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F&amp;O)'!$R$1:$R$303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K87" i="6"/>
  <c r="M87" s="1"/>
  <c r="K90"/>
  <c r="M90" s="1"/>
  <c r="K89"/>
  <c r="M89" s="1"/>
  <c r="P21"/>
  <c r="K76" l="1"/>
  <c r="M76" s="1"/>
  <c r="K88"/>
  <c r="M88" s="1"/>
  <c r="L54"/>
  <c r="K54"/>
  <c r="L56"/>
  <c r="K56"/>
  <c r="K84"/>
  <c r="M84" s="1"/>
  <c r="K83"/>
  <c r="M83" s="1"/>
  <c r="L20"/>
  <c r="K20"/>
  <c r="K82"/>
  <c r="M82" s="1"/>
  <c r="L55"/>
  <c r="K55"/>
  <c r="L53"/>
  <c r="K53"/>
  <c r="L33"/>
  <c r="K33"/>
  <c r="L50"/>
  <c r="K50"/>
  <c r="L48"/>
  <c r="K48"/>
  <c r="L17"/>
  <c r="K17"/>
  <c r="P18"/>
  <c r="K81"/>
  <c r="M81" s="1"/>
  <c r="L52"/>
  <c r="K52"/>
  <c r="K80"/>
  <c r="M80" s="1"/>
  <c r="K286"/>
  <c r="L286" s="1"/>
  <c r="K78"/>
  <c r="M78" s="1"/>
  <c r="L19"/>
  <c r="K19"/>
  <c r="L51"/>
  <c r="K51"/>
  <c r="M56" l="1"/>
  <c r="M54"/>
  <c r="M17"/>
  <c r="M48"/>
  <c r="M33"/>
  <c r="M20"/>
  <c r="M53"/>
  <c r="M51"/>
  <c r="M55"/>
  <c r="M50"/>
  <c r="M52"/>
  <c r="M19"/>
  <c r="L49"/>
  <c r="K49"/>
  <c r="M49" l="1"/>
  <c r="K79"/>
  <c r="M79" s="1"/>
  <c r="K77"/>
  <c r="M77" s="1"/>
  <c r="K73"/>
  <c r="M73" s="1"/>
  <c r="K74"/>
  <c r="M74" s="1"/>
  <c r="L13"/>
  <c r="K13"/>
  <c r="L16"/>
  <c r="K16"/>
  <c r="K75"/>
  <c r="M75" s="1"/>
  <c r="K72"/>
  <c r="M72" s="1"/>
  <c r="K71"/>
  <c r="M71" s="1"/>
  <c r="K70"/>
  <c r="M70" s="1"/>
  <c r="M16" l="1"/>
  <c r="M13"/>
  <c r="L34"/>
  <c r="K34"/>
  <c r="L31"/>
  <c r="K31"/>
  <c r="L11"/>
  <c r="K11"/>
  <c r="L14"/>
  <c r="K14"/>
  <c r="P15"/>
  <c r="M31" l="1"/>
  <c r="M34"/>
  <c r="M11"/>
  <c r="M14"/>
  <c r="P12" l="1"/>
  <c r="K10" l="1"/>
  <c r="L10"/>
  <c r="P98"/>
  <c r="L98"/>
  <c r="K98"/>
  <c r="M10" l="1"/>
  <c r="M98"/>
  <c r="K265" l="1"/>
  <c r="L265" s="1"/>
  <c r="K285" l="1"/>
  <c r="L285" s="1"/>
  <c r="K284"/>
  <c r="L284" s="1"/>
  <c r="K283"/>
  <c r="L283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3"/>
  <c r="L263" s="1"/>
  <c r="K262"/>
  <c r="L262" s="1"/>
  <c r="F261"/>
  <c r="K261" s="1"/>
  <c r="L261" s="1"/>
  <c r="K260"/>
  <c r="L260" s="1"/>
  <c r="K259"/>
  <c r="L259" s="1"/>
  <c r="K258"/>
  <c r="L258" s="1"/>
  <c r="K257"/>
  <c r="L257" s="1"/>
  <c r="K256"/>
  <c r="L256" s="1"/>
  <c r="F255"/>
  <c r="K255" s="1"/>
  <c r="L255" s="1"/>
  <c r="F254"/>
  <c r="K254" s="1"/>
  <c r="L254" s="1"/>
  <c r="K253"/>
  <c r="L253" s="1"/>
  <c r="F252"/>
  <c r="K252" s="1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3"/>
  <c r="L233" s="1"/>
  <c r="F232"/>
  <c r="K232" s="1"/>
  <c r="L232" s="1"/>
  <c r="K231"/>
  <c r="L231" s="1"/>
  <c r="K228"/>
  <c r="L228" s="1"/>
  <c r="K227"/>
  <c r="L227" s="1"/>
  <c r="K226"/>
  <c r="L226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4"/>
  <c r="L204" s="1"/>
  <c r="K202"/>
  <c r="L202" s="1"/>
  <c r="K200"/>
  <c r="L200" s="1"/>
  <c r="K199"/>
  <c r="L199" s="1"/>
  <c r="K198"/>
  <c r="L198" s="1"/>
  <c r="K196"/>
  <c r="L196" s="1"/>
  <c r="K195"/>
  <c r="L195" s="1"/>
  <c r="K194"/>
  <c r="L194" s="1"/>
  <c r="K193"/>
  <c r="K192"/>
  <c r="L192" s="1"/>
  <c r="K191"/>
  <c r="L191" s="1"/>
  <c r="K189"/>
  <c r="L189" s="1"/>
  <c r="K188"/>
  <c r="L188" s="1"/>
  <c r="K187"/>
  <c r="L187" s="1"/>
  <c r="K186"/>
  <c r="L186" s="1"/>
  <c r="K185"/>
  <c r="L185" s="1"/>
  <c r="F184"/>
  <c r="K184" s="1"/>
  <c r="L184" s="1"/>
  <c r="H183"/>
  <c r="K183" s="1"/>
  <c r="L183" s="1"/>
  <c r="K180"/>
  <c r="L180" s="1"/>
  <c r="K179"/>
  <c r="L179" s="1"/>
  <c r="K178"/>
  <c r="L178" s="1"/>
  <c r="K177"/>
  <c r="L177" s="1"/>
  <c r="K176"/>
  <c r="L176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H149"/>
  <c r="K149" s="1"/>
  <c r="L149" s="1"/>
  <c r="F148"/>
  <c r="K148" s="1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M7"/>
  <c r="D7" i="5"/>
  <c r="K6" i="4"/>
  <c r="K6" i="3"/>
  <c r="L6" i="2"/>
</calcChain>
</file>

<file path=xl/sharedStrings.xml><?xml version="1.0" encoding="utf-8"?>
<sst xmlns="http://schemas.openxmlformats.org/spreadsheetml/2006/main" count="2860" uniqueCount="1094">
  <si>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</si>
  <si>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</si>
  <si>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</si>
  <si>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</si>
  <si>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</si>
  <si>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</si>
  <si>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</si>
  <si>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</si>
  <si>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</si>
  <si>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</si>
  <si>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</si>
  <si>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</si>
  <si>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</si>
  <si>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</si>
  <si>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</si>
  <si>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</si>
  <si>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</si>
  <si>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</si>
  <si>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</si>
  <si>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</si>
  <si>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</si>
  <si>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</si>
  <si>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</si>
  <si>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</si>
  <si>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</si>
  <si>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</si>
  <si>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</si>
  <si>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</si>
  <si>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</si>
  <si>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</si>
  <si>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</si>
  <si>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</si>
  <si>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</si>
  <si>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</si>
  <si>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</si>
  <si>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</si>
  <si>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</si>
  <si>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</si>
  <si>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</si>
  <si>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</si>
  <si>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</si>
  <si>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</si>
  <si>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</si>
  <si>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</si>
  <si>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</si>
  <si>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</si>
  <si>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</si>
  <si>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</si>
  <si>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</si>
  <si>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</si>
  <si>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</si>
  <si>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</si>
  <si>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</si>
  <si>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</si>
  <si>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</si>
  <si>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</si>
  <si>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</si>
  <si>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</si>
  <si>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</si>
  <si>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</si>
  <si>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</si>
  <si>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</si>
  <si>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</si>
  <si>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</si>
  <si>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</si>
  <si>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</si>
  <si>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</si>
  <si>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</si>
  <si>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</si>
  <si>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</si>
  <si>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</si>
  <si>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</si>
  <si>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</si>
  <si>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</si>
  <si>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</si>
  <si>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</si>
  <si>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</si>
  <si>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</si>
  <si>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</si>
  <si>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</si>
  <si>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</si>
  <si>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</si>
  <si>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</si>
  <si>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</si>
  <si>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</si>
  <si>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</si>
  <si>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</si>
  <si>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</si>
  <si>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</si>
  <si>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</si>
  <si>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</si>
  <si>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</si>
  <si>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</si>
  <si>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</si>
  <si>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</si>
  <si>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</si>
  <si>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</si>
  <si>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</si>
  <si>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</si>
  <si>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</si>
  <si>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</si>
  <si>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</si>
  <si>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</si>
  <si>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</si>
  <si>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</si>
  <si>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</si>
  <si>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</si>
  <si>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</si>
  <si>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</si>
  <si>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</si>
  <si>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</si>
  <si>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</si>
  <si>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</si>
  <si>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</si>
  <si>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</si>
  <si>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</si>
  <si>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</si>
  <si>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</si>
  <si>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</si>
  <si>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</si>
  <si>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</si>
  <si>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</si>
  <si>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</si>
  <si>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</si>
  <si>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</si>
  <si>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</si>
  <si>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</si>
  <si>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</si>
  <si>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</si>
  <si>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</si>
  <si>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</si>
  <si>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</si>
  <si>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</si>
  <si>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</si>
  <si>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</si>
  <si>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</si>
  <si>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</si>
  <si>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</si>
  <si>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</si>
  <si>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</si>
  <si>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</si>
  <si>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</si>
  <si>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</si>
  <si>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</si>
  <si>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</si>
  <si>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</si>
  <si>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</si>
  <si>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</si>
  <si>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</si>
  <si>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</si>
  <si>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</si>
  <si>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</si>
  <si>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</si>
  <si>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</si>
  <si>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</si>
  <si>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</si>
  <si>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</si>
  <si>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</si>
  <si>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</si>
  <si>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</si>
  <si>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</si>
  <si>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</si>
  <si>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</si>
  <si>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</si>
  <si>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</si>
  <si>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</si>
  <si>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</si>
  <si>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</si>
  <si>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</si>
  <si>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</si>
  <si>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</si>
  <si>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</si>
  <si>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</si>
  <si>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</si>
  <si>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</si>
  <si>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</si>
  <si>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</si>
  <si>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</si>
  <si>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</si>
  <si>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</si>
  <si>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</si>
  <si>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</si>
  <si>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</si>
  <si>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</si>
  <si>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</si>
  <si>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</si>
  <si>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</si>
  <si>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</si>
  <si>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</si>
  <si>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</si>
  <si>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</si>
  <si>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</si>
  <si>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</si>
  <si>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</si>
  <si>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</si>
  <si>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</si>
  <si>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</si>
  <si>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</si>
  <si>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</si>
  <si>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</si>
  <si>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</si>
  <si>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</si>
  <si>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</si>
  <si>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</si>
  <si>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</si>
  <si>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</si>
  <si>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</si>
  <si>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</si>
  <si>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</si>
  <si>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</si>
  <si>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</si>
  <si>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</si>
  <si>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</si>
  <si>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</si>
  <si>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</si>
  <si>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</si>
  <si>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</si>
  <si>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</si>
  <si>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</si>
  <si>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</si>
  <si>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</si>
  <si>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</si>
  <si>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</si>
  <si>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</si>
  <si>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</si>
  <si>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</si>
  <si>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</si>
  <si>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</si>
  <si>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</si>
  <si>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</si>
  <si>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</si>
  <si>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</si>
  <si>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</si>
  <si>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</si>
  <si>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</si>
  <si>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</si>
  <si>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</si>
  <si>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</si>
  <si>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</si>
  <si>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</si>
  <si>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</si>
  <si>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</si>
  <si>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</si>
  <si>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</si>
  <si>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</si>
  <si>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</si>
  <si>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</si>
  <si>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</si>
  <si>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</si>
  <si>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</si>
  <si>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</si>
  <si>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</si>
  <si>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</si>
  <si>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</si>
  <si>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</si>
  <si>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</si>
  <si>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</si>
  <si>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</si>
  <si>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</si>
  <si>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</si>
  <si>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</si>
  <si>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</si>
  <si>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</si>
  <si>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</si>
  <si>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</si>
  <si>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</si>
  <si>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</si>
  <si>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</si>
  <si>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</si>
  <si>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</si>
  <si>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</si>
  <si>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</si>
  <si>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</si>
  <si>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</si>
  <si>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</si>
  <si>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</si>
  <si>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</si>
  <si>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</si>
  <si>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</si>
  <si>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</si>
  <si>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</si>
  <si>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</si>
  <si>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</si>
  <si>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</si>
  <si>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</si>
  <si>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</si>
  <si>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</si>
  <si>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</si>
  <si>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</si>
  <si>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</si>
  <si>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</si>
  <si>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</si>
  <si>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</si>
  <si>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</si>
  <si>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</si>
  <si>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</si>
  <si>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</si>
  <si>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</si>
  <si>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</si>
  <si>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</si>
  <si>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</si>
  <si>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</si>
  <si>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</si>
  <si>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</si>
  <si>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</si>
  <si>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</si>
  <si>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</si>
  <si>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</si>
  <si>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</si>
  <si>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</si>
  <si>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</si>
  <si>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</si>
  <si>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</si>
  <si>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</si>
  <si>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</si>
  <si>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</si>
  <si>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</si>
  <si>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</si>
  <si>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</si>
  <si>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</si>
  <si>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</si>
  <si>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</si>
  <si>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</si>
  <si>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</si>
  <si>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</si>
  <si>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</si>
  <si>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</si>
  <si>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</si>
  <si>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</si>
  <si>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</si>
  <si>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</si>
  <si>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</si>
  <si>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</si>
  <si>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</si>
  <si>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</si>
  <si>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</si>
  <si>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</si>
  <si>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</si>
  <si>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</si>
  <si>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</si>
  <si>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</si>
  <si>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</si>
  <si>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</si>
  <si>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</si>
  <si>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</si>
  <si>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</si>
  <si>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</si>
  <si>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</si>
  <si>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</si>
  <si>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</si>
  <si>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</si>
  <si>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</si>
  <si>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</si>
  <si>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</si>
  <si>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</si>
  <si>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</si>
  <si>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</si>
  <si>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</si>
  <si>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</si>
  <si>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</si>
  <si>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</si>
  <si>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</si>
  <si>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</si>
  <si>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</si>
  <si>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</si>
  <si>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</si>
  <si>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</si>
  <si>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</si>
  <si>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</si>
  <si>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</si>
  <si>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</si>
  <si>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</si>
  <si>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</si>
  <si>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</si>
  <si>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</si>
  <si>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</si>
  <si>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</si>
  <si>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</si>
  <si>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</si>
  <si>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</si>
  <si>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</si>
  <si>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</si>
  <si>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</si>
  <si>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</si>
  <si>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</si>
  <si>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</si>
  <si>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</si>
  <si>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</si>
  <si>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</si>
  <si>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</si>
  <si>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</si>
  <si>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</si>
  <si>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</si>
  <si>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</si>
  <si>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</si>
  <si>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</si>
  <si>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</si>
  <si>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</si>
  <si>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</si>
  <si>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</si>
  <si>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</si>
  <si>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</si>
  <si>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</si>
  <si>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</si>
  <si>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</si>
  <si>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</si>
  <si>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</si>
  <si>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</si>
  <si>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</si>
  <si>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</si>
  <si>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</si>
  <si>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</si>
  <si>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</si>
  <si>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</si>
  <si>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</si>
  <si>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</si>
  <si>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</si>
  <si>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</si>
  <si>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</si>
  <si>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</si>
  <si>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</si>
  <si>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</si>
  <si>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</si>
  <si>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</si>
  <si>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</si>
  <si>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</si>
  <si>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</si>
  <si>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</si>
  <si>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</si>
  <si>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</si>
  <si>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</si>
  <si>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</si>
  <si>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</si>
  <si>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</si>
  <si>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</si>
  <si>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</si>
  <si>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</si>
  <si>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</si>
  <si>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</si>
  <si>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</si>
  <si>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</si>
  <si>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</si>
  <si>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</si>
  <si>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</si>
  <si>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</si>
  <si>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</si>
  <si>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</si>
  <si>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</si>
  <si>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</si>
  <si>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</si>
  <si>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</si>
  <si>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</si>
  <si>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</si>
  <si>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</si>
  <si>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</si>
  <si>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</si>
  <si>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</si>
  <si>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</si>
  <si>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</si>
  <si>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</si>
  <si>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</si>
  <si>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</si>
  <si>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</si>
  <si>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</si>
  <si>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</si>
  <si>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</si>
  <si>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</si>
  <si>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</si>
  <si>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</si>
  <si>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</si>
  <si>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</si>
  <si>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</si>
  <si>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</si>
  <si>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</si>
  <si>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</si>
  <si>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</si>
  <si>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</si>
  <si>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</si>
  <si>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</si>
  <si>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</si>
  <si>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</si>
  <si>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</si>
  <si>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</si>
  <si>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</si>
  <si>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</si>
  <si>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</si>
  <si>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</si>
  <si>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</si>
  <si>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</si>
  <si>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</si>
  <si>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</si>
  <si>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</si>
  <si>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</si>
  <si>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</si>
  <si>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</si>
  <si>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</si>
  <si>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</si>
  <si>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</si>
  <si>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</si>
  <si>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</si>
  <si>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</si>
  <si>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</si>
  <si>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</si>
  <si>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</si>
  <si>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</si>
  <si>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</si>
  <si>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</si>
  <si>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</si>
  <si>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</si>
  <si>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</si>
  <si>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</si>
  <si>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</si>
  <si>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</si>
  <si>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</si>
  <si>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</si>
  <si>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</si>
  <si>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</si>
  <si>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</si>
  <si>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</si>
  <si>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</si>
  <si>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</si>
  <si>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</si>
  <si>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</si>
  <si>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</si>
  <si>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</si>
  <si>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</si>
  <si>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</si>
  <si>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</si>
  <si>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</si>
  <si>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</si>
  <si>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</si>
  <si>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</si>
  <si>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</si>
  <si>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</si>
  <si>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</si>
  <si>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</si>
  <si>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</si>
  <si>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</si>
  <si>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</si>
  <si>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</si>
  <si>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</si>
  <si>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</si>
  <si>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</si>
  <si>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</si>
  <si>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</si>
  <si>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</si>
  <si>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</si>
  <si>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</si>
  <si>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</si>
  <si>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</si>
  <si>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</si>
  <si>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</si>
  <si>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</si>
  <si>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</si>
  <si>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</si>
  <si>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</si>
  <si>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</si>
  <si>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</si>
  <si>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</si>
  <si>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</si>
  <si>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</si>
  <si>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</si>
  <si>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</si>
  <si>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</si>
  <si>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</si>
  <si>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</si>
  <si>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</si>
  <si>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</si>
  <si>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</si>
  <si>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</si>
  <si>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</si>
  <si>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</si>
  <si>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</si>
  <si>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</si>
  <si>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</si>
  <si>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</si>
  <si>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</si>
  <si>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</si>
  <si>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</si>
  <si>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</si>
  <si>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</si>
  <si>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</si>
  <si>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</si>
  <si>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</si>
  <si>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</si>
  <si>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</si>
  <si>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</si>
  <si>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</si>
  <si>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</si>
  <si>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</si>
  <si>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</si>
  <si>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</si>
  <si>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</si>
  <si>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</si>
  <si>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</si>
  <si>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</si>
  <si>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</si>
  <si>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</si>
  <si>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</si>
  <si>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</si>
  <si>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</si>
  <si>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</si>
  <si>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</si>
  <si>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</si>
  <si>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</si>
  <si>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</si>
  <si>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</si>
  <si>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</si>
  <si>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</si>
  <si>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</si>
  <si>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</si>
  <si>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</si>
  <si>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</si>
  <si>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</si>
  <si>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</si>
  <si>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</si>
  <si>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</si>
  <si>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</si>
  <si>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</si>
  <si>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</si>
  <si>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</si>
  <si>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</si>
  <si>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</si>
  <si>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</si>
  <si>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</si>
  <si>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</si>
  <si>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</si>
  <si>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</si>
  <si>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</si>
  <si>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</si>
  <si>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</si>
  <si>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</si>
  <si>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</si>
  <si>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</si>
  <si>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</si>
  <si>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</si>
  <si>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</si>
  <si>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</si>
  <si>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</si>
  <si>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</si>
  <si>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</si>
  <si>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</si>
  <si>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</si>
  <si>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</si>
  <si>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</si>
  <si>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</si>
  <si>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</si>
  <si>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</si>
  <si>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</si>
  <si>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</si>
  <si>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</si>
  <si>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</si>
  <si>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</si>
  <si>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</si>
  <si>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</si>
  <si>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</si>
  <si>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</si>
  <si>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</si>
  <si>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</si>
  <si>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</si>
  <si>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</si>
  <si>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</si>
  <si>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</si>
  <si>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</si>
  <si>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</si>
  <si>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</si>
  <si>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</si>
  <si>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</si>
  <si>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</si>
  <si>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</si>
  <si>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</si>
  <si>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</si>
  <si>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</si>
  <si>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</si>
  <si>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</si>
  <si>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</si>
  <si>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</si>
  <si>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</si>
  <si>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</si>
  <si>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</si>
  <si>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</si>
  <si>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</si>
  <si>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</si>
  <si>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</si>
  <si>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</si>
  <si>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</si>
  <si>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</si>
  <si>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</si>
  <si>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</si>
  <si>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</si>
  <si>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</si>
  <si>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</si>
  <si>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</si>
  <si>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</si>
  <si>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</si>
  <si>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</si>
  <si>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</si>
  <si>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</si>
  <si>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</si>
  <si>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</si>
  <si>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</si>
  <si>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</si>
  <si>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</si>
  <si>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</si>
  <si>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</si>
  <si>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</si>
  <si>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</si>
  <si>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</si>
  <si>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</si>
  <si>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</si>
  <si>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</si>
  <si>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</si>
  <si>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</si>
  <si>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</si>
  <si>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</si>
  <si>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</si>
  <si>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</si>
  <si>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</si>
  <si>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</si>
  <si>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</si>
  <si>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</si>
  <si>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</si>
  <si>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</si>
  <si>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</si>
  <si>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</si>
  <si>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</si>
  <si>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</si>
  <si>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</si>
  <si>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</si>
  <si>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</si>
  <si>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</si>
  <si>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</si>
  <si>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</si>
  <si>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</si>
  <si>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</si>
  <si>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</si>
  <si>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</si>
  <si>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</si>
  <si>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</si>
  <si>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</si>
  <si>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</si>
  <si>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</si>
  <si>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</si>
  <si>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</si>
  <si>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</si>
  <si>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</si>
  <si>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</si>
  <si>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</si>
  <si>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</si>
  <si>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</si>
  <si>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</si>
  <si>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</si>
  <si>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</si>
  <si>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</si>
  <si>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</si>
  <si>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</si>
  <si>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</si>
  <si>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</si>
  <si>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</si>
  <si>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</si>
  <si>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</si>
  <si>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</si>
  <si>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</si>
  <si>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</si>
  <si>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</si>
  <si>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</si>
  <si>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</si>
  <si>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</si>
  <si>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</si>
  <si>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</si>
  <si>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</si>
  <si>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</si>
  <si>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</si>
  <si>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</si>
  <si>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</si>
  <si>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</si>
  <si>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</si>
  <si>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</si>
  <si>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</si>
  <si>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</si>
  <si>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</si>
  <si>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</si>
  <si>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</si>
  <si>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</si>
  <si>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</si>
  <si>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</si>
  <si>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</si>
  <si>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</si>
  <si>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</si>
  <si>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</si>
  <si>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</si>
  <si>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</si>
  <si>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</si>
  <si>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</si>
  <si>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</si>
  <si>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</si>
  <si>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</si>
  <si>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</si>
  <si>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</si>
  <si>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</si>
  <si>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</si>
  <si>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</si>
  <si>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</si>
  <si>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</si>
  <si>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</si>
  <si>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</si>
  <si>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</si>
  <si>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</si>
  <si>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</si>
  <si>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</si>
  <si>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</si>
  <si>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</si>
  <si>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</si>
  <si>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</si>
  <si>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</si>
  <si>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</si>
  <si>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</si>
  <si>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</si>
  <si>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</si>
  <si>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</si>
  <si>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</si>
  <si>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</si>
  <si>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</si>
  <si>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</si>
  <si>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</si>
  <si>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</si>
  <si>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</si>
  <si>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</si>
  <si>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</si>
  <si>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</si>
  <si>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</si>
  <si>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</si>
  <si>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</si>
  <si>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</si>
  <si>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</si>
  <si>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</si>
  <si>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</si>
  <si>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</si>
  <si>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</si>
  <si>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</si>
  <si>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</si>
  <si>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</si>
  <si>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</si>
  <si>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</si>
  <si>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</si>
  <si>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</si>
  <si>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</si>
  <si>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</si>
  <si>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</si>
  <si>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3480-3495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</si>
  <si>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</si>
  <si>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</si>
  <si>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</si>
  <si>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</si>
  <si>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</si>
  <si>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</si>
  <si>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</si>
  <si>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</si>
  <si>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</si>
  <si>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</si>
  <si>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</si>
  <si>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</si>
  <si>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</si>
  <si>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</si>
  <si>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</si>
  <si>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</si>
  <si>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</si>
  <si>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</si>
  <si>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</si>
  <si>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</si>
  <si>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</si>
  <si>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</si>
  <si>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</si>
  <si>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</si>
  <si>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</si>
  <si>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</si>
  <si>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</si>
  <si>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</si>
  <si>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</si>
  <si>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</si>
  <si>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</si>
  <si>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1005-1015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</si>
  <si>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</si>
  <si>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</si>
  <si>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</si>
  <si>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</si>
  <si>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</si>
  <si>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</si>
  <si>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</si>
  <si>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</si>
  <si>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</si>
  <si>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</si>
  <si>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</si>
  <si>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</si>
  <si>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</si>
  <si>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</si>
  <si>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</si>
  <si>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</si>
  <si>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</si>
  <si>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</si>
  <si>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</si>
  <si>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</si>
  <si>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</si>
  <si>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</si>
  <si>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</si>
  <si>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</si>
  <si>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</si>
  <si>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</si>
  <si>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</si>
  <si>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</si>
  <si>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</si>
  <si>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</si>
  <si>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</si>
  <si>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</si>
  <si>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</si>
  <si>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</si>
  <si>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</si>
  <si>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</si>
  <si>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</si>
  <si>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</si>
  <si>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</si>
  <si>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</si>
  <si>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</si>
  <si>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</si>
  <si>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TOPGAIN FINANCE PRIVATE LIMITED</t>
  </si>
  <si>
    <t>ALPHA LEON ENTERPRISES LLP</t>
  </si>
  <si>
    <t>VIKASWSP</t>
  </si>
  <si>
    <t>Vikas Wsp Ltd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</si>
  <si>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</si>
  <si>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</si>
  <si>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</si>
  <si>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</si>
  <si>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</si>
  <si>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</si>
  <si>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</si>
  <si>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2990-3000</t>
  </si>
  <si>
    <t>3100-3200</t>
  </si>
  <si>
    <t>ICICIBANK NOV FUT</t>
  </si>
  <si>
    <t>794-804</t>
  </si>
  <si>
    <t>Profit of Rs.7/-</t>
  </si>
  <si>
    <t>Profit of Rs.7.5/-</t>
  </si>
  <si>
    <t>2350-2360</t>
  </si>
  <si>
    <t>2420-2480</t>
  </si>
  <si>
    <t>Profit of Rs.8/-</t>
  </si>
  <si>
    <t>RIKHAV SECURITIES LIMITED</t>
  </si>
  <si>
    <t>LIBAS</t>
  </si>
  <si>
    <t>Libas Consu Products Ltd</t>
  </si>
  <si>
    <t>Profit of Rs.85/-</t>
  </si>
  <si>
    <t>50-65</t>
  </si>
  <si>
    <t>Profit of Rs.17/-</t>
  </si>
  <si>
    <t>NIFTY 17900 PE 25-NOV</t>
  </si>
  <si>
    <t>118-122</t>
  </si>
  <si>
    <t>NIFTY 17950 PE 11-NOV</t>
  </si>
  <si>
    <t>105-120</t>
  </si>
  <si>
    <t>Loss of Rs.34.5/-</t>
  </si>
  <si>
    <t>17850-17750</t>
  </si>
  <si>
    <t>ADJIA</t>
  </si>
  <si>
    <t>SHRENI SHARES PRIVATE LIMITED</t>
  </si>
  <si>
    <t>INNOVATIVE</t>
  </si>
  <si>
    <t>INTELSOFT</t>
  </si>
  <si>
    <t>SIPTL</t>
  </si>
  <si>
    <t>VISAGAR</t>
  </si>
  <si>
    <t>AKSHAY RAJENDRABHAI OSWALS</t>
  </si>
  <si>
    <t>VLIFE-RE1</t>
  </si>
  <si>
    <t>Vikas Lifecare Limited</t>
  </si>
  <si>
    <t>KOLITA MOHAN</t>
  </si>
  <si>
    <t>Profit of Rs.39/-</t>
  </si>
  <si>
    <t>HDFC 2920 CE NOV</t>
  </si>
  <si>
    <t>62-75</t>
  </si>
  <si>
    <t>2020-2040</t>
  </si>
  <si>
    <t>2150-2200</t>
  </si>
  <si>
    <t>HDFCBANK NOV FUT</t>
  </si>
  <si>
    <t>1546-1549</t>
  </si>
  <si>
    <t>1570-1590</t>
  </si>
  <si>
    <t>NIFTY 17900 PE 11-NOV</t>
  </si>
  <si>
    <t>70-100</t>
  </si>
  <si>
    <t>Profit of Rs.24/-</t>
  </si>
  <si>
    <t>Loss of Rs.16/-</t>
  </si>
  <si>
    <t>AURUM</t>
  </si>
  <si>
    <t>MAYUKH</t>
  </si>
  <si>
    <t>SHEETAL</t>
  </si>
  <si>
    <t>SANKARAN G</t>
  </si>
  <si>
    <t>AURUM PROPTECH LIMITED</t>
  </si>
  <si>
    <t>NIFTY 17900 PE 18-NOV</t>
  </si>
  <si>
    <t>Loss of Rs.33/-</t>
  </si>
  <si>
    <t>Profit of Rs.11/-</t>
  </si>
  <si>
    <t>18020-18040</t>
  </si>
  <si>
    <t>2400-2404</t>
  </si>
  <si>
    <t>2450-2490</t>
  </si>
  <si>
    <t>HDFCBANK 1560 CE NOV</t>
  </si>
  <si>
    <t>24.5-25.5</t>
  </si>
  <si>
    <t>34-40</t>
  </si>
  <si>
    <t>ANGELBRKG</t>
  </si>
  <si>
    <t>AADIIND</t>
  </si>
  <si>
    <t>PRITI MANOJ RUPAREL</t>
  </si>
  <si>
    <t>PARESH DHIRAJLAL SHAH</t>
  </si>
  <si>
    <t>NITINDUBEY</t>
  </si>
  <si>
    <t>ADISHAKTI</t>
  </si>
  <si>
    <t>NNM SECURITIES PVT LTD</t>
  </si>
  <si>
    <t>PRAVINKUMAR MEHTA</t>
  </si>
  <si>
    <t>ADITYABHATNAGAR</t>
  </si>
  <si>
    <t>AMRAAGRI</t>
  </si>
  <si>
    <t>ANG</t>
  </si>
  <si>
    <t>BRIDGESE</t>
  </si>
  <si>
    <t>HEMVIN INTIGRATED FINANCETED</t>
  </si>
  <si>
    <t>CHOKSI</t>
  </si>
  <si>
    <t>RATNA GAURAV CHOKSI</t>
  </si>
  <si>
    <t>SAMIR KANUBHAI CHOKSI</t>
  </si>
  <si>
    <t>GAURAV SURESH CHOKSI</t>
  </si>
  <si>
    <t>MINAXI SURESH CHOKSI</t>
  </si>
  <si>
    <t>DEEP</t>
  </si>
  <si>
    <t>DEVHARI</t>
  </si>
  <si>
    <t>RAMESHCHANDRA SAMPATLAL GANNA</t>
  </si>
  <si>
    <t>GAGANPO</t>
  </si>
  <si>
    <t>ASHOK .</t>
  </si>
  <si>
    <t>GETALONG</t>
  </si>
  <si>
    <t>UBS PRINCIPAL CAPITAL ASIA LIMITED</t>
  </si>
  <si>
    <t>SOCIETE GENERALE</t>
  </si>
  <si>
    <t>JETMALL</t>
  </si>
  <si>
    <t>RAJESH KUMAR JAIN S</t>
  </si>
  <si>
    <t>KUSHBU LODHA</t>
  </si>
  <si>
    <t>KIRTIR SHAH SHARES AND STOCK BROKERS PVT LTD</t>
  </si>
  <si>
    <t>KLRFM</t>
  </si>
  <si>
    <t>KRISHNASWAMYMOHAN</t>
  </si>
  <si>
    <t>KAILASHBEN ASHOKKUMAR PATEL</t>
  </si>
  <si>
    <t>KRRAIL</t>
  </si>
  <si>
    <t>MAYANK AGRAWAL</t>
  </si>
  <si>
    <t>AEGIS TRADERS AND CONSTRUCTIONS</t>
  </si>
  <si>
    <t>LOOKS</t>
  </si>
  <si>
    <t>MANORG</t>
  </si>
  <si>
    <t>TEXPORT INDUSTRIES PRIVATE LIMITED</t>
  </si>
  <si>
    <t>J B C INTERNATIONAL LLP</t>
  </si>
  <si>
    <t>HARSHA SHAH</t>
  </si>
  <si>
    <t>ROSHAN DEALMARK PRIVATE LIMITED</t>
  </si>
  <si>
    <t>MNIL</t>
  </si>
  <si>
    <t>KABIR SHRAN DAGAR</t>
  </si>
  <si>
    <t>NIKSTECH</t>
  </si>
  <si>
    <t>SHERWOOD SECURITIES PVT LTD</t>
  </si>
  <si>
    <t>OASISEC</t>
  </si>
  <si>
    <t>SANJEEV GORWARA HUF</t>
  </si>
  <si>
    <t>SANDEEP SARDA</t>
  </si>
  <si>
    <t>OBCL</t>
  </si>
  <si>
    <t>UDAY SRINIVAS TANGELLA</t>
  </si>
  <si>
    <t>PRISMMEDI</t>
  </si>
  <si>
    <t>GAUTAMKUMAR</t>
  </si>
  <si>
    <t>SANKARAN SIVAKAMASUNDARI</t>
  </si>
  <si>
    <t>PRUDENT VENTURES</t>
  </si>
  <si>
    <t>KAUSHIKMAGANLALVYAS</t>
  </si>
  <si>
    <t>SYTIXSE</t>
  </si>
  <si>
    <t>ARVIND HIRVE</t>
  </si>
  <si>
    <t>DIVYA KANDA</t>
  </si>
  <si>
    <t>VANRAJ DADBHAI KAHOR</t>
  </si>
  <si>
    <t>VISTARAMAR</t>
  </si>
  <si>
    <t>JAGADEESHATUKURI</t>
  </si>
  <si>
    <t>ASLIND</t>
  </si>
  <si>
    <t>ASL Industries Limited</t>
  </si>
  <si>
    <t>SUNAYANA INVESTMENT COMPANY LIMITED</t>
  </si>
  <si>
    <t>ATALREAL</t>
  </si>
  <si>
    <t>Atal Realtech Limited</t>
  </si>
  <si>
    <t>DAKSHA JAIN</t>
  </si>
  <si>
    <t>SUDHINDRASHEENAPOOJARY</t>
  </si>
  <si>
    <t>PORINJU V. VELIYATH</t>
  </si>
  <si>
    <t>BEWLTD</t>
  </si>
  <si>
    <t>BEW Engineering Limited</t>
  </si>
  <si>
    <t>HARYANA REFRACTORIES PRIVATE LIMITED</t>
  </si>
  <si>
    <t>DSML</t>
  </si>
  <si>
    <t>Debock Sale Marketing Ltd</t>
  </si>
  <si>
    <t>NANALAL BHANJI DUDHAIYA</t>
  </si>
  <si>
    <t>FINOPB</t>
  </si>
  <si>
    <t>Fino Payments Bank Ltd</t>
  </si>
  <si>
    <t>KAMALESH PRAVINCHANDRA GADHIA</t>
  </si>
  <si>
    <t>BNP PARIBAS ARBITRAGE</t>
  </si>
  <si>
    <t>JUMPNET</t>
  </si>
  <si>
    <t>Jump Networks Limited</t>
  </si>
  <si>
    <t>HARSHAWARDHAN HANMANT SABALE</t>
  </si>
  <si>
    <t>NITINFIRE</t>
  </si>
  <si>
    <t>Nitin Fire Protection Ind</t>
  </si>
  <si>
    <t>NISHITH ATULBHAI SHAH</t>
  </si>
  <si>
    <t>ORTEL</t>
  </si>
  <si>
    <t>Ortel Communications Ltd</t>
  </si>
  <si>
    <t>AGARWAL RAJENDRA KUMAR</t>
  </si>
  <si>
    <t>PAR</t>
  </si>
  <si>
    <t>Par Drugs and Chem Ltd</t>
  </si>
  <si>
    <t>ASL ENTERPRISES LIMITED</t>
  </si>
  <si>
    <t>MANSI SHARES &amp; STOCK ADVISORS PVT LTD</t>
  </si>
  <si>
    <t>NARENDRA AMRUTLAL PATEL</t>
  </si>
  <si>
    <t>RESHMA MEHUL RATANGHAYRA</t>
  </si>
  <si>
    <t>UNIVASTU</t>
  </si>
  <si>
    <t>Univastu India Limited</t>
  </si>
  <si>
    <t>NIRMAN COMMODITIES PRIVATE LIMITED</t>
  </si>
  <si>
    <t>WALCHANNAG</t>
  </si>
  <si>
    <t>Walchandnagar Ind. Ltd</t>
  </si>
  <si>
    <t>VISTRA ITCL INDIA LIMITED</t>
  </si>
  <si>
    <t>NSE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</si>
</sst>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5" fontId="1" fillId="14" borderId="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1" fontId="35" fillId="12" borderId="21" xfId="0" applyNumberFormat="1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" xfId="0" applyFont="1" applyFill="1" applyBorder="1"/>
    <xf numFmtId="0" fontId="35" fillId="2" borderId="2" xfId="0" applyFont="1" applyFill="1" applyBorder="1"/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3" xfId="0" applyNumberFormat="1" applyFont="1" applyFill="1" applyBorder="1" applyAlignment="1">
      <alignment horizontal="center" vertical="center"/>
    </xf>
    <xf numFmtId="2" fontId="36" fillId="2" borderId="30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7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0" fontId="35" fillId="2" borderId="21" xfId="0" applyFont="1" applyFill="1" applyBorder="1" applyAlignment="1">
      <alignment horizontal="center"/>
    </xf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16" fontId="37" fillId="16" borderId="21" xfId="0" applyNumberFormat="1" applyFont="1" applyFill="1" applyBorder="1" applyAlignment="1">
      <alignment horizontal="center" vertical="center"/>
    </xf>
    <xf numFmtId="166" fontId="35" fillId="12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0" fontId="36" fillId="24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2" borderId="18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511</xdr:row>
      <xdr:rowOff>6722</xdr:rowOff>
    </xdr:from>
    <xdr:to>
      <xdr:col>3</xdr:col>
      <xdr:colOff>759760</xdr:colOff>
      <xdr:row>514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44515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44515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6" t="s">
        <v>16</v>
      </c>
      <c r="B9" s="518" t="s">
        <v>17</v>
      </c>
      <c r="C9" s="518" t="s">
        <v>18</v>
      </c>
      <c r="D9" s="518" t="s">
        <v>19</v>
      </c>
      <c r="E9" s="26" t="s">
        <v>20</v>
      </c>
      <c r="F9" s="26" t="s">
        <v>21</v>
      </c>
      <c r="G9" s="513" t="s">
        <v>22</v>
      </c>
      <c r="H9" s="514"/>
      <c r="I9" s="515"/>
      <c r="J9" s="513" t="s">
        <v>23</v>
      </c>
      <c r="K9" s="514"/>
      <c r="L9" s="515"/>
      <c r="M9" s="26"/>
      <c r="N9" s="27"/>
      <c r="O9" s="27"/>
      <c r="P9" s="27"/>
    </row>
    <row r="10" spans="1:16" ht="59.25" customHeight="1">
      <c r="A10" s="517"/>
      <c r="B10" s="519"/>
      <c r="C10" s="519"/>
      <c r="D10" s="51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38871.35</v>
      </c>
      <c r="F11" s="35">
        <v>38663.783333333333</v>
      </c>
      <c r="G11" s="36">
        <v>38378.616666666669</v>
      </c>
      <c r="H11" s="36">
        <v>37885.883333333339</v>
      </c>
      <c r="I11" s="36">
        <v>37600.716666666674</v>
      </c>
      <c r="J11" s="36">
        <v>39156.516666666663</v>
      </c>
      <c r="K11" s="36">
        <v>39441.683333333334</v>
      </c>
      <c r="L11" s="36">
        <v>39934.416666666657</v>
      </c>
      <c r="M11" s="37">
        <v>38948.949999999997</v>
      </c>
      <c r="N11" s="37">
        <v>38171.050000000003</v>
      </c>
      <c r="O11" s="38">
        <v>2115550</v>
      </c>
      <c r="P11" s="39">
        <v>-0.11572061528172546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18133.45</v>
      </c>
      <c r="F12" s="40">
        <v>18010.366666666665</v>
      </c>
      <c r="G12" s="41">
        <v>17860.73333333333</v>
      </c>
      <c r="H12" s="41">
        <v>17588.016666666666</v>
      </c>
      <c r="I12" s="41">
        <v>17438.383333333331</v>
      </c>
      <c r="J12" s="41">
        <v>18283.083333333328</v>
      </c>
      <c r="K12" s="41">
        <v>18432.716666666667</v>
      </c>
      <c r="L12" s="41">
        <v>18705.433333333327</v>
      </c>
      <c r="M12" s="31">
        <v>18160</v>
      </c>
      <c r="N12" s="31">
        <v>17737.650000000001</v>
      </c>
      <c r="O12" s="42">
        <v>11317250</v>
      </c>
      <c r="P12" s="43">
        <v>-5.3951256619561717E-2</v>
      </c>
    </row>
    <row r="13" spans="1:16" ht="12.75" customHeight="1">
      <c r="A13" s="31">
        <v>3</v>
      </c>
      <c r="B13" s="32" t="s">
        <v>35</v>
      </c>
      <c r="C13" s="33" t="s">
        <v>851</v>
      </c>
      <c r="D13" s="34">
        <v>44530</v>
      </c>
      <c r="E13" s="40">
        <v>18930</v>
      </c>
      <c r="F13" s="40">
        <v>18914.983333333334</v>
      </c>
      <c r="G13" s="41">
        <v>18899.966666666667</v>
      </c>
      <c r="H13" s="41">
        <v>18869.933333333334</v>
      </c>
      <c r="I13" s="41">
        <v>18854.916666666668</v>
      </c>
      <c r="J13" s="41">
        <v>18945.016666666666</v>
      </c>
      <c r="K13" s="41">
        <v>18960.033333333336</v>
      </c>
      <c r="L13" s="41">
        <v>18990.066666666666</v>
      </c>
      <c r="M13" s="31">
        <v>18930</v>
      </c>
      <c r="N13" s="31">
        <v>18884.95</v>
      </c>
      <c r="O13" s="42">
        <v>2640</v>
      </c>
      <c r="P13" s="43">
        <v>-1.4925373134328358E-2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949.25</v>
      </c>
      <c r="F14" s="40">
        <v>945.44999999999993</v>
      </c>
      <c r="G14" s="41">
        <v>938.09999999999991</v>
      </c>
      <c r="H14" s="41">
        <v>926.94999999999993</v>
      </c>
      <c r="I14" s="41">
        <v>919.59999999999991</v>
      </c>
      <c r="J14" s="41">
        <v>956.59999999999991</v>
      </c>
      <c r="K14" s="41">
        <v>963.95</v>
      </c>
      <c r="L14" s="41">
        <v>975.09999999999991</v>
      </c>
      <c r="M14" s="31">
        <v>952.8</v>
      </c>
      <c r="N14" s="31">
        <v>934.3</v>
      </c>
      <c r="O14" s="42">
        <v>3978850</v>
      </c>
      <c r="P14" s="43">
        <v>-6.4047822374039285E-4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19815.849999999999</v>
      </c>
      <c r="F15" s="40">
        <v>19873.399999999998</v>
      </c>
      <c r="G15" s="41">
        <v>19697.799999999996</v>
      </c>
      <c r="H15" s="41">
        <v>19579.749999999996</v>
      </c>
      <c r="I15" s="41">
        <v>19404.149999999994</v>
      </c>
      <c r="J15" s="41">
        <v>19991.449999999997</v>
      </c>
      <c r="K15" s="41">
        <v>20167.049999999996</v>
      </c>
      <c r="L15" s="41">
        <v>20285.099999999999</v>
      </c>
      <c r="M15" s="31">
        <v>20049</v>
      </c>
      <c r="N15" s="31">
        <v>19755.349999999999</v>
      </c>
      <c r="O15" s="42">
        <v>35700</v>
      </c>
      <c r="P15" s="43">
        <v>2.1052631578947368E-3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299.55</v>
      </c>
      <c r="F16" s="40">
        <v>301.33333333333331</v>
      </c>
      <c r="G16" s="41">
        <v>295.86666666666662</v>
      </c>
      <c r="H16" s="41">
        <v>292.18333333333328</v>
      </c>
      <c r="I16" s="41">
        <v>286.71666666666658</v>
      </c>
      <c r="J16" s="41">
        <v>305.01666666666665</v>
      </c>
      <c r="K16" s="41">
        <v>310.48333333333335</v>
      </c>
      <c r="L16" s="41">
        <v>314.16666666666669</v>
      </c>
      <c r="M16" s="31">
        <v>306.8</v>
      </c>
      <c r="N16" s="31">
        <v>297.64999999999998</v>
      </c>
      <c r="O16" s="42">
        <v>10036000</v>
      </c>
      <c r="P16" s="43">
        <v>4.6850598646538261E-3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2575.6999999999998</v>
      </c>
      <c r="F17" s="40">
        <v>2569</v>
      </c>
      <c r="G17" s="41">
        <v>2555.5</v>
      </c>
      <c r="H17" s="41">
        <v>2535.3000000000002</v>
      </c>
      <c r="I17" s="41">
        <v>2521.8000000000002</v>
      </c>
      <c r="J17" s="41">
        <v>2589.1999999999998</v>
      </c>
      <c r="K17" s="41">
        <v>2602.6999999999998</v>
      </c>
      <c r="L17" s="41">
        <v>2622.8999999999996</v>
      </c>
      <c r="M17" s="31">
        <v>2582.5</v>
      </c>
      <c r="N17" s="31">
        <v>2548.8000000000002</v>
      </c>
      <c r="O17" s="42">
        <v>2295750</v>
      </c>
      <c r="P17" s="43">
        <v>5.2545155993431857E-3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1712.15</v>
      </c>
      <c r="F18" s="40">
        <v>1702.05</v>
      </c>
      <c r="G18" s="41">
        <v>1680.1</v>
      </c>
      <c r="H18" s="41">
        <v>1648.05</v>
      </c>
      <c r="I18" s="41">
        <v>1626.1</v>
      </c>
      <c r="J18" s="41">
        <v>1734.1</v>
      </c>
      <c r="K18" s="41">
        <v>1756.0500000000002</v>
      </c>
      <c r="L18" s="41">
        <v>1788.1</v>
      </c>
      <c r="M18" s="31">
        <v>1724</v>
      </c>
      <c r="N18" s="31">
        <v>1670</v>
      </c>
      <c r="O18" s="42">
        <v>22707500</v>
      </c>
      <c r="P18" s="43">
        <v>-2.2576618457300277E-2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752.65</v>
      </c>
      <c r="F19" s="40">
        <v>748.61666666666667</v>
      </c>
      <c r="G19" s="41">
        <v>738.7833333333333</v>
      </c>
      <c r="H19" s="41">
        <v>724.91666666666663</v>
      </c>
      <c r="I19" s="41">
        <v>715.08333333333326</v>
      </c>
      <c r="J19" s="41">
        <v>762.48333333333335</v>
      </c>
      <c r="K19" s="41">
        <v>772.31666666666661</v>
      </c>
      <c r="L19" s="41">
        <v>786.18333333333339</v>
      </c>
      <c r="M19" s="31">
        <v>758.45</v>
      </c>
      <c r="N19" s="31">
        <v>734.75</v>
      </c>
      <c r="O19" s="42">
        <v>93117500</v>
      </c>
      <c r="P19" s="43">
        <v>-1.7060973517885655E-2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3566.8</v>
      </c>
      <c r="F20" s="40">
        <v>3591.3666666666668</v>
      </c>
      <c r="G20" s="41">
        <v>3494.7833333333338</v>
      </c>
      <c r="H20" s="41">
        <v>3422.7666666666669</v>
      </c>
      <c r="I20" s="41">
        <v>3326.1833333333338</v>
      </c>
      <c r="J20" s="41">
        <v>3663.3833333333337</v>
      </c>
      <c r="K20" s="41">
        <v>3759.9666666666667</v>
      </c>
      <c r="L20" s="41">
        <v>3831.9833333333336</v>
      </c>
      <c r="M20" s="31">
        <v>3687.95</v>
      </c>
      <c r="N20" s="31">
        <v>3519.35</v>
      </c>
      <c r="O20" s="42">
        <v>695400</v>
      </c>
      <c r="P20" s="43">
        <v>0.12999675008124797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694.45</v>
      </c>
      <c r="F21" s="40">
        <v>694.41666666666663</v>
      </c>
      <c r="G21" s="41">
        <v>688.88333333333321</v>
      </c>
      <c r="H21" s="41">
        <v>683.31666666666661</v>
      </c>
      <c r="I21" s="41">
        <v>677.78333333333319</v>
      </c>
      <c r="J21" s="41">
        <v>699.98333333333323</v>
      </c>
      <c r="K21" s="41">
        <v>705.51666666666677</v>
      </c>
      <c r="L21" s="41">
        <v>711.08333333333326</v>
      </c>
      <c r="M21" s="31">
        <v>699.95</v>
      </c>
      <c r="N21" s="31">
        <v>688.85</v>
      </c>
      <c r="O21" s="42">
        <v>9794000</v>
      </c>
      <c r="P21" s="43">
        <v>-7.7001013171225938E-3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424.5</v>
      </c>
      <c r="F22" s="40">
        <v>424.33333333333331</v>
      </c>
      <c r="G22" s="41">
        <v>420.91666666666663</v>
      </c>
      <c r="H22" s="41">
        <v>417.33333333333331</v>
      </c>
      <c r="I22" s="41">
        <v>413.91666666666663</v>
      </c>
      <c r="J22" s="41">
        <v>427.91666666666663</v>
      </c>
      <c r="K22" s="41">
        <v>431.33333333333326</v>
      </c>
      <c r="L22" s="41">
        <v>434.91666666666663</v>
      </c>
      <c r="M22" s="31">
        <v>427.75</v>
      </c>
      <c r="N22" s="31">
        <v>420.75</v>
      </c>
      <c r="O22" s="42">
        <v>12148500</v>
      </c>
      <c r="P22" s="43">
        <v>1.3515204605180828E-2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779.9</v>
      </c>
      <c r="F23" s="40">
        <v>775.93333333333328</v>
      </c>
      <c r="G23" s="41">
        <v>771.06666666666661</v>
      </c>
      <c r="H23" s="41">
        <v>762.23333333333335</v>
      </c>
      <c r="I23" s="41">
        <v>757.36666666666667</v>
      </c>
      <c r="J23" s="41">
        <v>784.76666666666654</v>
      </c>
      <c r="K23" s="41">
        <v>789.6333333333331</v>
      </c>
      <c r="L23" s="41">
        <v>798.46666666666647</v>
      </c>
      <c r="M23" s="31">
        <v>780.8</v>
      </c>
      <c r="N23" s="31">
        <v>767.1</v>
      </c>
      <c r="O23" s="42">
        <v>2432200</v>
      </c>
      <c r="P23" s="43">
        <v>-6.2918777578035625E-3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4674.1499999999996</v>
      </c>
      <c r="F24" s="40">
        <v>4646.5666666666666</v>
      </c>
      <c r="G24" s="41">
        <v>4598.1333333333332</v>
      </c>
      <c r="H24" s="41">
        <v>4522.1166666666668</v>
      </c>
      <c r="I24" s="41">
        <v>4473.6833333333334</v>
      </c>
      <c r="J24" s="41">
        <v>4722.583333333333</v>
      </c>
      <c r="K24" s="41">
        <v>4771.0166666666655</v>
      </c>
      <c r="L24" s="41">
        <v>4847.0333333333328</v>
      </c>
      <c r="M24" s="31">
        <v>4695</v>
      </c>
      <c r="N24" s="31">
        <v>4570.55</v>
      </c>
      <c r="O24" s="42">
        <v>2071500</v>
      </c>
      <c r="P24" s="43">
        <v>-3.3308055766201945E-2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233</v>
      </c>
      <c r="F25" s="40">
        <v>233.5</v>
      </c>
      <c r="G25" s="41">
        <v>230.8</v>
      </c>
      <c r="H25" s="41">
        <v>228.60000000000002</v>
      </c>
      <c r="I25" s="41">
        <v>225.90000000000003</v>
      </c>
      <c r="J25" s="41">
        <v>235.7</v>
      </c>
      <c r="K25" s="41">
        <v>238.39999999999998</v>
      </c>
      <c r="L25" s="41">
        <v>240.59999999999997</v>
      </c>
      <c r="M25" s="31">
        <v>236.2</v>
      </c>
      <c r="N25" s="31">
        <v>231.3</v>
      </c>
      <c r="O25" s="42">
        <v>12797500</v>
      </c>
      <c r="P25" s="43">
        <v>-1.2157468159011964E-2</v>
      </c>
    </row>
    <row r="26" spans="1:16" ht="12.75" customHeight="1">
      <c r="A26" s="31">
        <v>16</v>
      </c>
      <c r="B26" s="322" t="s">
        <v>49</v>
      </c>
      <c r="C26" s="33" t="s">
        <v>55</v>
      </c>
      <c r="D26" s="34">
        <v>44525</v>
      </c>
      <c r="E26" s="40">
        <v>146.15</v>
      </c>
      <c r="F26" s="40">
        <v>146.35</v>
      </c>
      <c r="G26" s="41">
        <v>144.85</v>
      </c>
      <c r="H26" s="41">
        <v>143.55000000000001</v>
      </c>
      <c r="I26" s="41">
        <v>142.05000000000001</v>
      </c>
      <c r="J26" s="41">
        <v>147.64999999999998</v>
      </c>
      <c r="K26" s="41">
        <v>149.14999999999998</v>
      </c>
      <c r="L26" s="41">
        <v>150.44999999999996</v>
      </c>
      <c r="M26" s="31">
        <v>147.85</v>
      </c>
      <c r="N26" s="31">
        <v>145.05000000000001</v>
      </c>
      <c r="O26" s="42">
        <v>40333500</v>
      </c>
      <c r="P26" s="43">
        <v>9.5742284298265378E-3</v>
      </c>
    </row>
    <row r="27" spans="1:16" ht="12.75" customHeight="1">
      <c r="A27" s="31">
        <v>17</v>
      </c>
      <c r="B27" s="323" t="s">
        <v>56</v>
      </c>
      <c r="C27" s="33" t="s">
        <v>57</v>
      </c>
      <c r="D27" s="34">
        <v>44525</v>
      </c>
      <c r="E27" s="40">
        <v>3134.3</v>
      </c>
      <c r="F27" s="40">
        <v>3118.4</v>
      </c>
      <c r="G27" s="41">
        <v>3096.9</v>
      </c>
      <c r="H27" s="41">
        <v>3059.5</v>
      </c>
      <c r="I27" s="41">
        <v>3038</v>
      </c>
      <c r="J27" s="41">
        <v>3155.8</v>
      </c>
      <c r="K27" s="41">
        <v>3177.3</v>
      </c>
      <c r="L27" s="41">
        <v>3214.7000000000003</v>
      </c>
      <c r="M27" s="31">
        <v>3139.9</v>
      </c>
      <c r="N27" s="31">
        <v>3081</v>
      </c>
      <c r="O27" s="42">
        <v>3786150</v>
      </c>
      <c r="P27" s="43">
        <v>-4.9625362400692798E-2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44525</v>
      </c>
      <c r="E28" s="40">
        <v>2301.9499999999998</v>
      </c>
      <c r="F28" s="40">
        <v>2294.6499999999996</v>
      </c>
      <c r="G28" s="41">
        <v>2245.9499999999994</v>
      </c>
      <c r="H28" s="41">
        <v>2189.9499999999998</v>
      </c>
      <c r="I28" s="41">
        <v>2141.2499999999995</v>
      </c>
      <c r="J28" s="41">
        <v>2350.6499999999992</v>
      </c>
      <c r="K28" s="41">
        <v>2399.35</v>
      </c>
      <c r="L28" s="41">
        <v>2455.349999999999</v>
      </c>
      <c r="M28" s="31">
        <v>2343.35</v>
      </c>
      <c r="N28" s="31">
        <v>2238.65</v>
      </c>
      <c r="O28" s="42">
        <v>684475</v>
      </c>
      <c r="P28" s="43">
        <v>-3.5271317829457367E-2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44525</v>
      </c>
      <c r="E29" s="40">
        <v>8719.9500000000007</v>
      </c>
      <c r="F29" s="40">
        <v>8759.9166666666679</v>
      </c>
      <c r="G29" s="41">
        <v>8649.9833333333354</v>
      </c>
      <c r="H29" s="41">
        <v>8580.0166666666682</v>
      </c>
      <c r="I29" s="41">
        <v>8470.0833333333358</v>
      </c>
      <c r="J29" s="41">
        <v>8829.883333333335</v>
      </c>
      <c r="K29" s="41">
        <v>8939.8166666666693</v>
      </c>
      <c r="L29" s="41">
        <v>9009.7833333333347</v>
      </c>
      <c r="M29" s="31">
        <v>8869.85</v>
      </c>
      <c r="N29" s="31">
        <v>8689.9500000000007</v>
      </c>
      <c r="O29" s="42">
        <v>47475</v>
      </c>
      <c r="P29" s="43">
        <v>0.18761726078799248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1217.2</v>
      </c>
      <c r="F30" s="40">
        <v>1214.1499999999999</v>
      </c>
      <c r="G30" s="41">
        <v>1204.2999999999997</v>
      </c>
      <c r="H30" s="41">
        <v>1191.3999999999999</v>
      </c>
      <c r="I30" s="41">
        <v>1181.5499999999997</v>
      </c>
      <c r="J30" s="41">
        <v>1227.0499999999997</v>
      </c>
      <c r="K30" s="41">
        <v>1236.8999999999996</v>
      </c>
      <c r="L30" s="41">
        <v>1249.7999999999997</v>
      </c>
      <c r="M30" s="31">
        <v>1224</v>
      </c>
      <c r="N30" s="31">
        <v>1201.25</v>
      </c>
      <c r="O30" s="42">
        <v>4010500</v>
      </c>
      <c r="P30" s="43">
        <v>-2.7049975739932071E-2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687.15</v>
      </c>
      <c r="F31" s="40">
        <v>686.05000000000007</v>
      </c>
      <c r="G31" s="41">
        <v>681.50000000000011</v>
      </c>
      <c r="H31" s="41">
        <v>675.85</v>
      </c>
      <c r="I31" s="41">
        <v>671.30000000000007</v>
      </c>
      <c r="J31" s="41">
        <v>691.70000000000016</v>
      </c>
      <c r="K31" s="41">
        <v>696.25000000000011</v>
      </c>
      <c r="L31" s="41">
        <v>701.9000000000002</v>
      </c>
      <c r="M31" s="31">
        <v>690.6</v>
      </c>
      <c r="N31" s="31">
        <v>680.4</v>
      </c>
      <c r="O31" s="42">
        <v>16717900</v>
      </c>
      <c r="P31" s="43">
        <v>5.1468343976109109E-4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738.65</v>
      </c>
      <c r="F32" s="40">
        <v>738.78333333333342</v>
      </c>
      <c r="G32" s="41">
        <v>734.06666666666683</v>
      </c>
      <c r="H32" s="41">
        <v>729.48333333333346</v>
      </c>
      <c r="I32" s="41">
        <v>724.76666666666688</v>
      </c>
      <c r="J32" s="41">
        <v>743.36666666666679</v>
      </c>
      <c r="K32" s="41">
        <v>748.08333333333326</v>
      </c>
      <c r="L32" s="41">
        <v>752.66666666666674</v>
      </c>
      <c r="M32" s="31">
        <v>743.5</v>
      </c>
      <c r="N32" s="31">
        <v>734.2</v>
      </c>
      <c r="O32" s="42">
        <v>51848400</v>
      </c>
      <c r="P32" s="43">
        <v>2.1273075377597088E-2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3640.2</v>
      </c>
      <c r="F33" s="40">
        <v>3677.85</v>
      </c>
      <c r="G33" s="41">
        <v>3578.3999999999996</v>
      </c>
      <c r="H33" s="41">
        <v>3516.6</v>
      </c>
      <c r="I33" s="41">
        <v>3417.1499999999996</v>
      </c>
      <c r="J33" s="41">
        <v>3739.6499999999996</v>
      </c>
      <c r="K33" s="41">
        <v>3839.0999999999995</v>
      </c>
      <c r="L33" s="41">
        <v>3900.8999999999996</v>
      </c>
      <c r="M33" s="31">
        <v>3777.3</v>
      </c>
      <c r="N33" s="31">
        <v>3616.05</v>
      </c>
      <c r="O33" s="42">
        <v>3079000</v>
      </c>
      <c r="P33" s="43">
        <v>0.13868343195266272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18324.95</v>
      </c>
      <c r="F34" s="40">
        <v>18203.783333333336</v>
      </c>
      <c r="G34" s="41">
        <v>18043.666666666672</v>
      </c>
      <c r="H34" s="41">
        <v>17762.383333333335</v>
      </c>
      <c r="I34" s="41">
        <v>17602.26666666667</v>
      </c>
      <c r="J34" s="41">
        <v>18485.066666666673</v>
      </c>
      <c r="K34" s="41">
        <v>18645.183333333334</v>
      </c>
      <c r="L34" s="41">
        <v>18926.466666666674</v>
      </c>
      <c r="M34" s="31">
        <v>18363.900000000001</v>
      </c>
      <c r="N34" s="31">
        <v>17922.5</v>
      </c>
      <c r="O34" s="42">
        <v>669650</v>
      </c>
      <c r="P34" s="43">
        <v>-5.0781388426237639E-2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7585.85</v>
      </c>
      <c r="F35" s="40">
        <v>7546.916666666667</v>
      </c>
      <c r="G35" s="41">
        <v>7493.8333333333339</v>
      </c>
      <c r="H35" s="41">
        <v>7401.8166666666666</v>
      </c>
      <c r="I35" s="41">
        <v>7348.7333333333336</v>
      </c>
      <c r="J35" s="41">
        <v>7638.9333333333343</v>
      </c>
      <c r="K35" s="41">
        <v>7692.0166666666682</v>
      </c>
      <c r="L35" s="41">
        <v>7784.0333333333347</v>
      </c>
      <c r="M35" s="31">
        <v>7600</v>
      </c>
      <c r="N35" s="31">
        <v>7454.9</v>
      </c>
      <c r="O35" s="42">
        <v>4480000</v>
      </c>
      <c r="P35" s="43">
        <v>-3.9579816169574192E-2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2367.3000000000002</v>
      </c>
      <c r="F36" s="40">
        <v>2385.1</v>
      </c>
      <c r="G36" s="41">
        <v>2330.1999999999998</v>
      </c>
      <c r="H36" s="41">
        <v>2293.1</v>
      </c>
      <c r="I36" s="41">
        <v>2238.1999999999998</v>
      </c>
      <c r="J36" s="41">
        <v>2422.1999999999998</v>
      </c>
      <c r="K36" s="41">
        <v>2477.1000000000004</v>
      </c>
      <c r="L36" s="41">
        <v>2514.1999999999998</v>
      </c>
      <c r="M36" s="31">
        <v>2440</v>
      </c>
      <c r="N36" s="31">
        <v>2348</v>
      </c>
      <c r="O36" s="42">
        <v>1537400</v>
      </c>
      <c r="P36" s="43">
        <v>-2.399695276790249E-2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311.2</v>
      </c>
      <c r="F37" s="40">
        <v>309.34999999999997</v>
      </c>
      <c r="G37" s="41">
        <v>306.54999999999995</v>
      </c>
      <c r="H37" s="41">
        <v>301.89999999999998</v>
      </c>
      <c r="I37" s="41">
        <v>299.09999999999997</v>
      </c>
      <c r="J37" s="41">
        <v>313.99999999999994</v>
      </c>
      <c r="K37" s="41">
        <v>316.8</v>
      </c>
      <c r="L37" s="41">
        <v>321.44999999999993</v>
      </c>
      <c r="M37" s="31">
        <v>312.14999999999998</v>
      </c>
      <c r="N37" s="31">
        <v>304.7</v>
      </c>
      <c r="O37" s="42">
        <v>22293000</v>
      </c>
      <c r="P37" s="43">
        <v>-2.8551258922268414E-2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101.55</v>
      </c>
      <c r="F38" s="40">
        <v>101.39999999999999</v>
      </c>
      <c r="G38" s="41">
        <v>99.999999999999986</v>
      </c>
      <c r="H38" s="41">
        <v>98.449999999999989</v>
      </c>
      <c r="I38" s="41">
        <v>97.049999999999983</v>
      </c>
      <c r="J38" s="41">
        <v>102.94999999999999</v>
      </c>
      <c r="K38" s="41">
        <v>104.35</v>
      </c>
      <c r="L38" s="41">
        <v>105.89999999999999</v>
      </c>
      <c r="M38" s="31">
        <v>102.8</v>
      </c>
      <c r="N38" s="31">
        <v>99.85</v>
      </c>
      <c r="O38" s="42">
        <v>168269400</v>
      </c>
      <c r="P38" s="43">
        <v>-3.1384698275862072E-2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2166.1999999999998</v>
      </c>
      <c r="F39" s="40">
        <v>2162.35</v>
      </c>
      <c r="G39" s="41">
        <v>2134.1</v>
      </c>
      <c r="H39" s="41">
        <v>2102</v>
      </c>
      <c r="I39" s="41">
        <v>2073.75</v>
      </c>
      <c r="J39" s="41">
        <v>2194.4499999999998</v>
      </c>
      <c r="K39" s="41">
        <v>2222.6999999999998</v>
      </c>
      <c r="L39" s="41">
        <v>2254.7999999999997</v>
      </c>
      <c r="M39" s="31">
        <v>2190.6</v>
      </c>
      <c r="N39" s="31">
        <v>2130.25</v>
      </c>
      <c r="O39" s="42">
        <v>1980550</v>
      </c>
      <c r="P39" s="43">
        <v>2.9739776951672861E-2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223.9</v>
      </c>
      <c r="F40" s="40">
        <v>224.71666666666667</v>
      </c>
      <c r="G40" s="41">
        <v>221.43333333333334</v>
      </c>
      <c r="H40" s="41">
        <v>218.96666666666667</v>
      </c>
      <c r="I40" s="41">
        <v>215.68333333333334</v>
      </c>
      <c r="J40" s="41">
        <v>227.18333333333334</v>
      </c>
      <c r="K40" s="41">
        <v>230.4666666666667</v>
      </c>
      <c r="L40" s="41">
        <v>232.93333333333334</v>
      </c>
      <c r="M40" s="31">
        <v>228</v>
      </c>
      <c r="N40" s="31">
        <v>222.25</v>
      </c>
      <c r="O40" s="42">
        <v>24380800</v>
      </c>
      <c r="P40" s="43">
        <v>-3.8369304556354913E-2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795.05</v>
      </c>
      <c r="F41" s="40">
        <v>789.80000000000007</v>
      </c>
      <c r="G41" s="41">
        <v>782.35000000000014</v>
      </c>
      <c r="H41" s="41">
        <v>769.65000000000009</v>
      </c>
      <c r="I41" s="41">
        <v>762.20000000000016</v>
      </c>
      <c r="J41" s="41">
        <v>802.50000000000011</v>
      </c>
      <c r="K41" s="41">
        <v>809.95000000000016</v>
      </c>
      <c r="L41" s="41">
        <v>822.65000000000009</v>
      </c>
      <c r="M41" s="31">
        <v>797.25</v>
      </c>
      <c r="N41" s="31">
        <v>777.1</v>
      </c>
      <c r="O41" s="42">
        <v>4374700</v>
      </c>
      <c r="P41" s="43">
        <v>-0.10367365336939373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773.95</v>
      </c>
      <c r="F42" s="40">
        <v>783.31666666666661</v>
      </c>
      <c r="G42" s="41">
        <v>756.63333333333321</v>
      </c>
      <c r="H42" s="41">
        <v>739.31666666666661</v>
      </c>
      <c r="I42" s="41">
        <v>712.63333333333321</v>
      </c>
      <c r="J42" s="41">
        <v>800.63333333333321</v>
      </c>
      <c r="K42" s="41">
        <v>827.31666666666661</v>
      </c>
      <c r="L42" s="41">
        <v>844.63333333333321</v>
      </c>
      <c r="M42" s="31">
        <v>810</v>
      </c>
      <c r="N42" s="31">
        <v>766</v>
      </c>
      <c r="O42" s="42">
        <v>11097000</v>
      </c>
      <c r="P42" s="43">
        <v>7.0101408834138705E-3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743.9</v>
      </c>
      <c r="F43" s="40">
        <v>739.51666666666677</v>
      </c>
      <c r="G43" s="41">
        <v>733.58333333333348</v>
      </c>
      <c r="H43" s="41">
        <v>723.26666666666677</v>
      </c>
      <c r="I43" s="41">
        <v>717.33333333333348</v>
      </c>
      <c r="J43" s="41">
        <v>749.83333333333348</v>
      </c>
      <c r="K43" s="41">
        <v>755.76666666666665</v>
      </c>
      <c r="L43" s="41">
        <v>766.08333333333348</v>
      </c>
      <c r="M43" s="31">
        <v>745.45</v>
      </c>
      <c r="N43" s="31">
        <v>729.2</v>
      </c>
      <c r="O43" s="42">
        <v>65546604</v>
      </c>
      <c r="P43" s="43">
        <v>1.4774237338684725E-2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65.7</v>
      </c>
      <c r="F44" s="40">
        <v>64.983333333333334</v>
      </c>
      <c r="G44" s="41">
        <v>63.966666666666669</v>
      </c>
      <c r="H44" s="41">
        <v>62.233333333333334</v>
      </c>
      <c r="I44" s="41">
        <v>61.216666666666669</v>
      </c>
      <c r="J44" s="41">
        <v>66.716666666666669</v>
      </c>
      <c r="K44" s="41">
        <v>67.733333333333348</v>
      </c>
      <c r="L44" s="41">
        <v>69.466666666666669</v>
      </c>
      <c r="M44" s="31">
        <v>66</v>
      </c>
      <c r="N44" s="31">
        <v>63.25</v>
      </c>
      <c r="O44" s="42">
        <v>131187000</v>
      </c>
      <c r="P44" s="43">
        <v>-4.5676749159792238E-2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347.9</v>
      </c>
      <c r="F45" s="40">
        <v>347.7833333333333</v>
      </c>
      <c r="G45" s="41">
        <v>345.16666666666663</v>
      </c>
      <c r="H45" s="41">
        <v>342.43333333333334</v>
      </c>
      <c r="I45" s="41">
        <v>339.81666666666666</v>
      </c>
      <c r="J45" s="41">
        <v>350.51666666666659</v>
      </c>
      <c r="K45" s="41">
        <v>353.13333333333327</v>
      </c>
      <c r="L45" s="41">
        <v>355.86666666666656</v>
      </c>
      <c r="M45" s="31">
        <v>350.4</v>
      </c>
      <c r="N45" s="31">
        <v>345.05</v>
      </c>
      <c r="O45" s="42">
        <v>17429400</v>
      </c>
      <c r="P45" s="43">
        <v>-5.381283633022706E-3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18628.099999999999</v>
      </c>
      <c r="F46" s="40">
        <v>18466.600000000002</v>
      </c>
      <c r="G46" s="41">
        <v>18162.500000000004</v>
      </c>
      <c r="H46" s="41">
        <v>17696.900000000001</v>
      </c>
      <c r="I46" s="41">
        <v>17392.800000000003</v>
      </c>
      <c r="J46" s="41">
        <v>18932.200000000004</v>
      </c>
      <c r="K46" s="41">
        <v>19236.300000000003</v>
      </c>
      <c r="L46" s="41">
        <v>19701.900000000005</v>
      </c>
      <c r="M46" s="31">
        <v>18770.7</v>
      </c>
      <c r="N46" s="31">
        <v>18001</v>
      </c>
      <c r="O46" s="42">
        <v>171400</v>
      </c>
      <c r="P46" s="43">
        <v>1.6607354685646499E-2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429.3</v>
      </c>
      <c r="F47" s="40">
        <v>429.31666666666661</v>
      </c>
      <c r="G47" s="41">
        <v>426.88333333333321</v>
      </c>
      <c r="H47" s="41">
        <v>424.46666666666658</v>
      </c>
      <c r="I47" s="41">
        <v>422.03333333333319</v>
      </c>
      <c r="J47" s="41">
        <v>431.73333333333323</v>
      </c>
      <c r="K47" s="41">
        <v>434.16666666666663</v>
      </c>
      <c r="L47" s="41">
        <v>436.58333333333326</v>
      </c>
      <c r="M47" s="31">
        <v>431.75</v>
      </c>
      <c r="N47" s="31">
        <v>426.9</v>
      </c>
      <c r="O47" s="42">
        <v>30700800</v>
      </c>
      <c r="P47" s="43">
        <v>-8.3720930232558145E-3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3702</v>
      </c>
      <c r="F48" s="40">
        <v>3684.4666666666667</v>
      </c>
      <c r="G48" s="41">
        <v>3652.2833333333333</v>
      </c>
      <c r="H48" s="41">
        <v>3602.5666666666666</v>
      </c>
      <c r="I48" s="41">
        <v>3570.3833333333332</v>
      </c>
      <c r="J48" s="41">
        <v>3734.1833333333334</v>
      </c>
      <c r="K48" s="41">
        <v>3766.3666666666668</v>
      </c>
      <c r="L48" s="41">
        <v>3816.0833333333335</v>
      </c>
      <c r="M48" s="31">
        <v>3716.65</v>
      </c>
      <c r="N48" s="31">
        <v>3634.75</v>
      </c>
      <c r="O48" s="42">
        <v>1385800</v>
      </c>
      <c r="P48" s="43">
        <v>-1.3525056947608201E-2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44525</v>
      </c>
      <c r="E49" s="40">
        <v>427.6</v>
      </c>
      <c r="F49" s="40">
        <v>429.61666666666662</v>
      </c>
      <c r="G49" s="41">
        <v>421.88333333333321</v>
      </c>
      <c r="H49" s="41">
        <v>416.16666666666657</v>
      </c>
      <c r="I49" s="41">
        <v>408.43333333333317</v>
      </c>
      <c r="J49" s="41">
        <v>435.33333333333326</v>
      </c>
      <c r="K49" s="41">
        <v>443.06666666666672</v>
      </c>
      <c r="L49" s="41">
        <v>448.7833333333333</v>
      </c>
      <c r="M49" s="31">
        <v>437.35</v>
      </c>
      <c r="N49" s="31">
        <v>423.9</v>
      </c>
      <c r="O49" s="42">
        <v>2355600</v>
      </c>
      <c r="P49" s="43">
        <v>0.11713933415536375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494.5</v>
      </c>
      <c r="F50" s="40">
        <v>492.90000000000003</v>
      </c>
      <c r="G50" s="41">
        <v>489.10000000000008</v>
      </c>
      <c r="H50" s="41">
        <v>483.70000000000005</v>
      </c>
      <c r="I50" s="41">
        <v>479.90000000000009</v>
      </c>
      <c r="J50" s="41">
        <v>498.30000000000007</v>
      </c>
      <c r="K50" s="41">
        <v>502.1</v>
      </c>
      <c r="L50" s="41">
        <v>507.50000000000006</v>
      </c>
      <c r="M50" s="31">
        <v>496.7</v>
      </c>
      <c r="N50" s="31">
        <v>487.5</v>
      </c>
      <c r="O50" s="42">
        <v>19201600</v>
      </c>
      <c r="P50" s="43">
        <v>6.3055316709658923E-4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231.65</v>
      </c>
      <c r="F51" s="40">
        <v>231.20000000000002</v>
      </c>
      <c r="G51" s="41">
        <v>227.80000000000004</v>
      </c>
      <c r="H51" s="41">
        <v>223.95000000000002</v>
      </c>
      <c r="I51" s="41">
        <v>220.55000000000004</v>
      </c>
      <c r="J51" s="41">
        <v>235.05000000000004</v>
      </c>
      <c r="K51" s="41">
        <v>238.45000000000002</v>
      </c>
      <c r="L51" s="41">
        <v>242.30000000000004</v>
      </c>
      <c r="M51" s="31">
        <v>234.6</v>
      </c>
      <c r="N51" s="31">
        <v>227.35</v>
      </c>
      <c r="O51" s="42">
        <v>45646200</v>
      </c>
      <c r="P51" s="43">
        <v>2.0400772573635925E-2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44525</v>
      </c>
      <c r="E52" s="40">
        <v>651.75</v>
      </c>
      <c r="F52" s="40">
        <v>649.98333333333335</v>
      </c>
      <c r="G52" s="41">
        <v>643.26666666666665</v>
      </c>
      <c r="H52" s="41">
        <v>634.7833333333333</v>
      </c>
      <c r="I52" s="41">
        <v>628.06666666666661</v>
      </c>
      <c r="J52" s="41">
        <v>658.4666666666667</v>
      </c>
      <c r="K52" s="41">
        <v>665.18333333333339</v>
      </c>
      <c r="L52" s="41">
        <v>673.66666666666674</v>
      </c>
      <c r="M52" s="31">
        <v>656.7</v>
      </c>
      <c r="N52" s="31">
        <v>641.5</v>
      </c>
      <c r="O52" s="42">
        <v>4738500</v>
      </c>
      <c r="P52" s="43">
        <v>6.419548560778629E-3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44525</v>
      </c>
      <c r="E53" s="40">
        <v>346.05</v>
      </c>
      <c r="F53" s="40">
        <v>347.98333333333335</v>
      </c>
      <c r="G53" s="41">
        <v>343.11666666666667</v>
      </c>
      <c r="H53" s="41">
        <v>340.18333333333334</v>
      </c>
      <c r="I53" s="41">
        <v>335.31666666666666</v>
      </c>
      <c r="J53" s="41">
        <v>350.91666666666669</v>
      </c>
      <c r="K53" s="41">
        <v>355.78333333333336</v>
      </c>
      <c r="L53" s="41">
        <v>358.7166666666667</v>
      </c>
      <c r="M53" s="31">
        <v>352.85</v>
      </c>
      <c r="N53" s="31">
        <v>345.05</v>
      </c>
      <c r="O53" s="42">
        <v>898500</v>
      </c>
      <c r="P53" s="43">
        <v>3.6332179930795849E-2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664.2</v>
      </c>
      <c r="F54" s="40">
        <v>657.6</v>
      </c>
      <c r="G54" s="41">
        <v>646.20000000000005</v>
      </c>
      <c r="H54" s="41">
        <v>628.20000000000005</v>
      </c>
      <c r="I54" s="41">
        <v>616.80000000000007</v>
      </c>
      <c r="J54" s="41">
        <v>675.6</v>
      </c>
      <c r="K54" s="41">
        <v>686.99999999999989</v>
      </c>
      <c r="L54" s="41">
        <v>705</v>
      </c>
      <c r="M54" s="31">
        <v>669</v>
      </c>
      <c r="N54" s="31">
        <v>639.6</v>
      </c>
      <c r="O54" s="42">
        <v>9052500</v>
      </c>
      <c r="P54" s="43">
        <v>2.0862700873978009E-2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917.85</v>
      </c>
      <c r="F55" s="40">
        <v>914.51666666666677</v>
      </c>
      <c r="G55" s="41">
        <v>909.88333333333355</v>
      </c>
      <c r="H55" s="41">
        <v>901.91666666666674</v>
      </c>
      <c r="I55" s="41">
        <v>897.28333333333353</v>
      </c>
      <c r="J55" s="41">
        <v>922.48333333333358</v>
      </c>
      <c r="K55" s="41">
        <v>927.11666666666679</v>
      </c>
      <c r="L55" s="41">
        <v>935.0833333333336</v>
      </c>
      <c r="M55" s="31">
        <v>919.15</v>
      </c>
      <c r="N55" s="31">
        <v>906.55</v>
      </c>
      <c r="O55" s="42">
        <v>10514400</v>
      </c>
      <c r="P55" s="43">
        <v>-4.250029596306381E-2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167.6</v>
      </c>
      <c r="F56" s="40">
        <v>167.31666666666663</v>
      </c>
      <c r="G56" s="41">
        <v>165.93333333333328</v>
      </c>
      <c r="H56" s="41">
        <v>164.26666666666665</v>
      </c>
      <c r="I56" s="41">
        <v>162.8833333333333</v>
      </c>
      <c r="J56" s="41">
        <v>168.98333333333326</v>
      </c>
      <c r="K56" s="41">
        <v>170.36666666666665</v>
      </c>
      <c r="L56" s="41">
        <v>172.03333333333325</v>
      </c>
      <c r="M56" s="31">
        <v>168.7</v>
      </c>
      <c r="N56" s="31">
        <v>165.65</v>
      </c>
      <c r="O56" s="42">
        <v>66528000</v>
      </c>
      <c r="P56" s="43">
        <v>-1.5231582219459123E-2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5410.3</v>
      </c>
      <c r="F57" s="40">
        <v>5402.9333333333334</v>
      </c>
      <c r="G57" s="41">
        <v>5351.8666666666668</v>
      </c>
      <c r="H57" s="41">
        <v>5293.4333333333334</v>
      </c>
      <c r="I57" s="41">
        <v>5242.3666666666668</v>
      </c>
      <c r="J57" s="41">
        <v>5461.3666666666668</v>
      </c>
      <c r="K57" s="41">
        <v>5512.4333333333343</v>
      </c>
      <c r="L57" s="41">
        <v>5570.8666666666668</v>
      </c>
      <c r="M57" s="31">
        <v>5454</v>
      </c>
      <c r="N57" s="31">
        <v>5344.5</v>
      </c>
      <c r="O57" s="42">
        <v>587300</v>
      </c>
      <c r="P57" s="43">
        <v>-8.4416680736113456E-3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1528.65</v>
      </c>
      <c r="F58" s="40">
        <v>1532.95</v>
      </c>
      <c r="G58" s="41">
        <v>1519.5</v>
      </c>
      <c r="H58" s="41">
        <v>1510.35</v>
      </c>
      <c r="I58" s="41">
        <v>1496.8999999999999</v>
      </c>
      <c r="J58" s="41">
        <v>1542.1000000000001</v>
      </c>
      <c r="K58" s="41">
        <v>1555.5500000000004</v>
      </c>
      <c r="L58" s="41">
        <v>1564.7000000000003</v>
      </c>
      <c r="M58" s="31">
        <v>1546.4</v>
      </c>
      <c r="N58" s="31">
        <v>1523.8</v>
      </c>
      <c r="O58" s="42">
        <v>3346700</v>
      </c>
      <c r="P58" s="43">
        <v>3.0721138299019079E-2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690.1</v>
      </c>
      <c r="F59" s="40">
        <v>689.9666666666667</v>
      </c>
      <c r="G59" s="41">
        <v>686.53333333333342</v>
      </c>
      <c r="H59" s="41">
        <v>682.9666666666667</v>
      </c>
      <c r="I59" s="41">
        <v>679.53333333333342</v>
      </c>
      <c r="J59" s="41">
        <v>693.53333333333342</v>
      </c>
      <c r="K59" s="41">
        <v>696.96666666666681</v>
      </c>
      <c r="L59" s="41">
        <v>700.53333333333342</v>
      </c>
      <c r="M59" s="31">
        <v>693.4</v>
      </c>
      <c r="N59" s="31">
        <v>686.4</v>
      </c>
      <c r="O59" s="42">
        <v>6164005</v>
      </c>
      <c r="P59" s="43">
        <v>-8.2983352811256354E-3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792.8</v>
      </c>
      <c r="F60" s="40">
        <v>791.93333333333328</v>
      </c>
      <c r="G60" s="41">
        <v>783.96666666666658</v>
      </c>
      <c r="H60" s="41">
        <v>775.13333333333333</v>
      </c>
      <c r="I60" s="41">
        <v>767.16666666666663</v>
      </c>
      <c r="J60" s="41">
        <v>800.76666666666654</v>
      </c>
      <c r="K60" s="41">
        <v>808.73333333333323</v>
      </c>
      <c r="L60" s="41">
        <v>817.56666666666649</v>
      </c>
      <c r="M60" s="31">
        <v>799.9</v>
      </c>
      <c r="N60" s="31">
        <v>783.1</v>
      </c>
      <c r="O60" s="42">
        <v>1890625</v>
      </c>
      <c r="P60" s="43">
        <v>3.1367200818274807E-2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467.35</v>
      </c>
      <c r="F61" s="40">
        <v>465</v>
      </c>
      <c r="G61" s="41">
        <v>461.3</v>
      </c>
      <c r="H61" s="41">
        <v>455.25</v>
      </c>
      <c r="I61" s="41">
        <v>451.55</v>
      </c>
      <c r="J61" s="41">
        <v>471.05</v>
      </c>
      <c r="K61" s="41">
        <v>474.75000000000006</v>
      </c>
      <c r="L61" s="41">
        <v>480.8</v>
      </c>
      <c r="M61" s="31">
        <v>468.7</v>
      </c>
      <c r="N61" s="31">
        <v>458.95</v>
      </c>
      <c r="O61" s="42">
        <v>1647800</v>
      </c>
      <c r="P61" s="43">
        <v>1.0114632501685773E-2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164.45</v>
      </c>
      <c r="F62" s="40">
        <v>164.61666666666667</v>
      </c>
      <c r="G62" s="41">
        <v>162.73333333333335</v>
      </c>
      <c r="H62" s="41">
        <v>161.01666666666668</v>
      </c>
      <c r="I62" s="41">
        <v>159.13333333333335</v>
      </c>
      <c r="J62" s="41">
        <v>166.33333333333334</v>
      </c>
      <c r="K62" s="41">
        <v>168.21666666666667</v>
      </c>
      <c r="L62" s="41">
        <v>169.93333333333334</v>
      </c>
      <c r="M62" s="31">
        <v>166.5</v>
      </c>
      <c r="N62" s="31">
        <v>162.9</v>
      </c>
      <c r="O62" s="42">
        <v>9188900</v>
      </c>
      <c r="P62" s="43">
        <v>2.3479355320167965E-2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923.25</v>
      </c>
      <c r="F63" s="40">
        <v>926.2166666666667</v>
      </c>
      <c r="G63" s="41">
        <v>915.88333333333344</v>
      </c>
      <c r="H63" s="41">
        <v>908.51666666666677</v>
      </c>
      <c r="I63" s="41">
        <v>898.18333333333351</v>
      </c>
      <c r="J63" s="41">
        <v>933.58333333333337</v>
      </c>
      <c r="K63" s="41">
        <v>943.91666666666663</v>
      </c>
      <c r="L63" s="41">
        <v>951.2833333333333</v>
      </c>
      <c r="M63" s="31">
        <v>936.55</v>
      </c>
      <c r="N63" s="31">
        <v>918.85</v>
      </c>
      <c r="O63" s="42">
        <v>2599200</v>
      </c>
      <c r="P63" s="43">
        <v>-8.014655369819098E-3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602.79999999999995</v>
      </c>
      <c r="F64" s="40">
        <v>602</v>
      </c>
      <c r="G64" s="41">
        <v>599.5</v>
      </c>
      <c r="H64" s="41">
        <v>596.20000000000005</v>
      </c>
      <c r="I64" s="41">
        <v>593.70000000000005</v>
      </c>
      <c r="J64" s="41">
        <v>605.29999999999995</v>
      </c>
      <c r="K64" s="41">
        <v>607.79999999999995</v>
      </c>
      <c r="L64" s="41">
        <v>611.09999999999991</v>
      </c>
      <c r="M64" s="31">
        <v>604.5</v>
      </c>
      <c r="N64" s="31">
        <v>598.70000000000005</v>
      </c>
      <c r="O64" s="42">
        <v>11582500</v>
      </c>
      <c r="P64" s="43">
        <v>-2.1748310810810811E-2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2147.6999999999998</v>
      </c>
      <c r="F65" s="40">
        <v>2150.35</v>
      </c>
      <c r="G65" s="41">
        <v>2132.6999999999998</v>
      </c>
      <c r="H65" s="41">
        <v>2117.6999999999998</v>
      </c>
      <c r="I65" s="41">
        <v>2100.0499999999997</v>
      </c>
      <c r="J65" s="41">
        <v>2165.35</v>
      </c>
      <c r="K65" s="41">
        <v>2183.0000000000005</v>
      </c>
      <c r="L65" s="41">
        <v>2198</v>
      </c>
      <c r="M65" s="31">
        <v>2168</v>
      </c>
      <c r="N65" s="31">
        <v>2135.35</v>
      </c>
      <c r="O65" s="42">
        <v>473250</v>
      </c>
      <c r="P65" s="43">
        <v>-6.2992125984251968E-3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2363.5500000000002</v>
      </c>
      <c r="F66" s="40">
        <v>2365.1833333333334</v>
      </c>
      <c r="G66" s="41">
        <v>2333.3666666666668</v>
      </c>
      <c r="H66" s="41">
        <v>2303.1833333333334</v>
      </c>
      <c r="I66" s="41">
        <v>2271.3666666666668</v>
      </c>
      <c r="J66" s="41">
        <v>2395.3666666666668</v>
      </c>
      <c r="K66" s="41">
        <v>2427.1833333333334</v>
      </c>
      <c r="L66" s="41">
        <v>2457.3666666666668</v>
      </c>
      <c r="M66" s="31">
        <v>2397</v>
      </c>
      <c r="N66" s="31">
        <v>2335</v>
      </c>
      <c r="O66" s="42">
        <v>3241500</v>
      </c>
      <c r="P66" s="43">
        <v>-1.4816503305219967E-2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44525</v>
      </c>
      <c r="E67" s="40">
        <v>299</v>
      </c>
      <c r="F67" s="40">
        <v>299.65000000000003</v>
      </c>
      <c r="G67" s="41">
        <v>296.80000000000007</v>
      </c>
      <c r="H67" s="41">
        <v>294.60000000000002</v>
      </c>
      <c r="I67" s="41">
        <v>291.75000000000006</v>
      </c>
      <c r="J67" s="41">
        <v>301.85000000000008</v>
      </c>
      <c r="K67" s="41">
        <v>304.7000000000001</v>
      </c>
      <c r="L67" s="41">
        <v>306.90000000000009</v>
      </c>
      <c r="M67" s="31">
        <v>302.5</v>
      </c>
      <c r="N67" s="31">
        <v>297.45</v>
      </c>
      <c r="O67" s="42">
        <v>14460100</v>
      </c>
      <c r="P67" s="43">
        <v>2.9980340760157275E-2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4858.1000000000004</v>
      </c>
      <c r="F68" s="40">
        <v>4852.6333333333341</v>
      </c>
      <c r="G68" s="41">
        <v>4828.5166666666682</v>
      </c>
      <c r="H68" s="41">
        <v>4798.9333333333343</v>
      </c>
      <c r="I68" s="41">
        <v>4774.8166666666684</v>
      </c>
      <c r="J68" s="41">
        <v>4882.2166666666681</v>
      </c>
      <c r="K68" s="41">
        <v>4906.3333333333348</v>
      </c>
      <c r="L68" s="41">
        <v>4935.9166666666679</v>
      </c>
      <c r="M68" s="31">
        <v>4876.75</v>
      </c>
      <c r="N68" s="31">
        <v>4823.05</v>
      </c>
      <c r="O68" s="42">
        <v>2258600</v>
      </c>
      <c r="P68" s="43">
        <v>-1.1056565388527708E-3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5426.65</v>
      </c>
      <c r="F69" s="40">
        <v>5440.8166666666666</v>
      </c>
      <c r="G69" s="41">
        <v>5341.6833333333334</v>
      </c>
      <c r="H69" s="41">
        <v>5256.7166666666672</v>
      </c>
      <c r="I69" s="41">
        <v>5157.5833333333339</v>
      </c>
      <c r="J69" s="41">
        <v>5525.7833333333328</v>
      </c>
      <c r="K69" s="41">
        <v>5624.9166666666661</v>
      </c>
      <c r="L69" s="41">
        <v>5709.8833333333323</v>
      </c>
      <c r="M69" s="31">
        <v>5539.95</v>
      </c>
      <c r="N69" s="31">
        <v>5355.85</v>
      </c>
      <c r="O69" s="42">
        <v>514625</v>
      </c>
      <c r="P69" s="43">
        <v>5.6724845995893225E-2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428.5</v>
      </c>
      <c r="F70" s="40">
        <v>425.43333333333334</v>
      </c>
      <c r="G70" s="41">
        <v>421.61666666666667</v>
      </c>
      <c r="H70" s="41">
        <v>414.73333333333335</v>
      </c>
      <c r="I70" s="41">
        <v>410.91666666666669</v>
      </c>
      <c r="J70" s="41">
        <v>432.31666666666666</v>
      </c>
      <c r="K70" s="41">
        <v>436.13333333333338</v>
      </c>
      <c r="L70" s="41">
        <v>443.01666666666665</v>
      </c>
      <c r="M70" s="31">
        <v>429.25</v>
      </c>
      <c r="N70" s="31">
        <v>418.55</v>
      </c>
      <c r="O70" s="42">
        <v>35272050</v>
      </c>
      <c r="P70" s="43">
        <v>-2.9685443239072216E-2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4855.3</v>
      </c>
      <c r="F71" s="40">
        <v>4848.5</v>
      </c>
      <c r="G71" s="41">
        <v>4824.6000000000004</v>
      </c>
      <c r="H71" s="41">
        <v>4793.9000000000005</v>
      </c>
      <c r="I71" s="41">
        <v>4770.0000000000009</v>
      </c>
      <c r="J71" s="41">
        <v>4879.2</v>
      </c>
      <c r="K71" s="41">
        <v>4903.0999999999995</v>
      </c>
      <c r="L71" s="41">
        <v>4933.7999999999993</v>
      </c>
      <c r="M71" s="31">
        <v>4872.3999999999996</v>
      </c>
      <c r="N71" s="31">
        <v>4817.8</v>
      </c>
      <c r="O71" s="42">
        <v>2554375</v>
      </c>
      <c r="P71" s="43">
        <v>-2.3556957186544342E-2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2734.4</v>
      </c>
      <c r="F72" s="40">
        <v>2727.6666666666665</v>
      </c>
      <c r="G72" s="41">
        <v>2711.7333333333331</v>
      </c>
      <c r="H72" s="41">
        <v>2689.0666666666666</v>
      </c>
      <c r="I72" s="41">
        <v>2673.1333333333332</v>
      </c>
      <c r="J72" s="41">
        <v>2750.333333333333</v>
      </c>
      <c r="K72" s="41">
        <v>2766.2666666666664</v>
      </c>
      <c r="L72" s="41">
        <v>2788.9333333333329</v>
      </c>
      <c r="M72" s="31">
        <v>2743.6</v>
      </c>
      <c r="N72" s="31">
        <v>2705</v>
      </c>
      <c r="O72" s="42">
        <v>3809050</v>
      </c>
      <c r="P72" s="43">
        <v>1.3801987486198011E-3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1584.65</v>
      </c>
      <c r="F73" s="40">
        <v>1574.6833333333334</v>
      </c>
      <c r="G73" s="41">
        <v>1554.9666666666667</v>
      </c>
      <c r="H73" s="41">
        <v>1525.2833333333333</v>
      </c>
      <c r="I73" s="41">
        <v>1505.5666666666666</v>
      </c>
      <c r="J73" s="41">
        <v>1604.3666666666668</v>
      </c>
      <c r="K73" s="41">
        <v>1624.0833333333335</v>
      </c>
      <c r="L73" s="41">
        <v>1653.7666666666669</v>
      </c>
      <c r="M73" s="31">
        <v>1594.4</v>
      </c>
      <c r="N73" s="31">
        <v>1545</v>
      </c>
      <c r="O73" s="42">
        <v>8857200</v>
      </c>
      <c r="P73" s="43">
        <v>-2.3644961804292468E-2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181.8</v>
      </c>
      <c r="F74" s="40">
        <v>181.88333333333335</v>
      </c>
      <c r="G74" s="41">
        <v>180.6166666666667</v>
      </c>
      <c r="H74" s="41">
        <v>179.43333333333334</v>
      </c>
      <c r="I74" s="41">
        <v>178.16666666666669</v>
      </c>
      <c r="J74" s="41">
        <v>183.06666666666672</v>
      </c>
      <c r="K74" s="41">
        <v>184.33333333333337</v>
      </c>
      <c r="L74" s="41">
        <v>185.51666666666674</v>
      </c>
      <c r="M74" s="31">
        <v>183.15</v>
      </c>
      <c r="N74" s="31">
        <v>180.7</v>
      </c>
      <c r="O74" s="42">
        <v>29743200</v>
      </c>
      <c r="P74" s="43">
        <v>8.2987551867219917E-3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100.35</v>
      </c>
      <c r="F75" s="40">
        <v>100.48333333333333</v>
      </c>
      <c r="G75" s="41">
        <v>99.716666666666669</v>
      </c>
      <c r="H75" s="41">
        <v>99.083333333333329</v>
      </c>
      <c r="I75" s="41">
        <v>98.316666666666663</v>
      </c>
      <c r="J75" s="41">
        <v>101.11666666666667</v>
      </c>
      <c r="K75" s="41">
        <v>101.88333333333335</v>
      </c>
      <c r="L75" s="41">
        <v>102.51666666666668</v>
      </c>
      <c r="M75" s="31">
        <v>101.25</v>
      </c>
      <c r="N75" s="31">
        <v>99.85</v>
      </c>
      <c r="O75" s="42">
        <v>109730000</v>
      </c>
      <c r="P75" s="43">
        <v>1.4046760927825525E-2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44525</v>
      </c>
      <c r="E76" s="40">
        <v>178.15</v>
      </c>
      <c r="F76" s="40">
        <v>179.25</v>
      </c>
      <c r="G76" s="41">
        <v>176.45</v>
      </c>
      <c r="H76" s="41">
        <v>174.75</v>
      </c>
      <c r="I76" s="41">
        <v>171.95</v>
      </c>
      <c r="J76" s="41">
        <v>180.95</v>
      </c>
      <c r="K76" s="41">
        <v>183.75</v>
      </c>
      <c r="L76" s="41">
        <v>185.45</v>
      </c>
      <c r="M76" s="31">
        <v>182.05</v>
      </c>
      <c r="N76" s="31">
        <v>177.55</v>
      </c>
      <c r="O76" s="42">
        <v>5428800</v>
      </c>
      <c r="P76" s="43">
        <v>-4.7664442326024788E-3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148.30000000000001</v>
      </c>
      <c r="F77" s="40">
        <v>148.9</v>
      </c>
      <c r="G77" s="41">
        <v>147.30000000000001</v>
      </c>
      <c r="H77" s="41">
        <v>146.30000000000001</v>
      </c>
      <c r="I77" s="41">
        <v>144.70000000000002</v>
      </c>
      <c r="J77" s="41">
        <v>149.9</v>
      </c>
      <c r="K77" s="41">
        <v>151.49999999999997</v>
      </c>
      <c r="L77" s="41">
        <v>152.5</v>
      </c>
      <c r="M77" s="31">
        <v>150.5</v>
      </c>
      <c r="N77" s="31">
        <v>147.9</v>
      </c>
      <c r="O77" s="42">
        <v>54552300</v>
      </c>
      <c r="P77" s="43">
        <v>7.6619718309859156E-3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525.79999999999995</v>
      </c>
      <c r="F78" s="40">
        <v>523.81666666666661</v>
      </c>
      <c r="G78" s="41">
        <v>515.98333333333323</v>
      </c>
      <c r="H78" s="41">
        <v>506.16666666666663</v>
      </c>
      <c r="I78" s="41">
        <v>498.33333333333326</v>
      </c>
      <c r="J78" s="41">
        <v>533.63333333333321</v>
      </c>
      <c r="K78" s="41">
        <v>541.4666666666667</v>
      </c>
      <c r="L78" s="41">
        <v>551.28333333333319</v>
      </c>
      <c r="M78" s="31">
        <v>531.65</v>
      </c>
      <c r="N78" s="31">
        <v>514</v>
      </c>
      <c r="O78" s="42">
        <v>8842350</v>
      </c>
      <c r="P78" s="43">
        <v>1.5183522577237919E-2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42.2</v>
      </c>
      <c r="F79" s="40">
        <v>42.31666666666667</v>
      </c>
      <c r="G79" s="41">
        <v>41.38333333333334</v>
      </c>
      <c r="H79" s="41">
        <v>40.56666666666667</v>
      </c>
      <c r="I79" s="41">
        <v>39.63333333333334</v>
      </c>
      <c r="J79" s="41">
        <v>43.13333333333334</v>
      </c>
      <c r="K79" s="41">
        <v>44.066666666666663</v>
      </c>
      <c r="L79" s="41">
        <v>44.88333333333334</v>
      </c>
      <c r="M79" s="31">
        <v>43.25</v>
      </c>
      <c r="N79" s="31">
        <v>41.5</v>
      </c>
      <c r="O79" s="42">
        <v>127665000</v>
      </c>
      <c r="P79" s="43">
        <v>4.0528149642398682E-2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920.3</v>
      </c>
      <c r="F80" s="40">
        <v>928.4</v>
      </c>
      <c r="G80" s="41">
        <v>902.25</v>
      </c>
      <c r="H80" s="41">
        <v>884.2</v>
      </c>
      <c r="I80" s="41">
        <v>858.05000000000007</v>
      </c>
      <c r="J80" s="41">
        <v>946.44999999999993</v>
      </c>
      <c r="K80" s="41">
        <v>972.5999999999998</v>
      </c>
      <c r="L80" s="41">
        <v>990.64999999999986</v>
      </c>
      <c r="M80" s="31">
        <v>954.55</v>
      </c>
      <c r="N80" s="31">
        <v>910.35</v>
      </c>
      <c r="O80" s="42">
        <v>5193000</v>
      </c>
      <c r="P80" s="43">
        <v>4.5605557233464211E-2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2300.0500000000002</v>
      </c>
      <c r="F81" s="40">
        <v>2297.1166666666668</v>
      </c>
      <c r="G81" s="41">
        <v>2249.2333333333336</v>
      </c>
      <c r="H81" s="41">
        <v>2198.416666666667</v>
      </c>
      <c r="I81" s="41">
        <v>2150.5333333333338</v>
      </c>
      <c r="J81" s="41">
        <v>2347.9333333333334</v>
      </c>
      <c r="K81" s="41">
        <v>2395.8166666666666</v>
      </c>
      <c r="L81" s="41">
        <v>2446.6333333333332</v>
      </c>
      <c r="M81" s="31">
        <v>2345</v>
      </c>
      <c r="N81" s="31">
        <v>2246.3000000000002</v>
      </c>
      <c r="O81" s="42">
        <v>2348775</v>
      </c>
      <c r="P81" s="43">
        <v>5.9677419354838709E-2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311.85000000000002</v>
      </c>
      <c r="F82" s="40">
        <v>312.28333333333336</v>
      </c>
      <c r="G82" s="41">
        <v>306.66666666666674</v>
      </c>
      <c r="H82" s="41">
        <v>301.48333333333341</v>
      </c>
      <c r="I82" s="41">
        <v>295.86666666666679</v>
      </c>
      <c r="J82" s="41">
        <v>317.4666666666667</v>
      </c>
      <c r="K82" s="41">
        <v>323.08333333333337</v>
      </c>
      <c r="L82" s="41">
        <v>328.26666666666665</v>
      </c>
      <c r="M82" s="31">
        <v>317.89999999999998</v>
      </c>
      <c r="N82" s="31">
        <v>307.10000000000002</v>
      </c>
      <c r="O82" s="42">
        <v>12421700</v>
      </c>
      <c r="P82" s="43">
        <v>6.0614081524616198E-2</v>
      </c>
    </row>
    <row r="83" spans="1:16" ht="12.75" customHeight="1">
      <c r="A83" s="31">
        <v>73</v>
      </c>
      <c r="B83" s="32" t="s">
        <v>42</v>
      </c>
      <c r="C83" s="324" t="s">
        <v>111</v>
      </c>
      <c r="D83" s="34">
        <v>44525</v>
      </c>
      <c r="E83" s="40">
        <v>1865.95</v>
      </c>
      <c r="F83" s="40">
        <v>1863.5666666666666</v>
      </c>
      <c r="G83" s="41">
        <v>1849.1333333333332</v>
      </c>
      <c r="H83" s="41">
        <v>1832.3166666666666</v>
      </c>
      <c r="I83" s="41">
        <v>1817.8833333333332</v>
      </c>
      <c r="J83" s="41">
        <v>1880.3833333333332</v>
      </c>
      <c r="K83" s="41">
        <v>1894.8166666666666</v>
      </c>
      <c r="L83" s="41">
        <v>1911.6333333333332</v>
      </c>
      <c r="M83" s="31">
        <v>1878</v>
      </c>
      <c r="N83" s="31">
        <v>1846.75</v>
      </c>
      <c r="O83" s="42">
        <v>10317000</v>
      </c>
      <c r="P83" s="43">
        <v>-1.7464840518430003E-3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315.95</v>
      </c>
      <c r="F84" s="40">
        <v>315.90000000000003</v>
      </c>
      <c r="G84" s="41">
        <v>311.35000000000008</v>
      </c>
      <c r="H84" s="41">
        <v>306.75000000000006</v>
      </c>
      <c r="I84" s="41">
        <v>302.2000000000001</v>
      </c>
      <c r="J84" s="41">
        <v>320.50000000000006</v>
      </c>
      <c r="K84" s="41">
        <v>325.05</v>
      </c>
      <c r="L84" s="41">
        <v>329.65000000000003</v>
      </c>
      <c r="M84" s="31">
        <v>320.45</v>
      </c>
      <c r="N84" s="31">
        <v>311.3</v>
      </c>
      <c r="O84" s="42">
        <v>984300</v>
      </c>
      <c r="P84" s="43">
        <v>8.7108013937282226E-3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669.3</v>
      </c>
      <c r="F85" s="40">
        <v>666.65</v>
      </c>
      <c r="G85" s="41">
        <v>656.84999999999991</v>
      </c>
      <c r="H85" s="41">
        <v>644.4</v>
      </c>
      <c r="I85" s="41">
        <v>634.59999999999991</v>
      </c>
      <c r="J85" s="41">
        <v>679.09999999999991</v>
      </c>
      <c r="K85" s="41">
        <v>688.89999999999986</v>
      </c>
      <c r="L85" s="41">
        <v>701.34999999999991</v>
      </c>
      <c r="M85" s="31">
        <v>676.45</v>
      </c>
      <c r="N85" s="31">
        <v>654.20000000000005</v>
      </c>
      <c r="O85" s="42">
        <v>3428750</v>
      </c>
      <c r="P85" s="43">
        <v>-1.0818608005769925E-2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1404.4</v>
      </c>
      <c r="F86" s="40">
        <v>1393.4166666666667</v>
      </c>
      <c r="G86" s="41">
        <v>1377.1833333333334</v>
      </c>
      <c r="H86" s="41">
        <v>1349.9666666666667</v>
      </c>
      <c r="I86" s="41">
        <v>1333.7333333333333</v>
      </c>
      <c r="J86" s="41">
        <v>1420.6333333333334</v>
      </c>
      <c r="K86" s="41">
        <v>1436.8666666666666</v>
      </c>
      <c r="L86" s="41">
        <v>1464.0833333333335</v>
      </c>
      <c r="M86" s="31">
        <v>1409.65</v>
      </c>
      <c r="N86" s="31">
        <v>1366.2</v>
      </c>
      <c r="O86" s="42">
        <v>2973500</v>
      </c>
      <c r="P86" s="43">
        <v>-5.0364077669902911E-2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1373.7</v>
      </c>
      <c r="F87" s="40">
        <v>1367.4333333333334</v>
      </c>
      <c r="G87" s="41">
        <v>1354.9666666666667</v>
      </c>
      <c r="H87" s="41">
        <v>1336.2333333333333</v>
      </c>
      <c r="I87" s="41">
        <v>1323.7666666666667</v>
      </c>
      <c r="J87" s="41">
        <v>1386.1666666666667</v>
      </c>
      <c r="K87" s="41">
        <v>1398.6333333333334</v>
      </c>
      <c r="L87" s="41">
        <v>1417.3666666666668</v>
      </c>
      <c r="M87" s="31">
        <v>1379.9</v>
      </c>
      <c r="N87" s="31">
        <v>1348.7</v>
      </c>
      <c r="O87" s="42">
        <v>3429500</v>
      </c>
      <c r="P87" s="43">
        <v>-2.6401703335699078E-2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1177.25</v>
      </c>
      <c r="F88" s="40">
        <v>1175.3</v>
      </c>
      <c r="G88" s="41">
        <v>1167.8499999999999</v>
      </c>
      <c r="H88" s="41">
        <v>1158.45</v>
      </c>
      <c r="I88" s="41">
        <v>1151</v>
      </c>
      <c r="J88" s="41">
        <v>1184.6999999999998</v>
      </c>
      <c r="K88" s="41">
        <v>1192.1500000000001</v>
      </c>
      <c r="L88" s="41">
        <v>1201.5499999999997</v>
      </c>
      <c r="M88" s="31">
        <v>1182.75</v>
      </c>
      <c r="N88" s="31">
        <v>1165.9000000000001</v>
      </c>
      <c r="O88" s="42">
        <v>24316600</v>
      </c>
      <c r="P88" s="43">
        <v>2.9945445920303605E-2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2992.4</v>
      </c>
      <c r="F89" s="40">
        <v>2966.0833333333335</v>
      </c>
      <c r="G89" s="41">
        <v>2934.3166666666671</v>
      </c>
      <c r="H89" s="41">
        <v>2876.2333333333336</v>
      </c>
      <c r="I89" s="41">
        <v>2844.4666666666672</v>
      </c>
      <c r="J89" s="41">
        <v>3024.166666666667</v>
      </c>
      <c r="K89" s="41">
        <v>3055.9333333333334</v>
      </c>
      <c r="L89" s="41">
        <v>3114.0166666666669</v>
      </c>
      <c r="M89" s="31">
        <v>2997.85</v>
      </c>
      <c r="N89" s="31">
        <v>2908</v>
      </c>
      <c r="O89" s="42">
        <v>11376900</v>
      </c>
      <c r="P89" s="43">
        <v>-4.4888958891163965E-3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2681.3</v>
      </c>
      <c r="F90" s="40">
        <v>2672.9666666666667</v>
      </c>
      <c r="G90" s="41">
        <v>2660.5833333333335</v>
      </c>
      <c r="H90" s="41">
        <v>2639.8666666666668</v>
      </c>
      <c r="I90" s="41">
        <v>2627.4833333333336</v>
      </c>
      <c r="J90" s="41">
        <v>2693.6833333333334</v>
      </c>
      <c r="K90" s="41">
        <v>2706.0666666666666</v>
      </c>
      <c r="L90" s="41">
        <v>2726.7833333333333</v>
      </c>
      <c r="M90" s="31">
        <v>2685.35</v>
      </c>
      <c r="N90" s="31">
        <v>2652.25</v>
      </c>
      <c r="O90" s="42">
        <v>3719600</v>
      </c>
      <c r="P90" s="43">
        <v>-6.78237650200267E-3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1559.4</v>
      </c>
      <c r="F91" s="40">
        <v>1557.8333333333333</v>
      </c>
      <c r="G91" s="41">
        <v>1551.7666666666664</v>
      </c>
      <c r="H91" s="41">
        <v>1544.1333333333332</v>
      </c>
      <c r="I91" s="41">
        <v>1538.0666666666664</v>
      </c>
      <c r="J91" s="41">
        <v>1565.4666666666665</v>
      </c>
      <c r="K91" s="41">
        <v>1571.5333333333335</v>
      </c>
      <c r="L91" s="41">
        <v>1579.1666666666665</v>
      </c>
      <c r="M91" s="31">
        <v>1563.9</v>
      </c>
      <c r="N91" s="31">
        <v>1550.2</v>
      </c>
      <c r="O91" s="42">
        <v>37826800</v>
      </c>
      <c r="P91" s="43">
        <v>7.5150520779924705E-3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721.65</v>
      </c>
      <c r="F92" s="40">
        <v>717.03333333333342</v>
      </c>
      <c r="G92" s="41">
        <v>711.06666666666683</v>
      </c>
      <c r="H92" s="41">
        <v>700.48333333333346</v>
      </c>
      <c r="I92" s="41">
        <v>694.51666666666688</v>
      </c>
      <c r="J92" s="41">
        <v>727.61666666666679</v>
      </c>
      <c r="K92" s="41">
        <v>733.58333333333326</v>
      </c>
      <c r="L92" s="41">
        <v>744.16666666666674</v>
      </c>
      <c r="M92" s="31">
        <v>723</v>
      </c>
      <c r="N92" s="31">
        <v>706.45</v>
      </c>
      <c r="O92" s="42">
        <v>16907000</v>
      </c>
      <c r="P92" s="43">
        <v>-6.1832387230665933E-2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2689.45</v>
      </c>
      <c r="F93" s="40">
        <v>2695.6833333333329</v>
      </c>
      <c r="G93" s="41">
        <v>2674.766666666666</v>
      </c>
      <c r="H93" s="41">
        <v>2660.083333333333</v>
      </c>
      <c r="I93" s="41">
        <v>2639.1666666666661</v>
      </c>
      <c r="J93" s="41">
        <v>2710.3666666666659</v>
      </c>
      <c r="K93" s="41">
        <v>2731.2833333333328</v>
      </c>
      <c r="L93" s="41">
        <v>2745.9666666666658</v>
      </c>
      <c r="M93" s="31">
        <v>2716.6</v>
      </c>
      <c r="N93" s="31">
        <v>2681</v>
      </c>
      <c r="O93" s="42">
        <v>4501800</v>
      </c>
      <c r="P93" s="43">
        <v>-4.3129188507730074E-3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468.65</v>
      </c>
      <c r="F94" s="40">
        <v>466.31666666666666</v>
      </c>
      <c r="G94" s="41">
        <v>461.88333333333333</v>
      </c>
      <c r="H94" s="41">
        <v>455.11666666666667</v>
      </c>
      <c r="I94" s="41">
        <v>450.68333333333334</v>
      </c>
      <c r="J94" s="41">
        <v>473.08333333333331</v>
      </c>
      <c r="K94" s="41">
        <v>477.51666666666659</v>
      </c>
      <c r="L94" s="41">
        <v>484.2833333333333</v>
      </c>
      <c r="M94" s="31">
        <v>470.75</v>
      </c>
      <c r="N94" s="31">
        <v>459.55</v>
      </c>
      <c r="O94" s="42">
        <v>25621550</v>
      </c>
      <c r="P94" s="43">
        <v>-6.9965271003238766E-2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347.4</v>
      </c>
      <c r="F95" s="40">
        <v>347</v>
      </c>
      <c r="G95" s="41">
        <v>344.55</v>
      </c>
      <c r="H95" s="41">
        <v>341.7</v>
      </c>
      <c r="I95" s="41">
        <v>339.25</v>
      </c>
      <c r="J95" s="41">
        <v>349.85</v>
      </c>
      <c r="K95" s="41">
        <v>352.30000000000007</v>
      </c>
      <c r="L95" s="41">
        <v>355.15000000000003</v>
      </c>
      <c r="M95" s="31">
        <v>349.45</v>
      </c>
      <c r="N95" s="31">
        <v>344.15</v>
      </c>
      <c r="O95" s="42">
        <v>15649200</v>
      </c>
      <c r="P95" s="43">
        <v>-1.0583817002389894E-2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2408.6999999999998</v>
      </c>
      <c r="F96" s="40">
        <v>2402.5499999999997</v>
      </c>
      <c r="G96" s="41">
        <v>2390.1499999999996</v>
      </c>
      <c r="H96" s="41">
        <v>2371.6</v>
      </c>
      <c r="I96" s="41">
        <v>2359.1999999999998</v>
      </c>
      <c r="J96" s="41">
        <v>2421.0999999999995</v>
      </c>
      <c r="K96" s="41">
        <v>2433.5</v>
      </c>
      <c r="L96" s="41">
        <v>2452.0499999999993</v>
      </c>
      <c r="M96" s="31">
        <v>2414.9499999999998</v>
      </c>
      <c r="N96" s="31">
        <v>2384</v>
      </c>
      <c r="O96" s="42">
        <v>10687500</v>
      </c>
      <c r="P96" s="43">
        <v>-2.2204534226272162E-2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230.25</v>
      </c>
      <c r="F97" s="40">
        <v>230.78333333333333</v>
      </c>
      <c r="G97" s="41">
        <v>225.81666666666666</v>
      </c>
      <c r="H97" s="41">
        <v>221.38333333333333</v>
      </c>
      <c r="I97" s="41">
        <v>216.41666666666666</v>
      </c>
      <c r="J97" s="41">
        <v>235.21666666666667</v>
      </c>
      <c r="K97" s="41">
        <v>240.18333333333331</v>
      </c>
      <c r="L97" s="41">
        <v>244.61666666666667</v>
      </c>
      <c r="M97" s="31">
        <v>235.75</v>
      </c>
      <c r="N97" s="31">
        <v>226.35</v>
      </c>
      <c r="O97" s="42">
        <v>38877100</v>
      </c>
      <c r="P97" s="43">
        <v>-3.3299930625144532E-2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779.5</v>
      </c>
      <c r="F98" s="40">
        <v>778.33333333333337</v>
      </c>
      <c r="G98" s="41">
        <v>773.86666666666679</v>
      </c>
      <c r="H98" s="41">
        <v>768.23333333333346</v>
      </c>
      <c r="I98" s="41">
        <v>763.76666666666688</v>
      </c>
      <c r="J98" s="41">
        <v>783.9666666666667</v>
      </c>
      <c r="K98" s="41">
        <v>788.43333333333317</v>
      </c>
      <c r="L98" s="41">
        <v>794.06666666666661</v>
      </c>
      <c r="M98" s="31">
        <v>782.8</v>
      </c>
      <c r="N98" s="31">
        <v>772.7</v>
      </c>
      <c r="O98" s="42">
        <v>92566375</v>
      </c>
      <c r="P98" s="43">
        <v>9.2346900532193996E-3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1515.15</v>
      </c>
      <c r="F99" s="40">
        <v>1516.0666666666666</v>
      </c>
      <c r="G99" s="41">
        <v>1505.1333333333332</v>
      </c>
      <c r="H99" s="41">
        <v>1495.1166666666666</v>
      </c>
      <c r="I99" s="41">
        <v>1484.1833333333332</v>
      </c>
      <c r="J99" s="41">
        <v>1526.0833333333333</v>
      </c>
      <c r="K99" s="41">
        <v>1537.0166666666667</v>
      </c>
      <c r="L99" s="41">
        <v>1547.0333333333333</v>
      </c>
      <c r="M99" s="31">
        <v>1527</v>
      </c>
      <c r="N99" s="31">
        <v>1506.05</v>
      </c>
      <c r="O99" s="42">
        <v>2726375</v>
      </c>
      <c r="P99" s="43">
        <v>6.2745098039215684E-3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675.25</v>
      </c>
      <c r="F100" s="40">
        <v>664.55000000000007</v>
      </c>
      <c r="G100" s="41">
        <v>647.20000000000016</v>
      </c>
      <c r="H100" s="41">
        <v>619.15000000000009</v>
      </c>
      <c r="I100" s="41">
        <v>601.80000000000018</v>
      </c>
      <c r="J100" s="41">
        <v>692.60000000000014</v>
      </c>
      <c r="K100" s="41">
        <v>709.95</v>
      </c>
      <c r="L100" s="41">
        <v>738.00000000000011</v>
      </c>
      <c r="M100" s="31">
        <v>681.9</v>
      </c>
      <c r="N100" s="31">
        <v>636.5</v>
      </c>
      <c r="O100" s="42">
        <v>4126500</v>
      </c>
      <c r="P100" s="43">
        <v>9.911894273127754E-3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10.4</v>
      </c>
      <c r="F101" s="40">
        <v>10.299999999999999</v>
      </c>
      <c r="G101" s="41">
        <v>10.099999999999998</v>
      </c>
      <c r="H101" s="41">
        <v>9.7999999999999989</v>
      </c>
      <c r="I101" s="41">
        <v>9.5999999999999979</v>
      </c>
      <c r="J101" s="41">
        <v>10.599999999999998</v>
      </c>
      <c r="K101" s="41">
        <v>10.799999999999997</v>
      </c>
      <c r="L101" s="41">
        <v>11.099999999999998</v>
      </c>
      <c r="M101" s="31">
        <v>10.5</v>
      </c>
      <c r="N101" s="31">
        <v>10</v>
      </c>
      <c r="O101" s="42">
        <v>903000000</v>
      </c>
      <c r="P101" s="43">
        <v>6.593951412989589E-2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51.75</v>
      </c>
      <c r="F102" s="40">
        <v>51.433333333333337</v>
      </c>
      <c r="G102" s="41">
        <v>50.716666666666676</v>
      </c>
      <c r="H102" s="41">
        <v>49.683333333333337</v>
      </c>
      <c r="I102" s="41">
        <v>48.966666666666676</v>
      </c>
      <c r="J102" s="41">
        <v>52.466666666666676</v>
      </c>
      <c r="K102" s="41">
        <v>53.183333333333344</v>
      </c>
      <c r="L102" s="41">
        <v>54.216666666666676</v>
      </c>
      <c r="M102" s="31">
        <v>52.15</v>
      </c>
      <c r="N102" s="31">
        <v>50.4</v>
      </c>
      <c r="O102" s="42">
        <v>174367100</v>
      </c>
      <c r="P102" s="43">
        <v>-2.2465667719134583E-2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44525</v>
      </c>
      <c r="E103" s="40">
        <v>794.05</v>
      </c>
      <c r="F103" s="40">
        <v>795.69999999999993</v>
      </c>
      <c r="G103" s="41">
        <v>783.39999999999986</v>
      </c>
      <c r="H103" s="41">
        <v>772.74999999999989</v>
      </c>
      <c r="I103" s="41">
        <v>760.44999999999982</v>
      </c>
      <c r="J103" s="41">
        <v>806.34999999999991</v>
      </c>
      <c r="K103" s="41">
        <v>818.64999999999986</v>
      </c>
      <c r="L103" s="41">
        <v>829.3</v>
      </c>
      <c r="M103" s="31">
        <v>808</v>
      </c>
      <c r="N103" s="31">
        <v>785.05</v>
      </c>
      <c r="O103" s="42">
        <v>15501250</v>
      </c>
      <c r="P103" s="43">
        <v>3.109669909370583E-2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498.2</v>
      </c>
      <c r="F104" s="40">
        <v>500.7</v>
      </c>
      <c r="G104" s="41">
        <v>494.29999999999995</v>
      </c>
      <c r="H104" s="41">
        <v>490.4</v>
      </c>
      <c r="I104" s="41">
        <v>483.99999999999994</v>
      </c>
      <c r="J104" s="41">
        <v>504.59999999999997</v>
      </c>
      <c r="K104" s="41">
        <v>510.99999999999994</v>
      </c>
      <c r="L104" s="41">
        <v>514.9</v>
      </c>
      <c r="M104" s="31">
        <v>507.1</v>
      </c>
      <c r="N104" s="31">
        <v>496.8</v>
      </c>
      <c r="O104" s="42">
        <v>16534375</v>
      </c>
      <c r="P104" s="43">
        <v>-1.4505818718242912E-2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214.9</v>
      </c>
      <c r="F105" s="40">
        <v>213.65</v>
      </c>
      <c r="G105" s="41">
        <v>210.4</v>
      </c>
      <c r="H105" s="41">
        <v>205.9</v>
      </c>
      <c r="I105" s="41">
        <v>202.65</v>
      </c>
      <c r="J105" s="41">
        <v>218.15</v>
      </c>
      <c r="K105" s="41">
        <v>221.4</v>
      </c>
      <c r="L105" s="41">
        <v>225.9</v>
      </c>
      <c r="M105" s="31">
        <v>216.9</v>
      </c>
      <c r="N105" s="31">
        <v>209.15</v>
      </c>
      <c r="O105" s="42">
        <v>16554552</v>
      </c>
      <c r="P105" s="43">
        <v>-4.7883414295628035E-2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44525</v>
      </c>
      <c r="E106" s="40">
        <v>209.55</v>
      </c>
      <c r="F106" s="40">
        <v>210.48333333333335</v>
      </c>
      <c r="G106" s="41">
        <v>206.56666666666669</v>
      </c>
      <c r="H106" s="41">
        <v>203.58333333333334</v>
      </c>
      <c r="I106" s="41">
        <v>199.66666666666669</v>
      </c>
      <c r="J106" s="41">
        <v>213.4666666666667</v>
      </c>
      <c r="K106" s="41">
        <v>217.38333333333333</v>
      </c>
      <c r="L106" s="41">
        <v>220.3666666666667</v>
      </c>
      <c r="M106" s="31">
        <v>214.4</v>
      </c>
      <c r="N106" s="31">
        <v>207.5</v>
      </c>
      <c r="O106" s="42">
        <v>13412500</v>
      </c>
      <c r="P106" s="43">
        <v>4.7794916358896372E-3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7550.4</v>
      </c>
      <c r="F107" s="40">
        <v>7575.3833333333341</v>
      </c>
      <c r="G107" s="41">
        <v>7380.6666666666679</v>
      </c>
      <c r="H107" s="41">
        <v>7210.9333333333334</v>
      </c>
      <c r="I107" s="41">
        <v>7016.2166666666672</v>
      </c>
      <c r="J107" s="41">
        <v>7745.1166666666686</v>
      </c>
      <c r="K107" s="41">
        <v>7939.8333333333339</v>
      </c>
      <c r="L107" s="41">
        <v>8109.5666666666693</v>
      </c>
      <c r="M107" s="31">
        <v>7770.1</v>
      </c>
      <c r="N107" s="31">
        <v>7405.65</v>
      </c>
      <c r="O107" s="42">
        <v>268725</v>
      </c>
      <c r="P107" s="43">
        <v>4.7048509643483345E-2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2312.75</v>
      </c>
      <c r="F108" s="40">
        <v>2267.75</v>
      </c>
      <c r="G108" s="41">
        <v>2212.5500000000002</v>
      </c>
      <c r="H108" s="41">
        <v>2112.3500000000004</v>
      </c>
      <c r="I108" s="41">
        <v>2057.1500000000005</v>
      </c>
      <c r="J108" s="41">
        <v>2367.9499999999998</v>
      </c>
      <c r="K108" s="41">
        <v>2423.1499999999996</v>
      </c>
      <c r="L108" s="41">
        <v>2523.3499999999995</v>
      </c>
      <c r="M108" s="31">
        <v>2322.9499999999998</v>
      </c>
      <c r="N108" s="31">
        <v>2167.5500000000002</v>
      </c>
      <c r="O108" s="42">
        <v>3754000</v>
      </c>
      <c r="P108" s="43">
        <v>7.9976985040276186E-2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1039.25</v>
      </c>
      <c r="F109" s="40">
        <v>1039.0833333333333</v>
      </c>
      <c r="G109" s="41">
        <v>1031.2666666666664</v>
      </c>
      <c r="H109" s="41">
        <v>1023.2833333333331</v>
      </c>
      <c r="I109" s="41">
        <v>1015.4666666666662</v>
      </c>
      <c r="J109" s="41">
        <v>1047.0666666666666</v>
      </c>
      <c r="K109" s="41">
        <v>1054.8833333333337</v>
      </c>
      <c r="L109" s="41">
        <v>1062.8666666666668</v>
      </c>
      <c r="M109" s="31">
        <v>1046.9000000000001</v>
      </c>
      <c r="N109" s="31">
        <v>1031.0999999999999</v>
      </c>
      <c r="O109" s="42">
        <v>21214800</v>
      </c>
      <c r="P109" s="43">
        <v>6.2323913600273199E-3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294.45</v>
      </c>
      <c r="F110" s="40">
        <v>294.68333333333334</v>
      </c>
      <c r="G110" s="41">
        <v>291.16666666666669</v>
      </c>
      <c r="H110" s="41">
        <v>287.88333333333333</v>
      </c>
      <c r="I110" s="41">
        <v>284.36666666666667</v>
      </c>
      <c r="J110" s="41">
        <v>297.9666666666667</v>
      </c>
      <c r="K110" s="41">
        <v>301.48333333333335</v>
      </c>
      <c r="L110" s="41">
        <v>304.76666666666671</v>
      </c>
      <c r="M110" s="31">
        <v>298.2</v>
      </c>
      <c r="N110" s="31">
        <v>291.39999999999998</v>
      </c>
      <c r="O110" s="42">
        <v>14968800</v>
      </c>
      <c r="P110" s="43">
        <v>6.0924786664020639E-2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1779.65</v>
      </c>
      <c r="F111" s="40">
        <v>1766.4666666666665</v>
      </c>
      <c r="G111" s="41">
        <v>1751.133333333333</v>
      </c>
      <c r="H111" s="41">
        <v>1722.6166666666666</v>
      </c>
      <c r="I111" s="41">
        <v>1707.2833333333331</v>
      </c>
      <c r="J111" s="41">
        <v>1794.9833333333329</v>
      </c>
      <c r="K111" s="41">
        <v>1810.3166666666664</v>
      </c>
      <c r="L111" s="41">
        <v>1838.8333333333328</v>
      </c>
      <c r="M111" s="31">
        <v>1781.8</v>
      </c>
      <c r="N111" s="31">
        <v>1737.95</v>
      </c>
      <c r="O111" s="42">
        <v>39399900</v>
      </c>
      <c r="P111" s="43">
        <v>-2.5387001499027857E-2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133.44999999999999</v>
      </c>
      <c r="F112" s="40">
        <v>133.48333333333335</v>
      </c>
      <c r="G112" s="41">
        <v>132.31666666666669</v>
      </c>
      <c r="H112" s="41">
        <v>131.18333333333334</v>
      </c>
      <c r="I112" s="41">
        <v>130.01666666666668</v>
      </c>
      <c r="J112" s="41">
        <v>134.6166666666667</v>
      </c>
      <c r="K112" s="41">
        <v>135.78333333333333</v>
      </c>
      <c r="L112" s="41">
        <v>136.91666666666671</v>
      </c>
      <c r="M112" s="31">
        <v>134.65</v>
      </c>
      <c r="N112" s="31">
        <v>132.35</v>
      </c>
      <c r="O112" s="42">
        <v>35776000</v>
      </c>
      <c r="P112" s="43">
        <v>-2.7905333804309432E-2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2166.3000000000002</v>
      </c>
      <c r="F113" s="40">
        <v>2133.4666666666667</v>
      </c>
      <c r="G113" s="41">
        <v>2091.9333333333334</v>
      </c>
      <c r="H113" s="41">
        <v>2017.5666666666666</v>
      </c>
      <c r="I113" s="41">
        <v>1976.0333333333333</v>
      </c>
      <c r="J113" s="41">
        <v>2207.8333333333335</v>
      </c>
      <c r="K113" s="41">
        <v>2249.3666666666672</v>
      </c>
      <c r="L113" s="41">
        <v>2323.7333333333336</v>
      </c>
      <c r="M113" s="31">
        <v>2175</v>
      </c>
      <c r="N113" s="31">
        <v>2059.1</v>
      </c>
      <c r="O113" s="42">
        <v>2245500</v>
      </c>
      <c r="P113" s="43">
        <v>0.14791810443984357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867.05</v>
      </c>
      <c r="F114" s="40">
        <v>864.9</v>
      </c>
      <c r="G114" s="41">
        <v>850.8</v>
      </c>
      <c r="H114" s="41">
        <v>834.55</v>
      </c>
      <c r="I114" s="41">
        <v>820.44999999999993</v>
      </c>
      <c r="J114" s="41">
        <v>881.15</v>
      </c>
      <c r="K114" s="41">
        <v>895.25000000000011</v>
      </c>
      <c r="L114" s="41">
        <v>911.5</v>
      </c>
      <c r="M114" s="31">
        <v>879</v>
      </c>
      <c r="N114" s="31">
        <v>848.65</v>
      </c>
      <c r="O114" s="42">
        <v>13903000</v>
      </c>
      <c r="P114" s="43">
        <v>-1.2343047933649457E-2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233.65</v>
      </c>
      <c r="F115" s="40">
        <v>232.7833333333333</v>
      </c>
      <c r="G115" s="41">
        <v>230.81666666666661</v>
      </c>
      <c r="H115" s="41">
        <v>227.98333333333329</v>
      </c>
      <c r="I115" s="41">
        <v>226.01666666666659</v>
      </c>
      <c r="J115" s="41">
        <v>235.61666666666662</v>
      </c>
      <c r="K115" s="41">
        <v>237.58333333333331</v>
      </c>
      <c r="L115" s="41">
        <v>240.41666666666663</v>
      </c>
      <c r="M115" s="31">
        <v>234.75</v>
      </c>
      <c r="N115" s="31">
        <v>229.95</v>
      </c>
      <c r="O115" s="42">
        <v>248995200</v>
      </c>
      <c r="P115" s="43">
        <v>-2.4998077070994538E-3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399.45</v>
      </c>
      <c r="F116" s="40">
        <v>400.25</v>
      </c>
      <c r="G116" s="41">
        <v>392.6</v>
      </c>
      <c r="H116" s="41">
        <v>385.75</v>
      </c>
      <c r="I116" s="41">
        <v>378.1</v>
      </c>
      <c r="J116" s="41">
        <v>407.1</v>
      </c>
      <c r="K116" s="41">
        <v>414.75</v>
      </c>
      <c r="L116" s="41">
        <v>421.6</v>
      </c>
      <c r="M116" s="31">
        <v>407.9</v>
      </c>
      <c r="N116" s="31">
        <v>393.4</v>
      </c>
      <c r="O116" s="42">
        <v>39365000</v>
      </c>
      <c r="P116" s="43">
        <v>-8.1259842519685044E-3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44525</v>
      </c>
      <c r="E117" s="40">
        <v>3689.55</v>
      </c>
      <c r="F117" s="40">
        <v>3663.2166666666667</v>
      </c>
      <c r="G117" s="41">
        <v>3607.0833333333335</v>
      </c>
      <c r="H117" s="41">
        <v>3524.6166666666668</v>
      </c>
      <c r="I117" s="41">
        <v>3468.4833333333336</v>
      </c>
      <c r="J117" s="41">
        <v>3745.6833333333334</v>
      </c>
      <c r="K117" s="41">
        <v>3801.8166666666666</v>
      </c>
      <c r="L117" s="41">
        <v>3884.2833333333333</v>
      </c>
      <c r="M117" s="31">
        <v>3719.35</v>
      </c>
      <c r="N117" s="31">
        <v>3580.75</v>
      </c>
      <c r="O117" s="42">
        <v>201600</v>
      </c>
      <c r="P117" s="43">
        <v>0.18032786885245902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672.1</v>
      </c>
      <c r="F118" s="40">
        <v>670.41666666666674</v>
      </c>
      <c r="G118" s="41">
        <v>664.88333333333344</v>
      </c>
      <c r="H118" s="41">
        <v>657.66666666666674</v>
      </c>
      <c r="I118" s="41">
        <v>652.13333333333344</v>
      </c>
      <c r="J118" s="41">
        <v>677.63333333333344</v>
      </c>
      <c r="K118" s="41">
        <v>683.16666666666674</v>
      </c>
      <c r="L118" s="41">
        <v>690.38333333333344</v>
      </c>
      <c r="M118" s="31">
        <v>675.95</v>
      </c>
      <c r="N118" s="31">
        <v>663.2</v>
      </c>
      <c r="O118" s="42">
        <v>44880750</v>
      </c>
      <c r="P118" s="43">
        <v>-1.6012549576747765E-2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4006.2</v>
      </c>
      <c r="F119" s="40">
        <v>3988.7000000000003</v>
      </c>
      <c r="G119" s="41">
        <v>3946.1000000000004</v>
      </c>
      <c r="H119" s="41">
        <v>3886</v>
      </c>
      <c r="I119" s="41">
        <v>3843.4</v>
      </c>
      <c r="J119" s="41">
        <v>4048.8000000000006</v>
      </c>
      <c r="K119" s="41">
        <v>4091.4</v>
      </c>
      <c r="L119" s="41">
        <v>4151.5000000000009</v>
      </c>
      <c r="M119" s="31">
        <v>4031.3</v>
      </c>
      <c r="N119" s="31">
        <v>3928.6</v>
      </c>
      <c r="O119" s="42">
        <v>1584875</v>
      </c>
      <c r="P119" s="43">
        <v>-7.0522688952422849E-2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2074.6</v>
      </c>
      <c r="F120" s="40">
        <v>2069.5499999999997</v>
      </c>
      <c r="G120" s="41">
        <v>2059.2499999999995</v>
      </c>
      <c r="H120" s="41">
        <v>2043.8999999999996</v>
      </c>
      <c r="I120" s="41">
        <v>2033.5999999999995</v>
      </c>
      <c r="J120" s="41">
        <v>2084.8999999999996</v>
      </c>
      <c r="K120" s="41">
        <v>2095.1999999999998</v>
      </c>
      <c r="L120" s="41">
        <v>2110.5499999999997</v>
      </c>
      <c r="M120" s="31">
        <v>2079.85</v>
      </c>
      <c r="N120" s="31">
        <v>2054.1999999999998</v>
      </c>
      <c r="O120" s="42">
        <v>11474800</v>
      </c>
      <c r="P120" s="43">
        <v>-1.3921352949264403E-2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86.35</v>
      </c>
      <c r="F121" s="40">
        <v>86.033333333333317</v>
      </c>
      <c r="G121" s="41">
        <v>85.516666666666637</v>
      </c>
      <c r="H121" s="41">
        <v>84.683333333333323</v>
      </c>
      <c r="I121" s="41">
        <v>84.166666666666643</v>
      </c>
      <c r="J121" s="41">
        <v>86.866666666666632</v>
      </c>
      <c r="K121" s="41">
        <v>87.383333333333312</v>
      </c>
      <c r="L121" s="41">
        <v>88.216666666666626</v>
      </c>
      <c r="M121" s="31">
        <v>86.55</v>
      </c>
      <c r="N121" s="31">
        <v>85.2</v>
      </c>
      <c r="O121" s="42">
        <v>77094436</v>
      </c>
      <c r="P121" s="43">
        <v>-2.6552759178018934E-3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3646.65</v>
      </c>
      <c r="F122" s="40">
        <v>3630.5499999999997</v>
      </c>
      <c r="G122" s="41">
        <v>3586.0999999999995</v>
      </c>
      <c r="H122" s="41">
        <v>3525.5499999999997</v>
      </c>
      <c r="I122" s="41">
        <v>3481.0999999999995</v>
      </c>
      <c r="J122" s="41">
        <v>3691.0999999999995</v>
      </c>
      <c r="K122" s="41">
        <v>3735.5499999999993</v>
      </c>
      <c r="L122" s="41">
        <v>3796.0999999999995</v>
      </c>
      <c r="M122" s="31">
        <v>3675</v>
      </c>
      <c r="N122" s="31">
        <v>3570</v>
      </c>
      <c r="O122" s="42">
        <v>567875</v>
      </c>
      <c r="P122" s="43">
        <v>-2.8027385537013266E-2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453.6</v>
      </c>
      <c r="F123" s="40">
        <v>459.31666666666666</v>
      </c>
      <c r="G123" s="41">
        <v>446.48333333333335</v>
      </c>
      <c r="H123" s="41">
        <v>439.36666666666667</v>
      </c>
      <c r="I123" s="41">
        <v>426.53333333333336</v>
      </c>
      <c r="J123" s="41">
        <v>466.43333333333334</v>
      </c>
      <c r="K123" s="41">
        <v>479.26666666666671</v>
      </c>
      <c r="L123" s="41">
        <v>486.38333333333333</v>
      </c>
      <c r="M123" s="31">
        <v>472.15</v>
      </c>
      <c r="N123" s="31">
        <v>452.2</v>
      </c>
      <c r="O123" s="42">
        <v>4142700</v>
      </c>
      <c r="P123" s="43">
        <v>0.15190190190190189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433.2</v>
      </c>
      <c r="F124" s="40">
        <v>431.58333333333331</v>
      </c>
      <c r="G124" s="41">
        <v>428.56666666666661</v>
      </c>
      <c r="H124" s="41">
        <v>423.93333333333328</v>
      </c>
      <c r="I124" s="41">
        <v>420.91666666666657</v>
      </c>
      <c r="J124" s="41">
        <v>436.21666666666664</v>
      </c>
      <c r="K124" s="41">
        <v>439.23333333333341</v>
      </c>
      <c r="L124" s="41">
        <v>443.86666666666667</v>
      </c>
      <c r="M124" s="31">
        <v>434.6</v>
      </c>
      <c r="N124" s="31">
        <v>426.95</v>
      </c>
      <c r="O124" s="42">
        <v>13464000</v>
      </c>
      <c r="P124" s="43">
        <v>9.4466936572199737E-3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1965.65</v>
      </c>
      <c r="F125" s="40">
        <v>1956.4166666666667</v>
      </c>
      <c r="G125" s="41">
        <v>1942.5833333333335</v>
      </c>
      <c r="H125" s="41">
        <v>1919.5166666666667</v>
      </c>
      <c r="I125" s="41">
        <v>1905.6833333333334</v>
      </c>
      <c r="J125" s="41">
        <v>1979.4833333333336</v>
      </c>
      <c r="K125" s="41">
        <v>1993.3166666666671</v>
      </c>
      <c r="L125" s="41">
        <v>2016.3833333333337</v>
      </c>
      <c r="M125" s="31">
        <v>1970.25</v>
      </c>
      <c r="N125" s="31">
        <v>1933.35</v>
      </c>
      <c r="O125" s="42">
        <v>9952100</v>
      </c>
      <c r="P125" s="43">
        <v>-2.5724739656628203E-2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7257.95</v>
      </c>
      <c r="F126" s="40">
        <v>7166.6000000000013</v>
      </c>
      <c r="G126" s="41">
        <v>7045.2000000000025</v>
      </c>
      <c r="H126" s="41">
        <v>6832.4500000000016</v>
      </c>
      <c r="I126" s="41">
        <v>6711.0500000000029</v>
      </c>
      <c r="J126" s="41">
        <v>7379.3500000000022</v>
      </c>
      <c r="K126" s="41">
        <v>7500.7500000000018</v>
      </c>
      <c r="L126" s="41">
        <v>7713.5000000000018</v>
      </c>
      <c r="M126" s="31">
        <v>7288</v>
      </c>
      <c r="N126" s="31">
        <v>6953.85</v>
      </c>
      <c r="O126" s="42">
        <v>607500</v>
      </c>
      <c r="P126" s="43">
        <v>6.1042703694000527E-2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5300.8</v>
      </c>
      <c r="F127" s="40">
        <v>5264.5999999999995</v>
      </c>
      <c r="G127" s="41">
        <v>5194.1999999999989</v>
      </c>
      <c r="H127" s="41">
        <v>5087.5999999999995</v>
      </c>
      <c r="I127" s="41">
        <v>5017.1999999999989</v>
      </c>
      <c r="J127" s="41">
        <v>5371.1999999999989</v>
      </c>
      <c r="K127" s="41">
        <v>5441.5999999999985</v>
      </c>
      <c r="L127" s="41">
        <v>5548.1999999999989</v>
      </c>
      <c r="M127" s="31">
        <v>5335</v>
      </c>
      <c r="N127" s="31">
        <v>5158</v>
      </c>
      <c r="O127" s="42">
        <v>624400</v>
      </c>
      <c r="P127" s="43">
        <v>3.2748924909030766E-2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949.65</v>
      </c>
      <c r="F128" s="40">
        <v>945.19999999999993</v>
      </c>
      <c r="G128" s="41">
        <v>937.49999999999989</v>
      </c>
      <c r="H128" s="41">
        <v>925.34999999999991</v>
      </c>
      <c r="I128" s="41">
        <v>917.64999999999986</v>
      </c>
      <c r="J128" s="41">
        <v>957.34999999999991</v>
      </c>
      <c r="K128" s="41">
        <v>965.05</v>
      </c>
      <c r="L128" s="41">
        <v>977.19999999999993</v>
      </c>
      <c r="M128" s="31">
        <v>952.9</v>
      </c>
      <c r="N128" s="31">
        <v>933.05</v>
      </c>
      <c r="O128" s="42">
        <v>8384400</v>
      </c>
      <c r="P128" s="43">
        <v>-9.6385542168674707E-3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937.9</v>
      </c>
      <c r="F129" s="40">
        <v>934.06666666666661</v>
      </c>
      <c r="G129" s="41">
        <v>928.73333333333323</v>
      </c>
      <c r="H129" s="41">
        <v>919.56666666666661</v>
      </c>
      <c r="I129" s="41">
        <v>914.23333333333323</v>
      </c>
      <c r="J129" s="41">
        <v>943.23333333333323</v>
      </c>
      <c r="K129" s="41">
        <v>948.56666666666672</v>
      </c>
      <c r="L129" s="41">
        <v>957.73333333333323</v>
      </c>
      <c r="M129" s="31">
        <v>939.4</v>
      </c>
      <c r="N129" s="31">
        <v>924.9</v>
      </c>
      <c r="O129" s="42">
        <v>11588500</v>
      </c>
      <c r="P129" s="43">
        <v>-4.5436199042841491E-2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199.25</v>
      </c>
      <c r="F130" s="40">
        <v>198.15</v>
      </c>
      <c r="G130" s="41">
        <v>196.10000000000002</v>
      </c>
      <c r="H130" s="41">
        <v>192.95000000000002</v>
      </c>
      <c r="I130" s="41">
        <v>190.90000000000003</v>
      </c>
      <c r="J130" s="41">
        <v>201.3</v>
      </c>
      <c r="K130" s="41">
        <v>203.35000000000002</v>
      </c>
      <c r="L130" s="41">
        <v>206.5</v>
      </c>
      <c r="M130" s="31">
        <v>200.2</v>
      </c>
      <c r="N130" s="31">
        <v>195</v>
      </c>
      <c r="O130" s="42">
        <v>22720000</v>
      </c>
      <c r="P130" s="43">
        <v>1.2116892373485389E-2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218.6</v>
      </c>
      <c r="F131" s="40">
        <v>218.31666666666669</v>
      </c>
      <c r="G131" s="41">
        <v>216.63333333333338</v>
      </c>
      <c r="H131" s="41">
        <v>214.66666666666669</v>
      </c>
      <c r="I131" s="41">
        <v>212.98333333333338</v>
      </c>
      <c r="J131" s="41">
        <v>220.28333333333339</v>
      </c>
      <c r="K131" s="41">
        <v>221.96666666666673</v>
      </c>
      <c r="L131" s="41">
        <v>223.93333333333339</v>
      </c>
      <c r="M131" s="31">
        <v>220</v>
      </c>
      <c r="N131" s="31">
        <v>216.35</v>
      </c>
      <c r="O131" s="42">
        <v>21978000</v>
      </c>
      <c r="P131" s="43">
        <v>6.8719076415612972E-3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548.75</v>
      </c>
      <c r="F132" s="40">
        <v>549.4</v>
      </c>
      <c r="G132" s="41">
        <v>545.79999999999995</v>
      </c>
      <c r="H132" s="41">
        <v>542.85</v>
      </c>
      <c r="I132" s="41">
        <v>539.25</v>
      </c>
      <c r="J132" s="41">
        <v>552.34999999999991</v>
      </c>
      <c r="K132" s="41">
        <v>555.95000000000005</v>
      </c>
      <c r="L132" s="41">
        <v>558.89999999999986</v>
      </c>
      <c r="M132" s="31">
        <v>553</v>
      </c>
      <c r="N132" s="31">
        <v>546.45000000000005</v>
      </c>
      <c r="O132" s="42">
        <v>7581000</v>
      </c>
      <c r="P132" s="43">
        <v>1.1204481792717087E-2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7505.9</v>
      </c>
      <c r="F133" s="40">
        <v>7515.7333333333336</v>
      </c>
      <c r="G133" s="41">
        <v>7459.166666666667</v>
      </c>
      <c r="H133" s="41">
        <v>7412.4333333333334</v>
      </c>
      <c r="I133" s="41">
        <v>7355.8666666666668</v>
      </c>
      <c r="J133" s="41">
        <v>7562.4666666666672</v>
      </c>
      <c r="K133" s="41">
        <v>7619.0333333333328</v>
      </c>
      <c r="L133" s="41">
        <v>7665.7666666666673</v>
      </c>
      <c r="M133" s="31">
        <v>7572.3</v>
      </c>
      <c r="N133" s="31">
        <v>7469</v>
      </c>
      <c r="O133" s="42">
        <v>2486400</v>
      </c>
      <c r="P133" s="43">
        <v>2.140245655835353E-2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962.3</v>
      </c>
      <c r="F134" s="40">
        <v>962.08333333333337</v>
      </c>
      <c r="G134" s="41">
        <v>954.4666666666667</v>
      </c>
      <c r="H134" s="41">
        <v>946.63333333333333</v>
      </c>
      <c r="I134" s="41">
        <v>939.01666666666665</v>
      </c>
      <c r="J134" s="41">
        <v>969.91666666666674</v>
      </c>
      <c r="K134" s="41">
        <v>977.5333333333333</v>
      </c>
      <c r="L134" s="41">
        <v>985.36666666666679</v>
      </c>
      <c r="M134" s="31">
        <v>969.7</v>
      </c>
      <c r="N134" s="31">
        <v>954.25</v>
      </c>
      <c r="O134" s="42">
        <v>18242500</v>
      </c>
      <c r="P134" s="43">
        <v>1.7783666922379524E-2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44525</v>
      </c>
      <c r="E135" s="40">
        <v>1952.4</v>
      </c>
      <c r="F135" s="40">
        <v>1952.0666666666668</v>
      </c>
      <c r="G135" s="41">
        <v>1932.9333333333336</v>
      </c>
      <c r="H135" s="41">
        <v>1913.4666666666667</v>
      </c>
      <c r="I135" s="41">
        <v>1894.3333333333335</v>
      </c>
      <c r="J135" s="41">
        <v>1971.5333333333338</v>
      </c>
      <c r="K135" s="41">
        <v>1990.666666666667</v>
      </c>
      <c r="L135" s="41">
        <v>2010.1333333333339</v>
      </c>
      <c r="M135" s="31">
        <v>1971.2</v>
      </c>
      <c r="N135" s="31">
        <v>1932.6</v>
      </c>
      <c r="O135" s="42">
        <v>1530550</v>
      </c>
      <c r="P135" s="43">
        <v>-1.1080958842152872E-2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3089.45</v>
      </c>
      <c r="F136" s="40">
        <v>3079.2333333333336</v>
      </c>
      <c r="G136" s="41">
        <v>3031.3166666666671</v>
      </c>
      <c r="H136" s="41">
        <v>2973.1833333333334</v>
      </c>
      <c r="I136" s="41">
        <v>2925.2666666666669</v>
      </c>
      <c r="J136" s="41">
        <v>3137.3666666666672</v>
      </c>
      <c r="K136" s="41">
        <v>3185.2833333333333</v>
      </c>
      <c r="L136" s="41">
        <v>3243.4166666666674</v>
      </c>
      <c r="M136" s="31">
        <v>3127.15</v>
      </c>
      <c r="N136" s="31">
        <v>3021.1</v>
      </c>
      <c r="O136" s="42">
        <v>797000</v>
      </c>
      <c r="P136" s="43">
        <v>-1.4589515331355093E-2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976.4</v>
      </c>
      <c r="F137" s="40">
        <v>973.06666666666661</v>
      </c>
      <c r="G137" s="41">
        <v>961.33333333333326</v>
      </c>
      <c r="H137" s="41">
        <v>946.26666666666665</v>
      </c>
      <c r="I137" s="41">
        <v>934.5333333333333</v>
      </c>
      <c r="J137" s="41">
        <v>988.13333333333321</v>
      </c>
      <c r="K137" s="41">
        <v>999.86666666666656</v>
      </c>
      <c r="L137" s="41">
        <v>1014.9333333333332</v>
      </c>
      <c r="M137" s="31">
        <v>984.8</v>
      </c>
      <c r="N137" s="31">
        <v>958</v>
      </c>
      <c r="O137" s="42">
        <v>2290600</v>
      </c>
      <c r="P137" s="43">
        <v>4.9746797736073878E-2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1012.65</v>
      </c>
      <c r="F138" s="40">
        <v>1013.1833333333334</v>
      </c>
      <c r="G138" s="41">
        <v>1006.8666666666668</v>
      </c>
      <c r="H138" s="41">
        <v>1001.0833333333334</v>
      </c>
      <c r="I138" s="41">
        <v>994.76666666666677</v>
      </c>
      <c r="J138" s="41">
        <v>1018.9666666666668</v>
      </c>
      <c r="K138" s="41">
        <v>1025.2833333333333</v>
      </c>
      <c r="L138" s="41">
        <v>1031.0666666666668</v>
      </c>
      <c r="M138" s="31">
        <v>1019.5</v>
      </c>
      <c r="N138" s="31">
        <v>1007.4</v>
      </c>
      <c r="O138" s="42">
        <v>3820800</v>
      </c>
      <c r="P138" s="43">
        <v>-2.4210848912044131E-2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4923.2</v>
      </c>
      <c r="F139" s="40">
        <v>4906.8499999999995</v>
      </c>
      <c r="G139" s="41">
        <v>4844.6499999999987</v>
      </c>
      <c r="H139" s="41">
        <v>4766.0999999999995</v>
      </c>
      <c r="I139" s="41">
        <v>4703.8999999999987</v>
      </c>
      <c r="J139" s="41">
        <v>4985.3999999999987</v>
      </c>
      <c r="K139" s="41">
        <v>5047.5999999999995</v>
      </c>
      <c r="L139" s="41">
        <v>5126.1499999999987</v>
      </c>
      <c r="M139" s="31">
        <v>4969.05</v>
      </c>
      <c r="N139" s="31">
        <v>4828.3</v>
      </c>
      <c r="O139" s="42">
        <v>2112000</v>
      </c>
      <c r="P139" s="43">
        <v>4.7370914258645192E-4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246.4</v>
      </c>
      <c r="F140" s="40">
        <v>241.96666666666667</v>
      </c>
      <c r="G140" s="41">
        <v>233.43333333333334</v>
      </c>
      <c r="H140" s="41">
        <v>220.46666666666667</v>
      </c>
      <c r="I140" s="41">
        <v>211.93333333333334</v>
      </c>
      <c r="J140" s="41">
        <v>254.93333333333334</v>
      </c>
      <c r="K140" s="41">
        <v>263.4666666666667</v>
      </c>
      <c r="L140" s="41">
        <v>276.43333333333334</v>
      </c>
      <c r="M140" s="31">
        <v>250.5</v>
      </c>
      <c r="N140" s="31">
        <v>229</v>
      </c>
      <c r="O140" s="42">
        <v>29568000</v>
      </c>
      <c r="P140" s="43">
        <v>2.9114386648800096E-2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3366.15</v>
      </c>
      <c r="F141" s="40">
        <v>3371.2333333333336</v>
      </c>
      <c r="G141" s="41">
        <v>3326.416666666667</v>
      </c>
      <c r="H141" s="41">
        <v>3286.6833333333334</v>
      </c>
      <c r="I141" s="41">
        <v>3241.8666666666668</v>
      </c>
      <c r="J141" s="41">
        <v>3410.9666666666672</v>
      </c>
      <c r="K141" s="41">
        <v>3455.7833333333338</v>
      </c>
      <c r="L141" s="41">
        <v>3495.5166666666673</v>
      </c>
      <c r="M141" s="31">
        <v>3416.05</v>
      </c>
      <c r="N141" s="31">
        <v>3331.5</v>
      </c>
      <c r="O141" s="42">
        <v>1556475</v>
      </c>
      <c r="P141" s="43">
        <v>3.8047918368708002E-2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78220.2</v>
      </c>
      <c r="F142" s="40">
        <v>77929.816666666666</v>
      </c>
      <c r="G142" s="41">
        <v>77504.283333333326</v>
      </c>
      <c r="H142" s="41">
        <v>76788.366666666654</v>
      </c>
      <c r="I142" s="41">
        <v>76362.833333333314</v>
      </c>
      <c r="J142" s="41">
        <v>78645.733333333337</v>
      </c>
      <c r="K142" s="41">
        <v>79071.266666666692</v>
      </c>
      <c r="L142" s="41">
        <v>79787.183333333349</v>
      </c>
      <c r="M142" s="31">
        <v>78355.350000000006</v>
      </c>
      <c r="N142" s="31">
        <v>77213.899999999994</v>
      </c>
      <c r="O142" s="42">
        <v>71570</v>
      </c>
      <c r="P142" s="43">
        <v>-2.7977726470188782E-2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1697.75</v>
      </c>
      <c r="F143" s="40">
        <v>1697.1666666666667</v>
      </c>
      <c r="G143" s="41">
        <v>1681.5833333333335</v>
      </c>
      <c r="H143" s="41">
        <v>1665.4166666666667</v>
      </c>
      <c r="I143" s="41">
        <v>1649.8333333333335</v>
      </c>
      <c r="J143" s="41">
        <v>1713.3333333333335</v>
      </c>
      <c r="K143" s="41">
        <v>1728.916666666667</v>
      </c>
      <c r="L143" s="41">
        <v>1745.0833333333335</v>
      </c>
      <c r="M143" s="31">
        <v>1712.75</v>
      </c>
      <c r="N143" s="31">
        <v>1681</v>
      </c>
      <c r="O143" s="42">
        <v>3921375</v>
      </c>
      <c r="P143" s="43">
        <v>2.1790111393394568E-2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423.95</v>
      </c>
      <c r="F144" s="40">
        <v>422.86666666666662</v>
      </c>
      <c r="G144" s="41">
        <v>419.28333333333325</v>
      </c>
      <c r="H144" s="41">
        <v>414.61666666666662</v>
      </c>
      <c r="I144" s="41">
        <v>411.03333333333325</v>
      </c>
      <c r="J144" s="41">
        <v>427.53333333333325</v>
      </c>
      <c r="K144" s="41">
        <v>431.11666666666662</v>
      </c>
      <c r="L144" s="41">
        <v>435.78333333333325</v>
      </c>
      <c r="M144" s="31">
        <v>426.45</v>
      </c>
      <c r="N144" s="31">
        <v>418.2</v>
      </c>
      <c r="O144" s="42">
        <v>3062400</v>
      </c>
      <c r="P144" s="43">
        <v>5.7803468208092483E-3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100.75</v>
      </c>
      <c r="F145" s="40">
        <v>100.51666666666665</v>
      </c>
      <c r="G145" s="41">
        <v>98.8333333333333</v>
      </c>
      <c r="H145" s="41">
        <v>96.916666666666643</v>
      </c>
      <c r="I145" s="41">
        <v>95.233333333333292</v>
      </c>
      <c r="J145" s="41">
        <v>102.43333333333331</v>
      </c>
      <c r="K145" s="41">
        <v>104.11666666666665</v>
      </c>
      <c r="L145" s="41">
        <v>106.03333333333332</v>
      </c>
      <c r="M145" s="31">
        <v>102.2</v>
      </c>
      <c r="N145" s="31">
        <v>98.6</v>
      </c>
      <c r="O145" s="42">
        <v>115736000</v>
      </c>
      <c r="P145" s="43">
        <v>0.11296387117868235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6409.85</v>
      </c>
      <c r="F146" s="40">
        <v>6321</v>
      </c>
      <c r="G146" s="41">
        <v>6211.95</v>
      </c>
      <c r="H146" s="41">
        <v>6014.05</v>
      </c>
      <c r="I146" s="41">
        <v>5905</v>
      </c>
      <c r="J146" s="41">
        <v>6518.9</v>
      </c>
      <c r="K146" s="41">
        <v>6627.9499999999989</v>
      </c>
      <c r="L146" s="41">
        <v>6825.8499999999995</v>
      </c>
      <c r="M146" s="31">
        <v>6430.05</v>
      </c>
      <c r="N146" s="31">
        <v>6123.1</v>
      </c>
      <c r="O146" s="42">
        <v>898250</v>
      </c>
      <c r="P146" s="43">
        <v>-9.6100628930817611E-2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3536.45</v>
      </c>
      <c r="F147" s="40">
        <v>3549.5166666666664</v>
      </c>
      <c r="G147" s="41">
        <v>3471.0333333333328</v>
      </c>
      <c r="H147" s="41">
        <v>3405.6166666666663</v>
      </c>
      <c r="I147" s="41">
        <v>3327.1333333333328</v>
      </c>
      <c r="J147" s="41">
        <v>3614.9333333333329</v>
      </c>
      <c r="K147" s="41">
        <v>3693.4166666666665</v>
      </c>
      <c r="L147" s="41">
        <v>3758.833333333333</v>
      </c>
      <c r="M147" s="31">
        <v>3628</v>
      </c>
      <c r="N147" s="31">
        <v>3484.1</v>
      </c>
      <c r="O147" s="42">
        <v>827550</v>
      </c>
      <c r="P147" s="43">
        <v>-2.9295328582739508E-2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19186.5</v>
      </c>
      <c r="F148" s="40">
        <v>19111.350000000002</v>
      </c>
      <c r="G148" s="41">
        <v>18927.700000000004</v>
      </c>
      <c r="H148" s="41">
        <v>18668.900000000001</v>
      </c>
      <c r="I148" s="41">
        <v>18485.250000000004</v>
      </c>
      <c r="J148" s="41">
        <v>19370.150000000005</v>
      </c>
      <c r="K148" s="41">
        <v>19553.800000000007</v>
      </c>
      <c r="L148" s="41">
        <v>19812.600000000006</v>
      </c>
      <c r="M148" s="31">
        <v>19295</v>
      </c>
      <c r="N148" s="31">
        <v>18852.55</v>
      </c>
      <c r="O148" s="42">
        <v>252325</v>
      </c>
      <c r="P148" s="43">
        <v>-3.6835575913732224E-2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143.55000000000001</v>
      </c>
      <c r="F149" s="40">
        <v>144.76666666666668</v>
      </c>
      <c r="G149" s="41">
        <v>141.33333333333337</v>
      </c>
      <c r="H149" s="41">
        <v>139.1166666666667</v>
      </c>
      <c r="I149" s="41">
        <v>135.68333333333339</v>
      </c>
      <c r="J149" s="41">
        <v>146.98333333333335</v>
      </c>
      <c r="K149" s="41">
        <v>150.41666666666669</v>
      </c>
      <c r="L149" s="41">
        <v>152.63333333333333</v>
      </c>
      <c r="M149" s="31">
        <v>148.19999999999999</v>
      </c>
      <c r="N149" s="31">
        <v>142.55000000000001</v>
      </c>
      <c r="O149" s="42">
        <v>95816700</v>
      </c>
      <c r="P149" s="43">
        <v>1.9388409722717229E-2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136.75</v>
      </c>
      <c r="F150" s="40">
        <v>136.5</v>
      </c>
      <c r="G150" s="41">
        <v>135.1</v>
      </c>
      <c r="H150" s="41">
        <v>133.44999999999999</v>
      </c>
      <c r="I150" s="41">
        <v>132.04999999999998</v>
      </c>
      <c r="J150" s="41">
        <v>138.15</v>
      </c>
      <c r="K150" s="41">
        <v>139.54999999999998</v>
      </c>
      <c r="L150" s="41">
        <v>141.20000000000002</v>
      </c>
      <c r="M150" s="31">
        <v>137.9</v>
      </c>
      <c r="N150" s="31">
        <v>134.85</v>
      </c>
      <c r="O150" s="42">
        <v>53266500</v>
      </c>
      <c r="P150" s="43">
        <v>-4.4742729306487695E-3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977.05</v>
      </c>
      <c r="F151" s="40">
        <v>971.05000000000007</v>
      </c>
      <c r="G151" s="41">
        <v>962.10000000000014</v>
      </c>
      <c r="H151" s="41">
        <v>947.15000000000009</v>
      </c>
      <c r="I151" s="41">
        <v>938.20000000000016</v>
      </c>
      <c r="J151" s="41">
        <v>986.00000000000011</v>
      </c>
      <c r="K151" s="41">
        <v>994.95000000000016</v>
      </c>
      <c r="L151" s="41">
        <v>1009.9000000000001</v>
      </c>
      <c r="M151" s="31">
        <v>980</v>
      </c>
      <c r="N151" s="31">
        <v>956.1</v>
      </c>
      <c r="O151" s="42">
        <v>2360400</v>
      </c>
      <c r="P151" s="43">
        <v>2.9744199881023199E-3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44525</v>
      </c>
      <c r="E152" s="40">
        <v>4467.3999999999996</v>
      </c>
      <c r="F152" s="40">
        <v>4475.9000000000005</v>
      </c>
      <c r="G152" s="41">
        <v>4436.8000000000011</v>
      </c>
      <c r="H152" s="41">
        <v>4406.2000000000007</v>
      </c>
      <c r="I152" s="41">
        <v>4367.1000000000013</v>
      </c>
      <c r="J152" s="41">
        <v>4506.5000000000009</v>
      </c>
      <c r="K152" s="41">
        <v>4545.6000000000013</v>
      </c>
      <c r="L152" s="41">
        <v>4576.2000000000007</v>
      </c>
      <c r="M152" s="31">
        <v>4515</v>
      </c>
      <c r="N152" s="31">
        <v>4445.3</v>
      </c>
      <c r="O152" s="42">
        <v>775125</v>
      </c>
      <c r="P152" s="43">
        <v>6.8192888455918168E-3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152.19999999999999</v>
      </c>
      <c r="F153" s="40">
        <v>152.04999999999998</v>
      </c>
      <c r="G153" s="41">
        <v>150.84999999999997</v>
      </c>
      <c r="H153" s="41">
        <v>149.49999999999997</v>
      </c>
      <c r="I153" s="41">
        <v>148.29999999999995</v>
      </c>
      <c r="J153" s="41">
        <v>153.39999999999998</v>
      </c>
      <c r="K153" s="41">
        <v>154.59999999999997</v>
      </c>
      <c r="L153" s="41">
        <v>155.94999999999999</v>
      </c>
      <c r="M153" s="31">
        <v>153.25</v>
      </c>
      <c r="N153" s="31">
        <v>150.69999999999999</v>
      </c>
      <c r="O153" s="42">
        <v>41395200</v>
      </c>
      <c r="P153" s="43">
        <v>-3.1002162941600575E-2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40319</v>
      </c>
      <c r="F154" s="40">
        <v>40035.683333333334</v>
      </c>
      <c r="G154" s="41">
        <v>39593.366666666669</v>
      </c>
      <c r="H154" s="41">
        <v>38867.733333333337</v>
      </c>
      <c r="I154" s="41">
        <v>38425.416666666672</v>
      </c>
      <c r="J154" s="41">
        <v>40761.316666666666</v>
      </c>
      <c r="K154" s="41">
        <v>41203.633333333331</v>
      </c>
      <c r="L154" s="41">
        <v>41929.266666666663</v>
      </c>
      <c r="M154" s="31">
        <v>40478</v>
      </c>
      <c r="N154" s="31">
        <v>39310.050000000003</v>
      </c>
      <c r="O154" s="42">
        <v>94920</v>
      </c>
      <c r="P154" s="43">
        <v>-7.728200641586469E-2</v>
      </c>
    </row>
    <row r="155" spans="1:16" ht="12.75" customHeight="1">
      <c r="A155" s="31">
        <v>145</v>
      </c>
      <c r="B155" s="322" t="s">
        <v>47</v>
      </c>
      <c r="C155" s="33" t="s">
        <v>174</v>
      </c>
      <c r="D155" s="34">
        <v>44525</v>
      </c>
      <c r="E155" s="40">
        <v>2655.75</v>
      </c>
      <c r="F155" s="40">
        <v>2670.6833333333329</v>
      </c>
      <c r="G155" s="41">
        <v>2582.9666666666658</v>
      </c>
      <c r="H155" s="41">
        <v>2510.1833333333329</v>
      </c>
      <c r="I155" s="41">
        <v>2422.4666666666658</v>
      </c>
      <c r="J155" s="41">
        <v>2743.4666666666658</v>
      </c>
      <c r="K155" s="41">
        <v>2831.1833333333329</v>
      </c>
      <c r="L155" s="41">
        <v>2903.9666666666658</v>
      </c>
      <c r="M155" s="31">
        <v>2758.4</v>
      </c>
      <c r="N155" s="31">
        <v>2597.9</v>
      </c>
      <c r="O155" s="42">
        <v>3564275</v>
      </c>
      <c r="P155" s="43">
        <v>2.9222583975224332E-2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44525</v>
      </c>
      <c r="E156" s="40">
        <v>4164.05</v>
      </c>
      <c r="F156" s="40">
        <v>4158.3499999999995</v>
      </c>
      <c r="G156" s="41">
        <v>4130.6999999999989</v>
      </c>
      <c r="H156" s="41">
        <v>4097.3499999999995</v>
      </c>
      <c r="I156" s="41">
        <v>4069.6999999999989</v>
      </c>
      <c r="J156" s="41">
        <v>4191.6999999999989</v>
      </c>
      <c r="K156" s="41">
        <v>4219.3499999999985</v>
      </c>
      <c r="L156" s="41">
        <v>4252.6999999999989</v>
      </c>
      <c r="M156" s="31">
        <v>4186</v>
      </c>
      <c r="N156" s="31">
        <v>4125</v>
      </c>
      <c r="O156" s="42">
        <v>350250</v>
      </c>
      <c r="P156" s="43">
        <v>8.9085820895522388E-2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230.65</v>
      </c>
      <c r="F157" s="40">
        <v>230.95000000000002</v>
      </c>
      <c r="G157" s="41">
        <v>229.20000000000005</v>
      </c>
      <c r="H157" s="41">
        <v>227.75000000000003</v>
      </c>
      <c r="I157" s="41">
        <v>226.00000000000006</v>
      </c>
      <c r="J157" s="41">
        <v>232.40000000000003</v>
      </c>
      <c r="K157" s="41">
        <v>234.14999999999998</v>
      </c>
      <c r="L157" s="41">
        <v>235.60000000000002</v>
      </c>
      <c r="M157" s="31">
        <v>232.7</v>
      </c>
      <c r="N157" s="31">
        <v>229.5</v>
      </c>
      <c r="O157" s="42">
        <v>18684000</v>
      </c>
      <c r="P157" s="43">
        <v>1.5324421258558853E-2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135.75</v>
      </c>
      <c r="F158" s="40">
        <v>136.68333333333331</v>
      </c>
      <c r="G158" s="41">
        <v>133.41666666666663</v>
      </c>
      <c r="H158" s="41">
        <v>131.08333333333331</v>
      </c>
      <c r="I158" s="41">
        <v>127.81666666666663</v>
      </c>
      <c r="J158" s="41">
        <v>139.01666666666662</v>
      </c>
      <c r="K158" s="41">
        <v>142.28333333333333</v>
      </c>
      <c r="L158" s="41">
        <v>144.61666666666662</v>
      </c>
      <c r="M158" s="31">
        <v>139.94999999999999</v>
      </c>
      <c r="N158" s="31">
        <v>134.35</v>
      </c>
      <c r="O158" s="42">
        <v>45663000</v>
      </c>
      <c r="P158" s="43">
        <v>-8.5320417287630401E-2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5152.95</v>
      </c>
      <c r="F159" s="40">
        <v>5144.416666666667</v>
      </c>
      <c r="G159" s="41">
        <v>5118.5333333333338</v>
      </c>
      <c r="H159" s="41">
        <v>5084.1166666666668</v>
      </c>
      <c r="I159" s="41">
        <v>5058.2333333333336</v>
      </c>
      <c r="J159" s="41">
        <v>5178.8333333333339</v>
      </c>
      <c r="K159" s="41">
        <v>5204.7166666666672</v>
      </c>
      <c r="L159" s="41">
        <v>5239.1333333333341</v>
      </c>
      <c r="M159" s="31">
        <v>5170.3</v>
      </c>
      <c r="N159" s="31">
        <v>5110</v>
      </c>
      <c r="O159" s="42">
        <v>208375</v>
      </c>
      <c r="P159" s="43">
        <v>2.4052916416115455E-3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2435.6</v>
      </c>
      <c r="F160" s="40">
        <v>2445.5333333333333</v>
      </c>
      <c r="G160" s="41">
        <v>2394.0666666666666</v>
      </c>
      <c r="H160" s="41">
        <v>2352.5333333333333</v>
      </c>
      <c r="I160" s="41">
        <v>2301.0666666666666</v>
      </c>
      <c r="J160" s="41">
        <v>2487.0666666666666</v>
      </c>
      <c r="K160" s="41">
        <v>2538.5333333333328</v>
      </c>
      <c r="L160" s="41">
        <v>2580.0666666666666</v>
      </c>
      <c r="M160" s="31">
        <v>2497</v>
      </c>
      <c r="N160" s="31">
        <v>2404</v>
      </c>
      <c r="O160" s="42">
        <v>2339750</v>
      </c>
      <c r="P160" s="43">
        <v>-3.7634961439588686E-2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2748.35</v>
      </c>
      <c r="F161" s="40">
        <v>2760</v>
      </c>
      <c r="G161" s="41">
        <v>2730.1</v>
      </c>
      <c r="H161" s="41">
        <v>2711.85</v>
      </c>
      <c r="I161" s="41">
        <v>2681.95</v>
      </c>
      <c r="J161" s="41">
        <v>2778.25</v>
      </c>
      <c r="K161" s="41">
        <v>2808.1499999999996</v>
      </c>
      <c r="L161" s="41">
        <v>2826.4</v>
      </c>
      <c r="M161" s="31">
        <v>2789.9</v>
      </c>
      <c r="N161" s="31">
        <v>2741.75</v>
      </c>
      <c r="O161" s="42">
        <v>1569750</v>
      </c>
      <c r="P161" s="43">
        <v>2.1307742355237476E-2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41.75</v>
      </c>
      <c r="F162" s="40">
        <v>41.833333333333336</v>
      </c>
      <c r="G162" s="41">
        <v>41.466666666666669</v>
      </c>
      <c r="H162" s="41">
        <v>41.18333333333333</v>
      </c>
      <c r="I162" s="41">
        <v>40.816666666666663</v>
      </c>
      <c r="J162" s="41">
        <v>42.116666666666674</v>
      </c>
      <c r="K162" s="41">
        <v>42.483333333333334</v>
      </c>
      <c r="L162" s="41">
        <v>42.76666666666668</v>
      </c>
      <c r="M162" s="31">
        <v>42.2</v>
      </c>
      <c r="N162" s="31">
        <v>41.55</v>
      </c>
      <c r="O162" s="42">
        <v>292608000</v>
      </c>
      <c r="P162" s="43">
        <v>-9.210098602232094E-3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2523.1999999999998</v>
      </c>
      <c r="F163" s="40">
        <v>2510.4</v>
      </c>
      <c r="G163" s="41">
        <v>2493.8000000000002</v>
      </c>
      <c r="H163" s="41">
        <v>2464.4</v>
      </c>
      <c r="I163" s="41">
        <v>2447.8000000000002</v>
      </c>
      <c r="J163" s="41">
        <v>2539.8000000000002</v>
      </c>
      <c r="K163" s="41">
        <v>2556.3999999999996</v>
      </c>
      <c r="L163" s="41">
        <v>2585.8000000000002</v>
      </c>
      <c r="M163" s="31">
        <v>2527</v>
      </c>
      <c r="N163" s="31">
        <v>2481</v>
      </c>
      <c r="O163" s="42">
        <v>882300</v>
      </c>
      <c r="P163" s="43">
        <v>7.1917808219178082E-3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182.75</v>
      </c>
      <c r="F164" s="40">
        <v>182.48333333333335</v>
      </c>
      <c r="G164" s="41">
        <v>181.26666666666671</v>
      </c>
      <c r="H164" s="41">
        <v>179.78333333333336</v>
      </c>
      <c r="I164" s="41">
        <v>178.56666666666672</v>
      </c>
      <c r="J164" s="41">
        <v>183.9666666666667</v>
      </c>
      <c r="K164" s="41">
        <v>185.18333333333334</v>
      </c>
      <c r="L164" s="41">
        <v>186.66666666666669</v>
      </c>
      <c r="M164" s="31">
        <v>183.7</v>
      </c>
      <c r="N164" s="31">
        <v>181</v>
      </c>
      <c r="O164" s="42">
        <v>26851655</v>
      </c>
      <c r="P164" s="43">
        <v>3.4943473792394653E-2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1735.25</v>
      </c>
      <c r="F165" s="40">
        <v>1732.8166666666666</v>
      </c>
      <c r="G165" s="41">
        <v>1719.0333333333333</v>
      </c>
      <c r="H165" s="41">
        <v>1702.8166666666666</v>
      </c>
      <c r="I165" s="41">
        <v>1689.0333333333333</v>
      </c>
      <c r="J165" s="41">
        <v>1749.0333333333333</v>
      </c>
      <c r="K165" s="41">
        <v>1762.8166666666666</v>
      </c>
      <c r="L165" s="41">
        <v>1779.0333333333333</v>
      </c>
      <c r="M165" s="31">
        <v>1746.6</v>
      </c>
      <c r="N165" s="31">
        <v>1716.6</v>
      </c>
      <c r="O165" s="42">
        <v>3072850</v>
      </c>
      <c r="P165" s="43">
        <v>1.6287521873738053E-2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1070.4000000000001</v>
      </c>
      <c r="F166" s="40">
        <v>1068.4666666666667</v>
      </c>
      <c r="G166" s="41">
        <v>1061.4333333333334</v>
      </c>
      <c r="H166" s="41">
        <v>1052.4666666666667</v>
      </c>
      <c r="I166" s="41">
        <v>1045.4333333333334</v>
      </c>
      <c r="J166" s="41">
        <v>1077.4333333333334</v>
      </c>
      <c r="K166" s="41">
        <v>1084.4666666666667</v>
      </c>
      <c r="L166" s="41">
        <v>1093.4333333333334</v>
      </c>
      <c r="M166" s="31">
        <v>1075.5</v>
      </c>
      <c r="N166" s="31">
        <v>1059.5</v>
      </c>
      <c r="O166" s="42">
        <v>2899350</v>
      </c>
      <c r="P166" s="43">
        <v>1.4574657941701367E-2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211.95</v>
      </c>
      <c r="F167" s="40">
        <v>212.43333333333331</v>
      </c>
      <c r="G167" s="41">
        <v>209.86666666666662</v>
      </c>
      <c r="H167" s="41">
        <v>207.7833333333333</v>
      </c>
      <c r="I167" s="41">
        <v>205.21666666666661</v>
      </c>
      <c r="J167" s="41">
        <v>214.51666666666662</v>
      </c>
      <c r="K167" s="41">
        <v>217.08333333333329</v>
      </c>
      <c r="L167" s="41">
        <v>219.16666666666663</v>
      </c>
      <c r="M167" s="31">
        <v>215</v>
      </c>
      <c r="N167" s="31">
        <v>210.35</v>
      </c>
      <c r="O167" s="42">
        <v>31090900</v>
      </c>
      <c r="P167" s="43">
        <v>1.2274572750448494E-2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145.55000000000001</v>
      </c>
      <c r="F168" s="40">
        <v>146.66666666666666</v>
      </c>
      <c r="G168" s="41">
        <v>143.48333333333332</v>
      </c>
      <c r="H168" s="41">
        <v>141.41666666666666</v>
      </c>
      <c r="I168" s="41">
        <v>138.23333333333332</v>
      </c>
      <c r="J168" s="41">
        <v>148.73333333333332</v>
      </c>
      <c r="K168" s="41">
        <v>151.91666666666666</v>
      </c>
      <c r="L168" s="41">
        <v>153.98333333333332</v>
      </c>
      <c r="M168" s="31">
        <v>149.85</v>
      </c>
      <c r="N168" s="31">
        <v>144.6</v>
      </c>
      <c r="O168" s="42">
        <v>35454000</v>
      </c>
      <c r="P168" s="43">
        <v>0.12724151087371233</v>
      </c>
    </row>
    <row r="169" spans="1:16" ht="12.75" customHeight="1">
      <c r="A169" s="31">
        <v>159</v>
      </c>
      <c r="B169" s="323" t="s">
        <v>79</v>
      </c>
      <c r="C169" s="33" t="s">
        <v>187</v>
      </c>
      <c r="D169" s="34">
        <v>44525</v>
      </c>
      <c r="E169" s="40">
        <v>2594.4</v>
      </c>
      <c r="F169" s="40">
        <v>2584.1833333333329</v>
      </c>
      <c r="G169" s="41">
        <v>2568.3666666666659</v>
      </c>
      <c r="H169" s="41">
        <v>2542.333333333333</v>
      </c>
      <c r="I169" s="41">
        <v>2526.516666666666</v>
      </c>
      <c r="J169" s="41">
        <v>2610.2166666666658</v>
      </c>
      <c r="K169" s="41">
        <v>2626.0333333333324</v>
      </c>
      <c r="L169" s="41">
        <v>2652.0666666666657</v>
      </c>
      <c r="M169" s="31">
        <v>2600</v>
      </c>
      <c r="N169" s="31">
        <v>2558.15</v>
      </c>
      <c r="O169" s="42">
        <v>34110500</v>
      </c>
      <c r="P169" s="43">
        <v>-4.6206973687889716E-2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117.6</v>
      </c>
      <c r="F170" s="40">
        <v>117.3</v>
      </c>
      <c r="G170" s="41">
        <v>115.89999999999999</v>
      </c>
      <c r="H170" s="41">
        <v>114.19999999999999</v>
      </c>
      <c r="I170" s="41">
        <v>112.79999999999998</v>
      </c>
      <c r="J170" s="41">
        <v>119</v>
      </c>
      <c r="K170" s="41">
        <v>120.4</v>
      </c>
      <c r="L170" s="41">
        <v>122.10000000000001</v>
      </c>
      <c r="M170" s="31">
        <v>118.7</v>
      </c>
      <c r="N170" s="31">
        <v>115.6</v>
      </c>
      <c r="O170" s="42">
        <v>170786250</v>
      </c>
      <c r="P170" s="43">
        <v>-2.1233156390363415E-2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1088.55</v>
      </c>
      <c r="F171" s="40">
        <v>1085.75</v>
      </c>
      <c r="G171" s="41">
        <v>1080.0999999999999</v>
      </c>
      <c r="H171" s="41">
        <v>1071.6499999999999</v>
      </c>
      <c r="I171" s="41">
        <v>1065.9999999999998</v>
      </c>
      <c r="J171" s="41">
        <v>1094.2</v>
      </c>
      <c r="K171" s="41">
        <v>1099.8500000000001</v>
      </c>
      <c r="L171" s="41">
        <v>1108.3000000000002</v>
      </c>
      <c r="M171" s="31">
        <v>1091.4000000000001</v>
      </c>
      <c r="N171" s="31">
        <v>1077.3</v>
      </c>
      <c r="O171" s="42">
        <v>1612000</v>
      </c>
      <c r="P171" s="43">
        <v>-4.3236565781346508E-3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1178.8</v>
      </c>
      <c r="F172" s="40">
        <v>1170.6666666666665</v>
      </c>
      <c r="G172" s="41">
        <v>1160.2333333333331</v>
      </c>
      <c r="H172" s="41">
        <v>1141.6666666666665</v>
      </c>
      <c r="I172" s="41">
        <v>1131.2333333333331</v>
      </c>
      <c r="J172" s="41">
        <v>1189.2333333333331</v>
      </c>
      <c r="K172" s="41">
        <v>1199.6666666666665</v>
      </c>
      <c r="L172" s="41">
        <v>1218.2333333333331</v>
      </c>
      <c r="M172" s="31">
        <v>1181.0999999999999</v>
      </c>
      <c r="N172" s="31">
        <v>1152.0999999999999</v>
      </c>
      <c r="O172" s="42">
        <v>7482000</v>
      </c>
      <c r="P172" s="43">
        <v>5.7465470309507006E-3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513.25</v>
      </c>
      <c r="F173" s="40">
        <v>510.7</v>
      </c>
      <c r="G173" s="41">
        <v>506.69999999999993</v>
      </c>
      <c r="H173" s="41">
        <v>500.14999999999992</v>
      </c>
      <c r="I173" s="41">
        <v>496.14999999999986</v>
      </c>
      <c r="J173" s="41">
        <v>517.25</v>
      </c>
      <c r="K173" s="41">
        <v>521.25000000000011</v>
      </c>
      <c r="L173" s="41">
        <v>527.80000000000007</v>
      </c>
      <c r="M173" s="31">
        <v>514.70000000000005</v>
      </c>
      <c r="N173" s="31">
        <v>504.15</v>
      </c>
      <c r="O173" s="42">
        <v>110340000</v>
      </c>
      <c r="P173" s="43">
        <v>-1.923923043078277E-2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29461.05</v>
      </c>
      <c r="F174" s="40">
        <v>29350.650000000005</v>
      </c>
      <c r="G174" s="41">
        <v>29090.55000000001</v>
      </c>
      <c r="H174" s="41">
        <v>28720.050000000007</v>
      </c>
      <c r="I174" s="41">
        <v>28459.950000000012</v>
      </c>
      <c r="J174" s="41">
        <v>29721.150000000009</v>
      </c>
      <c r="K174" s="41">
        <v>29981.250000000007</v>
      </c>
      <c r="L174" s="41">
        <v>30351.750000000007</v>
      </c>
      <c r="M174" s="31">
        <v>29610.75</v>
      </c>
      <c r="N174" s="31">
        <v>28980.15</v>
      </c>
      <c r="O174" s="42">
        <v>148000</v>
      </c>
      <c r="P174" s="43">
        <v>-4.8747688687174311E-3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2394.4499999999998</v>
      </c>
      <c r="F175" s="40">
        <v>2405.1999999999998</v>
      </c>
      <c r="G175" s="41">
        <v>2376.5499999999997</v>
      </c>
      <c r="H175" s="41">
        <v>2358.65</v>
      </c>
      <c r="I175" s="41">
        <v>2330</v>
      </c>
      <c r="J175" s="41">
        <v>2423.0999999999995</v>
      </c>
      <c r="K175" s="41">
        <v>2451.7499999999991</v>
      </c>
      <c r="L175" s="41">
        <v>2469.6499999999992</v>
      </c>
      <c r="M175" s="31">
        <v>2433.85</v>
      </c>
      <c r="N175" s="31">
        <v>2387.3000000000002</v>
      </c>
      <c r="O175" s="42">
        <v>1695375</v>
      </c>
      <c r="P175" s="43">
        <v>9.4972981824136236E-3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2156.4499999999998</v>
      </c>
      <c r="F176" s="40">
        <v>2162.4333333333329</v>
      </c>
      <c r="G176" s="41">
        <v>2119.016666666666</v>
      </c>
      <c r="H176" s="41">
        <v>2081.583333333333</v>
      </c>
      <c r="I176" s="41">
        <v>2038.1666666666661</v>
      </c>
      <c r="J176" s="41">
        <v>2199.8666666666659</v>
      </c>
      <c r="K176" s="41">
        <v>2243.2833333333328</v>
      </c>
      <c r="L176" s="41">
        <v>2280.7166666666658</v>
      </c>
      <c r="M176" s="31">
        <v>2205.85</v>
      </c>
      <c r="N176" s="31">
        <v>2125</v>
      </c>
      <c r="O176" s="42">
        <v>4249500</v>
      </c>
      <c r="P176" s="43">
        <v>4.8870788596815991E-2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1629.6</v>
      </c>
      <c r="F177" s="40">
        <v>1634.1333333333332</v>
      </c>
      <c r="G177" s="41">
        <v>1617.3666666666663</v>
      </c>
      <c r="H177" s="41">
        <v>1605.1333333333332</v>
      </c>
      <c r="I177" s="41">
        <v>1588.3666666666663</v>
      </c>
      <c r="J177" s="41">
        <v>1646.3666666666663</v>
      </c>
      <c r="K177" s="41">
        <v>1663.1333333333332</v>
      </c>
      <c r="L177" s="41">
        <v>1675.3666666666663</v>
      </c>
      <c r="M177" s="31">
        <v>1650.9</v>
      </c>
      <c r="N177" s="31">
        <v>1621.9</v>
      </c>
      <c r="O177" s="42">
        <v>3037200</v>
      </c>
      <c r="P177" s="43">
        <v>1.7964874648076151E-2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44525</v>
      </c>
      <c r="E178" s="40">
        <v>510.1</v>
      </c>
      <c r="F178" s="40">
        <v>503.36666666666662</v>
      </c>
      <c r="G178" s="41">
        <v>492.73333333333323</v>
      </c>
      <c r="H178" s="41">
        <v>475.36666666666662</v>
      </c>
      <c r="I178" s="41">
        <v>464.73333333333323</v>
      </c>
      <c r="J178" s="41">
        <v>520.73333333333323</v>
      </c>
      <c r="K178" s="41">
        <v>531.36666666666656</v>
      </c>
      <c r="L178" s="41">
        <v>548.73333333333323</v>
      </c>
      <c r="M178" s="31">
        <v>514</v>
      </c>
      <c r="N178" s="31">
        <v>486</v>
      </c>
      <c r="O178" s="42">
        <v>3909825</v>
      </c>
      <c r="P178" s="43">
        <v>-2.7860139860139861E-2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807.6</v>
      </c>
      <c r="F179" s="40">
        <v>804.51666666666677</v>
      </c>
      <c r="G179" s="41">
        <v>800.18333333333351</v>
      </c>
      <c r="H179" s="41">
        <v>792.76666666666677</v>
      </c>
      <c r="I179" s="41">
        <v>788.43333333333351</v>
      </c>
      <c r="J179" s="41">
        <v>811.93333333333351</v>
      </c>
      <c r="K179" s="41">
        <v>816.26666666666677</v>
      </c>
      <c r="L179" s="41">
        <v>823.68333333333351</v>
      </c>
      <c r="M179" s="31">
        <v>808.85</v>
      </c>
      <c r="N179" s="31">
        <v>797.1</v>
      </c>
      <c r="O179" s="42">
        <v>31366300</v>
      </c>
      <c r="P179" s="43">
        <v>-2.0311338493156673E-2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562.29999999999995</v>
      </c>
      <c r="F180" s="40">
        <v>561.93333333333328</v>
      </c>
      <c r="G180" s="41">
        <v>556.86666666666656</v>
      </c>
      <c r="H180" s="41">
        <v>551.43333333333328</v>
      </c>
      <c r="I180" s="41">
        <v>546.36666666666656</v>
      </c>
      <c r="J180" s="41">
        <v>567.36666666666656</v>
      </c>
      <c r="K180" s="41">
        <v>572.43333333333339</v>
      </c>
      <c r="L180" s="41">
        <v>577.86666666666656</v>
      </c>
      <c r="M180" s="31">
        <v>567</v>
      </c>
      <c r="N180" s="31">
        <v>556.5</v>
      </c>
      <c r="O180" s="42">
        <v>13042500</v>
      </c>
      <c r="P180" s="43">
        <v>-1.8844504626495149E-2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554.95000000000005</v>
      </c>
      <c r="F181" s="40">
        <v>554.36666666666667</v>
      </c>
      <c r="G181" s="41">
        <v>548.23333333333335</v>
      </c>
      <c r="H181" s="41">
        <v>541.51666666666665</v>
      </c>
      <c r="I181" s="41">
        <v>535.38333333333333</v>
      </c>
      <c r="J181" s="41">
        <v>561.08333333333337</v>
      </c>
      <c r="K181" s="41">
        <v>567.21666666666681</v>
      </c>
      <c r="L181" s="41">
        <v>573.93333333333339</v>
      </c>
      <c r="M181" s="31">
        <v>560.5</v>
      </c>
      <c r="N181" s="31">
        <v>547.65</v>
      </c>
      <c r="O181" s="42">
        <v>1845350</v>
      </c>
      <c r="P181" s="43">
        <v>-4.4874615046194458E-2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939.6</v>
      </c>
      <c r="F182" s="40">
        <v>938.98333333333323</v>
      </c>
      <c r="G182" s="41">
        <v>929.96666666666647</v>
      </c>
      <c r="H182" s="41">
        <v>920.33333333333326</v>
      </c>
      <c r="I182" s="41">
        <v>911.31666666666649</v>
      </c>
      <c r="J182" s="41">
        <v>948.61666666666645</v>
      </c>
      <c r="K182" s="41">
        <v>957.6333333333331</v>
      </c>
      <c r="L182" s="41">
        <v>967.26666666666642</v>
      </c>
      <c r="M182" s="31">
        <v>948</v>
      </c>
      <c r="N182" s="31">
        <v>929.35</v>
      </c>
      <c r="O182" s="42">
        <v>8626000</v>
      </c>
      <c r="P182" s="43">
        <v>2.2075055187637969E-3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851</v>
      </c>
      <c r="F183" s="40">
        <v>848.43333333333339</v>
      </c>
      <c r="G183" s="41">
        <v>842.46666666666681</v>
      </c>
      <c r="H183" s="41">
        <v>833.93333333333339</v>
      </c>
      <c r="I183" s="41">
        <v>827.96666666666681</v>
      </c>
      <c r="J183" s="41">
        <v>856.96666666666681</v>
      </c>
      <c r="K183" s="41">
        <v>862.93333333333351</v>
      </c>
      <c r="L183" s="41">
        <v>871.46666666666681</v>
      </c>
      <c r="M183" s="31">
        <v>854.4</v>
      </c>
      <c r="N183" s="31">
        <v>839.9</v>
      </c>
      <c r="O183" s="42">
        <v>8782425</v>
      </c>
      <c r="P183" s="43">
        <v>-3.3788801425813156E-2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508.5</v>
      </c>
      <c r="F184" s="40">
        <v>505.5</v>
      </c>
      <c r="G184" s="41">
        <v>500.25</v>
      </c>
      <c r="H184" s="41">
        <v>492</v>
      </c>
      <c r="I184" s="41">
        <v>486.75</v>
      </c>
      <c r="J184" s="41">
        <v>513.75</v>
      </c>
      <c r="K184" s="41">
        <v>519</v>
      </c>
      <c r="L184" s="41">
        <v>527.25</v>
      </c>
      <c r="M184" s="31">
        <v>510.75</v>
      </c>
      <c r="N184" s="31">
        <v>497.25</v>
      </c>
      <c r="O184" s="42">
        <v>90843750</v>
      </c>
      <c r="P184" s="43">
        <v>-1.1934283942963423E-2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240.2</v>
      </c>
      <c r="F185" s="40">
        <v>239.48333333333335</v>
      </c>
      <c r="G185" s="41">
        <v>236.51666666666671</v>
      </c>
      <c r="H185" s="41">
        <v>232.83333333333337</v>
      </c>
      <c r="I185" s="41">
        <v>229.86666666666673</v>
      </c>
      <c r="J185" s="41">
        <v>243.16666666666669</v>
      </c>
      <c r="K185" s="41">
        <v>246.13333333333333</v>
      </c>
      <c r="L185" s="41">
        <v>249.81666666666666</v>
      </c>
      <c r="M185" s="31">
        <v>242.45</v>
      </c>
      <c r="N185" s="31">
        <v>235.8</v>
      </c>
      <c r="O185" s="42">
        <v>118820250</v>
      </c>
      <c r="P185" s="43">
        <v>-9.9550056242969625E-3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1291.5999999999999</v>
      </c>
      <c r="F186" s="40">
        <v>1300.4666666666665</v>
      </c>
      <c r="G186" s="41">
        <v>1262.9333333333329</v>
      </c>
      <c r="H186" s="41">
        <v>1234.2666666666664</v>
      </c>
      <c r="I186" s="41">
        <v>1196.7333333333329</v>
      </c>
      <c r="J186" s="41">
        <v>1329.133333333333</v>
      </c>
      <c r="K186" s="41">
        <v>1366.6666666666663</v>
      </c>
      <c r="L186" s="41">
        <v>1395.333333333333</v>
      </c>
      <c r="M186" s="31">
        <v>1338</v>
      </c>
      <c r="N186" s="31">
        <v>1271.8</v>
      </c>
      <c r="O186" s="42">
        <v>48216250</v>
      </c>
      <c r="P186" s="43">
        <v>7.5457389326002461E-2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3538.2</v>
      </c>
      <c r="F187" s="40">
        <v>3525.3333333333335</v>
      </c>
      <c r="G187" s="41">
        <v>3505.8666666666668</v>
      </c>
      <c r="H187" s="41">
        <v>3473.5333333333333</v>
      </c>
      <c r="I187" s="41">
        <v>3454.0666666666666</v>
      </c>
      <c r="J187" s="41">
        <v>3557.666666666667</v>
      </c>
      <c r="K187" s="41">
        <v>3577.1333333333332</v>
      </c>
      <c r="L187" s="41">
        <v>3609.4666666666672</v>
      </c>
      <c r="M187" s="31">
        <v>3544.8</v>
      </c>
      <c r="N187" s="31">
        <v>3493</v>
      </c>
      <c r="O187" s="42">
        <v>16419600</v>
      </c>
      <c r="P187" s="43">
        <v>-2.4906467129877072E-2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1586.3</v>
      </c>
      <c r="F188" s="40">
        <v>1569.95</v>
      </c>
      <c r="G188" s="41">
        <v>1549.95</v>
      </c>
      <c r="H188" s="41">
        <v>1513.6</v>
      </c>
      <c r="I188" s="41">
        <v>1493.6</v>
      </c>
      <c r="J188" s="41">
        <v>1606.3000000000002</v>
      </c>
      <c r="K188" s="41">
        <v>1626.3000000000002</v>
      </c>
      <c r="L188" s="41">
        <v>1662.6500000000003</v>
      </c>
      <c r="M188" s="31">
        <v>1589.95</v>
      </c>
      <c r="N188" s="31">
        <v>1533.6</v>
      </c>
      <c r="O188" s="42">
        <v>10595400</v>
      </c>
      <c r="P188" s="43">
        <v>-2.3825317855168601E-2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2541.5500000000002</v>
      </c>
      <c r="F189" s="40">
        <v>2543.15</v>
      </c>
      <c r="G189" s="41">
        <v>2524.4</v>
      </c>
      <c r="H189" s="41">
        <v>2507.25</v>
      </c>
      <c r="I189" s="41">
        <v>2488.5</v>
      </c>
      <c r="J189" s="41">
        <v>2560.3000000000002</v>
      </c>
      <c r="K189" s="41">
        <v>2579.0500000000002</v>
      </c>
      <c r="L189" s="41">
        <v>2596.2000000000003</v>
      </c>
      <c r="M189" s="31">
        <v>2561.9</v>
      </c>
      <c r="N189" s="31">
        <v>2526</v>
      </c>
      <c r="O189" s="42">
        <v>5360625</v>
      </c>
      <c r="P189" s="43">
        <v>-8.0825617283950615E-2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2799.6</v>
      </c>
      <c r="F190" s="40">
        <v>2795.9833333333336</v>
      </c>
      <c r="G190" s="41">
        <v>2764.6166666666672</v>
      </c>
      <c r="H190" s="41">
        <v>2729.6333333333337</v>
      </c>
      <c r="I190" s="41">
        <v>2698.2666666666673</v>
      </c>
      <c r="J190" s="41">
        <v>2830.9666666666672</v>
      </c>
      <c r="K190" s="41">
        <v>2862.3333333333339</v>
      </c>
      <c r="L190" s="41">
        <v>2897.3166666666671</v>
      </c>
      <c r="M190" s="31">
        <v>2827.35</v>
      </c>
      <c r="N190" s="31">
        <v>2761</v>
      </c>
      <c r="O190" s="42">
        <v>770500</v>
      </c>
      <c r="P190" s="43">
        <v>0.16170373162457596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540.95000000000005</v>
      </c>
      <c r="F191" s="40">
        <v>542.26666666666677</v>
      </c>
      <c r="G191" s="41">
        <v>536.78333333333353</v>
      </c>
      <c r="H191" s="41">
        <v>532.61666666666679</v>
      </c>
      <c r="I191" s="41">
        <v>527.13333333333355</v>
      </c>
      <c r="J191" s="41">
        <v>546.43333333333351</v>
      </c>
      <c r="K191" s="41">
        <v>551.91666666666686</v>
      </c>
      <c r="L191" s="41">
        <v>556.08333333333348</v>
      </c>
      <c r="M191" s="31">
        <v>547.75</v>
      </c>
      <c r="N191" s="31">
        <v>538.1</v>
      </c>
      <c r="O191" s="42">
        <v>3817500</v>
      </c>
      <c r="P191" s="43">
        <v>4.4316782929831759E-2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1149.5999999999999</v>
      </c>
      <c r="F192" s="40">
        <v>1147.6666666666667</v>
      </c>
      <c r="G192" s="41">
        <v>1132.4333333333334</v>
      </c>
      <c r="H192" s="41">
        <v>1115.2666666666667</v>
      </c>
      <c r="I192" s="41">
        <v>1100.0333333333333</v>
      </c>
      <c r="J192" s="41">
        <v>1164.8333333333335</v>
      </c>
      <c r="K192" s="41">
        <v>1180.0666666666666</v>
      </c>
      <c r="L192" s="41">
        <v>1197.2333333333336</v>
      </c>
      <c r="M192" s="31">
        <v>1162.9000000000001</v>
      </c>
      <c r="N192" s="31">
        <v>1130.5</v>
      </c>
      <c r="O192" s="42">
        <v>2479500</v>
      </c>
      <c r="P192" s="43">
        <v>-3.851560303626652E-2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731.6</v>
      </c>
      <c r="F193" s="40">
        <v>735.53333333333342</v>
      </c>
      <c r="G193" s="41">
        <v>717.26666666666688</v>
      </c>
      <c r="H193" s="41">
        <v>702.93333333333351</v>
      </c>
      <c r="I193" s="41">
        <v>684.66666666666697</v>
      </c>
      <c r="J193" s="41">
        <v>749.86666666666679</v>
      </c>
      <c r="K193" s="41">
        <v>768.13333333333344</v>
      </c>
      <c r="L193" s="41">
        <v>782.4666666666667</v>
      </c>
      <c r="M193" s="31">
        <v>753.8</v>
      </c>
      <c r="N193" s="31">
        <v>721.2</v>
      </c>
      <c r="O193" s="42">
        <v>6958000</v>
      </c>
      <c r="P193" s="43">
        <v>-2.7967924897320556E-2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1736.5</v>
      </c>
      <c r="F194" s="40">
        <v>1732.0833333333333</v>
      </c>
      <c r="G194" s="41">
        <v>1720.5666666666666</v>
      </c>
      <c r="H194" s="41">
        <v>1704.6333333333334</v>
      </c>
      <c r="I194" s="41">
        <v>1693.1166666666668</v>
      </c>
      <c r="J194" s="41">
        <v>1748.0166666666664</v>
      </c>
      <c r="K194" s="41">
        <v>1759.5333333333333</v>
      </c>
      <c r="L194" s="41">
        <v>1775.4666666666662</v>
      </c>
      <c r="M194" s="31">
        <v>1743.6</v>
      </c>
      <c r="N194" s="31">
        <v>1716.15</v>
      </c>
      <c r="O194" s="42">
        <v>1280650</v>
      </c>
      <c r="P194" s="43">
        <v>-1.7981749865807837E-2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8114.1</v>
      </c>
      <c r="F195" s="40">
        <v>8094.9833333333336</v>
      </c>
      <c r="G195" s="41">
        <v>8051.3166666666675</v>
      </c>
      <c r="H195" s="41">
        <v>7988.5333333333338</v>
      </c>
      <c r="I195" s="41">
        <v>7944.8666666666677</v>
      </c>
      <c r="J195" s="41">
        <v>8157.7666666666673</v>
      </c>
      <c r="K195" s="41">
        <v>8201.4333333333343</v>
      </c>
      <c r="L195" s="41">
        <v>8264.2166666666672</v>
      </c>
      <c r="M195" s="31">
        <v>8138.65</v>
      </c>
      <c r="N195" s="31">
        <v>8032.2</v>
      </c>
      <c r="O195" s="42">
        <v>1680000</v>
      </c>
      <c r="P195" s="43">
        <v>-7.1377587437544611E-4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772.45</v>
      </c>
      <c r="F196" s="40">
        <v>771.36666666666667</v>
      </c>
      <c r="G196" s="41">
        <v>767.08333333333337</v>
      </c>
      <c r="H196" s="41">
        <v>761.7166666666667</v>
      </c>
      <c r="I196" s="41">
        <v>757.43333333333339</v>
      </c>
      <c r="J196" s="41">
        <v>776.73333333333335</v>
      </c>
      <c r="K196" s="41">
        <v>781.01666666666665</v>
      </c>
      <c r="L196" s="41">
        <v>786.38333333333333</v>
      </c>
      <c r="M196" s="31">
        <v>775.65</v>
      </c>
      <c r="N196" s="31">
        <v>766</v>
      </c>
      <c r="O196" s="42">
        <v>25828400</v>
      </c>
      <c r="P196" s="43">
        <v>-1.4288549315340345E-2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329.45</v>
      </c>
      <c r="F197" s="40">
        <v>328.93333333333334</v>
      </c>
      <c r="G197" s="41">
        <v>325.01666666666665</v>
      </c>
      <c r="H197" s="41">
        <v>320.58333333333331</v>
      </c>
      <c r="I197" s="41">
        <v>316.66666666666663</v>
      </c>
      <c r="J197" s="41">
        <v>333.36666666666667</v>
      </c>
      <c r="K197" s="41">
        <v>337.2833333333333</v>
      </c>
      <c r="L197" s="41">
        <v>341.7166666666667</v>
      </c>
      <c r="M197" s="31">
        <v>332.85</v>
      </c>
      <c r="N197" s="31">
        <v>324.5</v>
      </c>
      <c r="O197" s="42">
        <v>165493500</v>
      </c>
      <c r="P197" s="43">
        <v>1.4461082395865004E-2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1266.25</v>
      </c>
      <c r="F198" s="40">
        <v>1265.8333333333333</v>
      </c>
      <c r="G198" s="41">
        <v>1255.6666666666665</v>
      </c>
      <c r="H198" s="41">
        <v>1245.0833333333333</v>
      </c>
      <c r="I198" s="41">
        <v>1234.9166666666665</v>
      </c>
      <c r="J198" s="41">
        <v>1276.4166666666665</v>
      </c>
      <c r="K198" s="41">
        <v>1286.583333333333</v>
      </c>
      <c r="L198" s="41">
        <v>1297.1666666666665</v>
      </c>
      <c r="M198" s="31">
        <v>1276</v>
      </c>
      <c r="N198" s="31">
        <v>1255.25</v>
      </c>
      <c r="O198" s="42">
        <v>1958000</v>
      </c>
      <c r="P198" s="43">
        <v>-4.1136141038197842E-2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2284.9499999999998</v>
      </c>
      <c r="F199" s="40">
        <v>2291.9833333333331</v>
      </c>
      <c r="G199" s="41">
        <v>2253.9666666666662</v>
      </c>
      <c r="H199" s="41">
        <v>2222.9833333333331</v>
      </c>
      <c r="I199" s="41">
        <v>2184.9666666666662</v>
      </c>
      <c r="J199" s="41">
        <v>2322.9666666666662</v>
      </c>
      <c r="K199" s="41">
        <v>2360.9833333333336</v>
      </c>
      <c r="L199" s="41">
        <v>2391.9666666666662</v>
      </c>
      <c r="M199" s="31">
        <v>2330</v>
      </c>
      <c r="N199" s="31">
        <v>2261</v>
      </c>
      <c r="O199" s="42">
        <v>436500</v>
      </c>
      <c r="P199" s="43">
        <v>-7.7654516640253565E-2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661.5</v>
      </c>
      <c r="F200" s="40">
        <v>657.01666666666665</v>
      </c>
      <c r="G200" s="41">
        <v>651.43333333333328</v>
      </c>
      <c r="H200" s="41">
        <v>641.36666666666667</v>
      </c>
      <c r="I200" s="41">
        <v>635.7833333333333</v>
      </c>
      <c r="J200" s="41">
        <v>667.08333333333326</v>
      </c>
      <c r="K200" s="41">
        <v>672.66666666666674</v>
      </c>
      <c r="L200" s="41">
        <v>682.73333333333323</v>
      </c>
      <c r="M200" s="31">
        <v>662.6</v>
      </c>
      <c r="N200" s="31">
        <v>646.95000000000005</v>
      </c>
      <c r="O200" s="42">
        <v>31148800</v>
      </c>
      <c r="P200" s="43">
        <v>-4.6644303518523056E-2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313.60000000000002</v>
      </c>
      <c r="F201" s="40">
        <v>314.86666666666667</v>
      </c>
      <c r="G201" s="41">
        <v>307.73333333333335</v>
      </c>
      <c r="H201" s="41">
        <v>301.86666666666667</v>
      </c>
      <c r="I201" s="41">
        <v>294.73333333333335</v>
      </c>
      <c r="J201" s="41">
        <v>320.73333333333335</v>
      </c>
      <c r="K201" s="41">
        <v>327.86666666666667</v>
      </c>
      <c r="L201" s="41">
        <v>333.73333333333335</v>
      </c>
      <c r="M201" s="31">
        <v>322</v>
      </c>
      <c r="N201" s="31">
        <v>309</v>
      </c>
      <c r="O201" s="42">
        <v>74964000</v>
      </c>
      <c r="P201" s="43">
        <v>-4.8982517621759388E-3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6" t="s">
        <v>16</v>
      </c>
      <c r="B8" s="518"/>
      <c r="C8" s="522" t="s">
        <v>20</v>
      </c>
      <c r="D8" s="522" t="s">
        <v>21</v>
      </c>
      <c r="E8" s="513" t="s">
        <v>22</v>
      </c>
      <c r="F8" s="514"/>
      <c r="G8" s="515"/>
      <c r="H8" s="513" t="s">
        <v>23</v>
      </c>
      <c r="I8" s="514"/>
      <c r="J8" s="515"/>
      <c r="K8" s="26"/>
      <c r="L8" s="53"/>
      <c r="M8" s="53"/>
      <c r="N8" s="1"/>
      <c r="O8" s="1"/>
    </row>
    <row r="9" spans="1:15" ht="36" customHeight="1">
      <c r="A9" s="520"/>
      <c r="B9" s="521"/>
      <c r="C9" s="521"/>
      <c r="D9" s="52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18102.75</v>
      </c>
      <c r="D10" s="35">
        <v>18043.883333333335</v>
      </c>
      <c r="E10" s="35">
        <v>17964.76666666667</v>
      </c>
      <c r="F10" s="35">
        <v>17826.783333333336</v>
      </c>
      <c r="G10" s="35">
        <v>17747.666666666672</v>
      </c>
      <c r="H10" s="35">
        <v>18181.866666666669</v>
      </c>
      <c r="I10" s="35">
        <v>18260.98333333333</v>
      </c>
      <c r="J10" s="35">
        <v>18398.966666666667</v>
      </c>
      <c r="K10" s="37">
        <v>18123</v>
      </c>
      <c r="L10" s="37">
        <v>17905.900000000001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38733.35</v>
      </c>
      <c r="D11" s="40">
        <v>38674.666666666664</v>
      </c>
      <c r="E11" s="40">
        <v>38526.48333333333</v>
      </c>
      <c r="F11" s="40">
        <v>38319.616666666669</v>
      </c>
      <c r="G11" s="40">
        <v>38171.433333333334</v>
      </c>
      <c r="H11" s="40">
        <v>38881.533333333326</v>
      </c>
      <c r="I11" s="40">
        <v>39029.71666666666</v>
      </c>
      <c r="J11" s="40">
        <v>39236.583333333321</v>
      </c>
      <c r="K11" s="31">
        <v>38822.85</v>
      </c>
      <c r="L11" s="31">
        <v>38467.800000000003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2338.9</v>
      </c>
      <c r="D12" s="40">
        <v>2340.5333333333333</v>
      </c>
      <c r="E12" s="40">
        <v>2323.3166666666666</v>
      </c>
      <c r="F12" s="40">
        <v>2307.7333333333331</v>
      </c>
      <c r="G12" s="40">
        <v>2290.5166666666664</v>
      </c>
      <c r="H12" s="40">
        <v>2356.1166666666668</v>
      </c>
      <c r="I12" s="40">
        <v>2373.333333333333</v>
      </c>
      <c r="J12" s="40">
        <v>2388.916666666667</v>
      </c>
      <c r="K12" s="31">
        <v>2357.75</v>
      </c>
      <c r="L12" s="31">
        <v>2324.9499999999998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5323.05</v>
      </c>
      <c r="D13" s="40">
        <v>5307.7333333333336</v>
      </c>
      <c r="E13" s="40">
        <v>5284.666666666667</v>
      </c>
      <c r="F13" s="40">
        <v>5246.2833333333338</v>
      </c>
      <c r="G13" s="40">
        <v>5223.2166666666672</v>
      </c>
      <c r="H13" s="40">
        <v>5346.1166666666668</v>
      </c>
      <c r="I13" s="40">
        <v>5369.1833333333325</v>
      </c>
      <c r="J13" s="40">
        <v>5407.5666666666666</v>
      </c>
      <c r="K13" s="31">
        <v>5330.8</v>
      </c>
      <c r="L13" s="31">
        <v>5269.35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36332.25</v>
      </c>
      <c r="D14" s="40">
        <v>36147.683333333334</v>
      </c>
      <c r="E14" s="40">
        <v>35917.316666666666</v>
      </c>
      <c r="F14" s="40">
        <v>35502.383333333331</v>
      </c>
      <c r="G14" s="40">
        <v>35272.016666666663</v>
      </c>
      <c r="H14" s="40">
        <v>36562.616666666669</v>
      </c>
      <c r="I14" s="40">
        <v>36792.983333333337</v>
      </c>
      <c r="J14" s="40">
        <v>37207.916666666672</v>
      </c>
      <c r="K14" s="31">
        <v>36378.050000000003</v>
      </c>
      <c r="L14" s="31">
        <v>35732.75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4108.55</v>
      </c>
      <c r="D15" s="40">
        <v>4109.666666666667</v>
      </c>
      <c r="E15" s="40">
        <v>4082.9833333333336</v>
      </c>
      <c r="F15" s="40">
        <v>4057.4166666666665</v>
      </c>
      <c r="G15" s="40">
        <v>4030.7333333333331</v>
      </c>
      <c r="H15" s="40">
        <v>4135.2333333333336</v>
      </c>
      <c r="I15" s="40">
        <v>4161.9166666666661</v>
      </c>
      <c r="J15" s="40">
        <v>4187.4833333333345</v>
      </c>
      <c r="K15" s="31">
        <v>4136.3500000000004</v>
      </c>
      <c r="L15" s="31">
        <v>4084.1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8926.5499999999993</v>
      </c>
      <c r="D16" s="40">
        <v>8917.8666666666668</v>
      </c>
      <c r="E16" s="40">
        <v>8862.7833333333328</v>
      </c>
      <c r="F16" s="40">
        <v>8799.0166666666664</v>
      </c>
      <c r="G16" s="40">
        <v>8743.9333333333325</v>
      </c>
      <c r="H16" s="40">
        <v>8981.6333333333332</v>
      </c>
      <c r="I16" s="40">
        <v>9036.7166666666653</v>
      </c>
      <c r="J16" s="40">
        <v>9100.4833333333336</v>
      </c>
      <c r="K16" s="31">
        <v>8972.9500000000007</v>
      </c>
      <c r="L16" s="31">
        <v>8854.1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2571.9499999999998</v>
      </c>
      <c r="D17" s="40">
        <v>2565.3166666666666</v>
      </c>
      <c r="E17" s="40">
        <v>2552.6333333333332</v>
      </c>
      <c r="F17" s="40">
        <v>2533.3166666666666</v>
      </c>
      <c r="G17" s="40">
        <v>2520.6333333333332</v>
      </c>
      <c r="H17" s="40">
        <v>2584.6333333333332</v>
      </c>
      <c r="I17" s="40">
        <v>2597.3166666666666</v>
      </c>
      <c r="J17" s="40">
        <v>2616.6333333333332</v>
      </c>
      <c r="K17" s="31">
        <v>2578</v>
      </c>
      <c r="L17" s="31">
        <v>2546</v>
      </c>
      <c r="M17" s="31">
        <v>3.0336400000000001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1216.3</v>
      </c>
      <c r="D18" s="40">
        <v>1213.7833333333335</v>
      </c>
      <c r="E18" s="40">
        <v>1203.5666666666671</v>
      </c>
      <c r="F18" s="40">
        <v>1190.8333333333335</v>
      </c>
      <c r="G18" s="40">
        <v>1180.616666666667</v>
      </c>
      <c r="H18" s="40">
        <v>1226.5166666666671</v>
      </c>
      <c r="I18" s="40">
        <v>1236.7333333333338</v>
      </c>
      <c r="J18" s="40">
        <v>1249.4666666666672</v>
      </c>
      <c r="K18" s="31">
        <v>1224</v>
      </c>
      <c r="L18" s="31">
        <v>1201.05</v>
      </c>
      <c r="M18" s="31">
        <v>4.4576900000000004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948.3</v>
      </c>
      <c r="D19" s="40">
        <v>943.85</v>
      </c>
      <c r="E19" s="40">
        <v>936.5</v>
      </c>
      <c r="F19" s="40">
        <v>924.69999999999993</v>
      </c>
      <c r="G19" s="40">
        <v>917.34999999999991</v>
      </c>
      <c r="H19" s="40">
        <v>955.65000000000009</v>
      </c>
      <c r="I19" s="40">
        <v>963.00000000000023</v>
      </c>
      <c r="J19" s="40">
        <v>974.80000000000018</v>
      </c>
      <c r="K19" s="31">
        <v>951.2</v>
      </c>
      <c r="L19" s="31">
        <v>932.05</v>
      </c>
      <c r="M19" s="31">
        <v>11.862109999999999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1705.2</v>
      </c>
      <c r="D20" s="40">
        <v>1698.2666666666664</v>
      </c>
      <c r="E20" s="40">
        <v>1677.0333333333328</v>
      </c>
      <c r="F20" s="40">
        <v>1648.8666666666663</v>
      </c>
      <c r="G20" s="40">
        <v>1627.6333333333328</v>
      </c>
      <c r="H20" s="40">
        <v>1726.4333333333329</v>
      </c>
      <c r="I20" s="40">
        <v>1747.6666666666665</v>
      </c>
      <c r="J20" s="40">
        <v>1775.833333333333</v>
      </c>
      <c r="K20" s="31">
        <v>1719.5</v>
      </c>
      <c r="L20" s="31">
        <v>1670.1</v>
      </c>
      <c r="M20" s="31">
        <v>53.491889999999998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1292.3</v>
      </c>
      <c r="D21" s="40">
        <v>1273.9833333333333</v>
      </c>
      <c r="E21" s="40">
        <v>1255.6666666666667</v>
      </c>
      <c r="F21" s="40">
        <v>1219.0333333333333</v>
      </c>
      <c r="G21" s="40">
        <v>1200.7166666666667</v>
      </c>
      <c r="H21" s="40">
        <v>1310.6166666666668</v>
      </c>
      <c r="I21" s="40">
        <v>1328.9333333333334</v>
      </c>
      <c r="J21" s="40">
        <v>1365.5666666666668</v>
      </c>
      <c r="K21" s="31">
        <v>1292.3</v>
      </c>
      <c r="L21" s="31">
        <v>1237.3499999999999</v>
      </c>
      <c r="M21" s="31">
        <v>16.851939999999999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750.3</v>
      </c>
      <c r="D22" s="40">
        <v>746.68333333333339</v>
      </c>
      <c r="E22" s="40">
        <v>737.86666666666679</v>
      </c>
      <c r="F22" s="40">
        <v>725.43333333333339</v>
      </c>
      <c r="G22" s="40">
        <v>716.61666666666679</v>
      </c>
      <c r="H22" s="40">
        <v>759.11666666666679</v>
      </c>
      <c r="I22" s="40">
        <v>767.93333333333339</v>
      </c>
      <c r="J22" s="40">
        <v>780.36666666666679</v>
      </c>
      <c r="K22" s="31">
        <v>755.5</v>
      </c>
      <c r="L22" s="31">
        <v>734.25</v>
      </c>
      <c r="M22" s="31">
        <v>45.854840000000003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1663.25</v>
      </c>
      <c r="D23" s="40">
        <v>1673.75</v>
      </c>
      <c r="E23" s="40">
        <v>1632.5</v>
      </c>
      <c r="F23" s="40">
        <v>1601.75</v>
      </c>
      <c r="G23" s="40">
        <v>1560.5</v>
      </c>
      <c r="H23" s="40">
        <v>1704.5</v>
      </c>
      <c r="I23" s="40">
        <v>1745.75</v>
      </c>
      <c r="J23" s="40">
        <v>1776.5</v>
      </c>
      <c r="K23" s="31">
        <v>1715</v>
      </c>
      <c r="L23" s="31">
        <v>1643</v>
      </c>
      <c r="M23" s="31">
        <v>1.7780499999999999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1988.35</v>
      </c>
      <c r="D24" s="40">
        <v>1958.8999999999999</v>
      </c>
      <c r="E24" s="40">
        <v>1929.4499999999998</v>
      </c>
      <c r="F24" s="40">
        <v>1870.55</v>
      </c>
      <c r="G24" s="40">
        <v>1841.1</v>
      </c>
      <c r="H24" s="40">
        <v>2017.7999999999997</v>
      </c>
      <c r="I24" s="40">
        <v>2047.25</v>
      </c>
      <c r="J24" s="40">
        <v>2106.1499999999996</v>
      </c>
      <c r="K24" s="31">
        <v>1988.35</v>
      </c>
      <c r="L24" s="31">
        <v>1900</v>
      </c>
      <c r="M24" s="31">
        <v>2.0663499999999999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106.55</v>
      </c>
      <c r="D25" s="40">
        <v>107.3</v>
      </c>
      <c r="E25" s="40">
        <v>105.35</v>
      </c>
      <c r="F25" s="40">
        <v>104.14999999999999</v>
      </c>
      <c r="G25" s="40">
        <v>102.19999999999999</v>
      </c>
      <c r="H25" s="40">
        <v>108.5</v>
      </c>
      <c r="I25" s="40">
        <v>110.45000000000002</v>
      </c>
      <c r="J25" s="40">
        <v>111.65</v>
      </c>
      <c r="K25" s="31">
        <v>109.25</v>
      </c>
      <c r="L25" s="31">
        <v>106.1</v>
      </c>
      <c r="M25" s="31">
        <v>17.668150000000001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298.2</v>
      </c>
      <c r="D26" s="40">
        <v>300.31666666666666</v>
      </c>
      <c r="E26" s="40">
        <v>294.88333333333333</v>
      </c>
      <c r="F26" s="40">
        <v>291.56666666666666</v>
      </c>
      <c r="G26" s="40">
        <v>286.13333333333333</v>
      </c>
      <c r="H26" s="40">
        <v>303.63333333333333</v>
      </c>
      <c r="I26" s="40">
        <v>309.06666666666661</v>
      </c>
      <c r="J26" s="40">
        <v>312.38333333333333</v>
      </c>
      <c r="K26" s="31">
        <v>305.75</v>
      </c>
      <c r="L26" s="31">
        <v>297</v>
      </c>
      <c r="M26" s="31">
        <v>30.79654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2184.4</v>
      </c>
      <c r="D27" s="40">
        <v>2172.1166666666668</v>
      </c>
      <c r="E27" s="40">
        <v>2147.2833333333338</v>
      </c>
      <c r="F27" s="40">
        <v>2110.166666666667</v>
      </c>
      <c r="G27" s="40">
        <v>2085.3333333333339</v>
      </c>
      <c r="H27" s="40">
        <v>2209.2333333333336</v>
      </c>
      <c r="I27" s="40">
        <v>2234.0666666666666</v>
      </c>
      <c r="J27" s="40">
        <v>2271.1833333333334</v>
      </c>
      <c r="K27" s="31">
        <v>2196.9499999999998</v>
      </c>
      <c r="L27" s="31">
        <v>2135</v>
      </c>
      <c r="M27" s="31">
        <v>0.35544999999999999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780.45</v>
      </c>
      <c r="D28" s="40">
        <v>775.5</v>
      </c>
      <c r="E28" s="40">
        <v>769</v>
      </c>
      <c r="F28" s="40">
        <v>757.55</v>
      </c>
      <c r="G28" s="40">
        <v>751.05</v>
      </c>
      <c r="H28" s="40">
        <v>786.95</v>
      </c>
      <c r="I28" s="40">
        <v>793.45</v>
      </c>
      <c r="J28" s="40">
        <v>804.90000000000009</v>
      </c>
      <c r="K28" s="31">
        <v>782</v>
      </c>
      <c r="L28" s="31">
        <v>764.05</v>
      </c>
      <c r="M28" s="31">
        <v>3.2631000000000001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3550.2</v>
      </c>
      <c r="D29" s="40">
        <v>3575.2166666666667</v>
      </c>
      <c r="E29" s="40">
        <v>3476.8833333333332</v>
      </c>
      <c r="F29" s="40">
        <v>3403.5666666666666</v>
      </c>
      <c r="G29" s="40">
        <v>3305.2333333333331</v>
      </c>
      <c r="H29" s="40">
        <v>3648.5333333333333</v>
      </c>
      <c r="I29" s="40">
        <v>3746.8666666666663</v>
      </c>
      <c r="J29" s="40">
        <v>3820.1833333333334</v>
      </c>
      <c r="K29" s="31">
        <v>3673.55</v>
      </c>
      <c r="L29" s="31">
        <v>3501.9</v>
      </c>
      <c r="M29" s="31">
        <v>5.6132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696.7</v>
      </c>
      <c r="D30" s="40">
        <v>698.6</v>
      </c>
      <c r="E30" s="40">
        <v>693.7</v>
      </c>
      <c r="F30" s="40">
        <v>690.7</v>
      </c>
      <c r="G30" s="40">
        <v>685.80000000000007</v>
      </c>
      <c r="H30" s="40">
        <v>701.6</v>
      </c>
      <c r="I30" s="40">
        <v>706.49999999999989</v>
      </c>
      <c r="J30" s="40">
        <v>709.5</v>
      </c>
      <c r="K30" s="31">
        <v>703.5</v>
      </c>
      <c r="L30" s="31">
        <v>695.6</v>
      </c>
      <c r="M30" s="31">
        <v>6.1195700000000004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422.85</v>
      </c>
      <c r="D31" s="40">
        <v>423.23333333333335</v>
      </c>
      <c r="E31" s="40">
        <v>419.31666666666672</v>
      </c>
      <c r="F31" s="40">
        <v>415.78333333333336</v>
      </c>
      <c r="G31" s="40">
        <v>411.86666666666673</v>
      </c>
      <c r="H31" s="40">
        <v>426.76666666666671</v>
      </c>
      <c r="I31" s="40">
        <v>430.68333333333334</v>
      </c>
      <c r="J31" s="40">
        <v>434.2166666666667</v>
      </c>
      <c r="K31" s="31">
        <v>427.15</v>
      </c>
      <c r="L31" s="31">
        <v>419.7</v>
      </c>
      <c r="M31" s="31">
        <v>12.467739999999999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4669.5</v>
      </c>
      <c r="D32" s="40">
        <v>4642.8833333333332</v>
      </c>
      <c r="E32" s="40">
        <v>4597.7666666666664</v>
      </c>
      <c r="F32" s="40">
        <v>4526.0333333333328</v>
      </c>
      <c r="G32" s="40">
        <v>4480.9166666666661</v>
      </c>
      <c r="H32" s="40">
        <v>4714.6166666666668</v>
      </c>
      <c r="I32" s="40">
        <v>4759.7333333333336</v>
      </c>
      <c r="J32" s="40">
        <v>4831.4666666666672</v>
      </c>
      <c r="K32" s="31">
        <v>4688</v>
      </c>
      <c r="L32" s="31">
        <v>4571.1499999999996</v>
      </c>
      <c r="M32" s="31">
        <v>4.2343900000000003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232.5</v>
      </c>
      <c r="D33" s="40">
        <v>232.81666666666669</v>
      </c>
      <c r="E33" s="40">
        <v>230.23333333333338</v>
      </c>
      <c r="F33" s="40">
        <v>227.9666666666667</v>
      </c>
      <c r="G33" s="40">
        <v>225.38333333333338</v>
      </c>
      <c r="H33" s="40">
        <v>235.08333333333337</v>
      </c>
      <c r="I33" s="40">
        <v>237.66666666666669</v>
      </c>
      <c r="J33" s="40">
        <v>239.93333333333337</v>
      </c>
      <c r="K33" s="31">
        <v>235.4</v>
      </c>
      <c r="L33" s="31">
        <v>230.55</v>
      </c>
      <c r="M33" s="31">
        <v>16.969169999999998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145.69999999999999</v>
      </c>
      <c r="D34" s="40">
        <v>146.03333333333333</v>
      </c>
      <c r="E34" s="40">
        <v>144.36666666666667</v>
      </c>
      <c r="F34" s="40">
        <v>143.03333333333333</v>
      </c>
      <c r="G34" s="40">
        <v>141.36666666666667</v>
      </c>
      <c r="H34" s="40">
        <v>147.36666666666667</v>
      </c>
      <c r="I34" s="40">
        <v>149.03333333333336</v>
      </c>
      <c r="J34" s="40">
        <v>150.36666666666667</v>
      </c>
      <c r="K34" s="31">
        <v>147.69999999999999</v>
      </c>
      <c r="L34" s="31">
        <v>144.69999999999999</v>
      </c>
      <c r="M34" s="31">
        <v>85.849720000000005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3122.9</v>
      </c>
      <c r="D35" s="40">
        <v>3108.9</v>
      </c>
      <c r="E35" s="40">
        <v>3089.8</v>
      </c>
      <c r="F35" s="40">
        <v>3056.7000000000003</v>
      </c>
      <c r="G35" s="40">
        <v>3037.6000000000004</v>
      </c>
      <c r="H35" s="40">
        <v>3142</v>
      </c>
      <c r="I35" s="40">
        <v>3161.0999999999995</v>
      </c>
      <c r="J35" s="40">
        <v>3194.2</v>
      </c>
      <c r="K35" s="31">
        <v>3128</v>
      </c>
      <c r="L35" s="31">
        <v>3075.8</v>
      </c>
      <c r="M35" s="31">
        <v>6.8234399999999997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2295.25</v>
      </c>
      <c r="D36" s="40">
        <v>2295.0833333333335</v>
      </c>
      <c r="E36" s="40">
        <v>2240.166666666667</v>
      </c>
      <c r="F36" s="40">
        <v>2185.0833333333335</v>
      </c>
      <c r="G36" s="40">
        <v>2130.166666666667</v>
      </c>
      <c r="H36" s="40">
        <v>2350.166666666667</v>
      </c>
      <c r="I36" s="40">
        <v>2405.0833333333339</v>
      </c>
      <c r="J36" s="40">
        <v>2460.166666666667</v>
      </c>
      <c r="K36" s="31">
        <v>2350</v>
      </c>
      <c r="L36" s="31">
        <v>2240</v>
      </c>
      <c r="M36" s="31">
        <v>12.247780000000001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687.9</v>
      </c>
      <c r="D37" s="40">
        <v>687.13333333333333</v>
      </c>
      <c r="E37" s="40">
        <v>682.26666666666665</v>
      </c>
      <c r="F37" s="40">
        <v>676.63333333333333</v>
      </c>
      <c r="G37" s="40">
        <v>671.76666666666665</v>
      </c>
      <c r="H37" s="40">
        <v>692.76666666666665</v>
      </c>
      <c r="I37" s="40">
        <v>697.63333333333321</v>
      </c>
      <c r="J37" s="40">
        <v>703.26666666666665</v>
      </c>
      <c r="K37" s="31">
        <v>692</v>
      </c>
      <c r="L37" s="31">
        <v>681.5</v>
      </c>
      <c r="M37" s="31">
        <v>12.43951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5078.55</v>
      </c>
      <c r="D38" s="40">
        <v>5067.7166666666672</v>
      </c>
      <c r="E38" s="40">
        <v>5037.7833333333347</v>
      </c>
      <c r="F38" s="40">
        <v>4997.0166666666673</v>
      </c>
      <c r="G38" s="40">
        <v>4967.0833333333348</v>
      </c>
      <c r="H38" s="40">
        <v>5108.4833333333345</v>
      </c>
      <c r="I38" s="40">
        <v>5138.416666666667</v>
      </c>
      <c r="J38" s="40">
        <v>5179.1833333333343</v>
      </c>
      <c r="K38" s="31">
        <v>5097.6499999999996</v>
      </c>
      <c r="L38" s="31">
        <v>5026.95</v>
      </c>
      <c r="M38" s="31">
        <v>4.8706100000000001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736.05</v>
      </c>
      <c r="D39" s="40">
        <v>737.44999999999993</v>
      </c>
      <c r="E39" s="40">
        <v>732.09999999999991</v>
      </c>
      <c r="F39" s="40">
        <v>728.15</v>
      </c>
      <c r="G39" s="40">
        <v>722.8</v>
      </c>
      <c r="H39" s="40">
        <v>741.39999999999986</v>
      </c>
      <c r="I39" s="40">
        <v>746.75</v>
      </c>
      <c r="J39" s="40">
        <v>750.69999999999982</v>
      </c>
      <c r="K39" s="31">
        <v>742.8</v>
      </c>
      <c r="L39" s="31">
        <v>733.5</v>
      </c>
      <c r="M39" s="31">
        <v>93.728970000000004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3635.05</v>
      </c>
      <c r="D40" s="40">
        <v>3677.5833333333335</v>
      </c>
      <c r="E40" s="40">
        <v>3573.166666666667</v>
      </c>
      <c r="F40" s="40">
        <v>3511.2833333333333</v>
      </c>
      <c r="G40" s="40">
        <v>3406.8666666666668</v>
      </c>
      <c r="H40" s="40">
        <v>3739.4666666666672</v>
      </c>
      <c r="I40" s="40">
        <v>3843.8833333333341</v>
      </c>
      <c r="J40" s="40">
        <v>3905.7666666666673</v>
      </c>
      <c r="K40" s="31">
        <v>3782</v>
      </c>
      <c r="L40" s="31">
        <v>3615.7</v>
      </c>
      <c r="M40" s="31">
        <v>7.4542799999999998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7579.1</v>
      </c>
      <c r="D41" s="40">
        <v>7544.1166666666659</v>
      </c>
      <c r="E41" s="40">
        <v>7487.9833333333318</v>
      </c>
      <c r="F41" s="40">
        <v>7396.8666666666659</v>
      </c>
      <c r="G41" s="40">
        <v>7340.7333333333318</v>
      </c>
      <c r="H41" s="40">
        <v>7635.2333333333318</v>
      </c>
      <c r="I41" s="40">
        <v>7691.366666666665</v>
      </c>
      <c r="J41" s="40">
        <v>7782.4833333333318</v>
      </c>
      <c r="K41" s="31">
        <v>7600.25</v>
      </c>
      <c r="L41" s="31">
        <v>7453</v>
      </c>
      <c r="M41" s="31">
        <v>4.9712800000000001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18273.8</v>
      </c>
      <c r="D42" s="40">
        <v>18182.616666666669</v>
      </c>
      <c r="E42" s="40">
        <v>18016.233333333337</v>
      </c>
      <c r="F42" s="40">
        <v>17758.666666666668</v>
      </c>
      <c r="G42" s="40">
        <v>17592.283333333336</v>
      </c>
      <c r="H42" s="40">
        <v>18440.183333333338</v>
      </c>
      <c r="I42" s="40">
        <v>18606.566666666669</v>
      </c>
      <c r="J42" s="40">
        <v>18864.133333333339</v>
      </c>
      <c r="K42" s="31">
        <v>18349</v>
      </c>
      <c r="L42" s="31">
        <v>17925.05</v>
      </c>
      <c r="M42" s="31">
        <v>2.07802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4984.3</v>
      </c>
      <c r="D43" s="40">
        <v>4955.4833333333336</v>
      </c>
      <c r="E43" s="40">
        <v>4918.916666666667</v>
      </c>
      <c r="F43" s="40">
        <v>4853.5333333333338</v>
      </c>
      <c r="G43" s="40">
        <v>4816.9666666666672</v>
      </c>
      <c r="H43" s="40">
        <v>5020.8666666666668</v>
      </c>
      <c r="I43" s="40">
        <v>5057.4333333333325</v>
      </c>
      <c r="J43" s="40">
        <v>5122.8166666666666</v>
      </c>
      <c r="K43" s="31">
        <v>4992.05</v>
      </c>
      <c r="L43" s="31">
        <v>4890.1000000000004</v>
      </c>
      <c r="M43" s="31">
        <v>0.27711999999999998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2361.75</v>
      </c>
      <c r="D44" s="40">
        <v>2383.6666666666665</v>
      </c>
      <c r="E44" s="40">
        <v>2324.083333333333</v>
      </c>
      <c r="F44" s="40">
        <v>2286.4166666666665</v>
      </c>
      <c r="G44" s="40">
        <v>2226.833333333333</v>
      </c>
      <c r="H44" s="40">
        <v>2421.333333333333</v>
      </c>
      <c r="I44" s="40">
        <v>2480.9166666666661</v>
      </c>
      <c r="J44" s="40">
        <v>2518.583333333333</v>
      </c>
      <c r="K44" s="31">
        <v>2443.25</v>
      </c>
      <c r="L44" s="31">
        <v>2346</v>
      </c>
      <c r="M44" s="31">
        <v>9.5464699999999993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310.89999999999998</v>
      </c>
      <c r="D45" s="40">
        <v>308.89999999999998</v>
      </c>
      <c r="E45" s="40">
        <v>306.09999999999997</v>
      </c>
      <c r="F45" s="40">
        <v>301.3</v>
      </c>
      <c r="G45" s="40">
        <v>298.5</v>
      </c>
      <c r="H45" s="40">
        <v>313.69999999999993</v>
      </c>
      <c r="I45" s="40">
        <v>316.49999999999989</v>
      </c>
      <c r="J45" s="40">
        <v>321.2999999999999</v>
      </c>
      <c r="K45" s="31">
        <v>311.7</v>
      </c>
      <c r="L45" s="31">
        <v>304.10000000000002</v>
      </c>
      <c r="M45" s="31">
        <v>43.694519999999997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101.35</v>
      </c>
      <c r="D46" s="40">
        <v>101.3</v>
      </c>
      <c r="E46" s="40">
        <v>99.85</v>
      </c>
      <c r="F46" s="40">
        <v>98.35</v>
      </c>
      <c r="G46" s="40">
        <v>96.899999999999991</v>
      </c>
      <c r="H46" s="40">
        <v>102.8</v>
      </c>
      <c r="I46" s="40">
        <v>104.25000000000001</v>
      </c>
      <c r="J46" s="40">
        <v>105.75</v>
      </c>
      <c r="K46" s="31">
        <v>102.75</v>
      </c>
      <c r="L46" s="31">
        <v>99.8</v>
      </c>
      <c r="M46" s="31">
        <v>256.55520999999999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61.75</v>
      </c>
      <c r="D47" s="40">
        <v>61.933333333333337</v>
      </c>
      <c r="E47" s="40">
        <v>61.016666666666673</v>
      </c>
      <c r="F47" s="40">
        <v>60.283333333333339</v>
      </c>
      <c r="G47" s="40">
        <v>59.366666666666674</v>
      </c>
      <c r="H47" s="40">
        <v>62.666666666666671</v>
      </c>
      <c r="I47" s="40">
        <v>63.583333333333329</v>
      </c>
      <c r="J47" s="40">
        <v>64.316666666666663</v>
      </c>
      <c r="K47" s="31">
        <v>62.85</v>
      </c>
      <c r="L47" s="31">
        <v>61.2</v>
      </c>
      <c r="M47" s="31">
        <v>58.215980000000002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2156.75</v>
      </c>
      <c r="D48" s="40">
        <v>2155.0499999999997</v>
      </c>
      <c r="E48" s="40">
        <v>2124.0999999999995</v>
      </c>
      <c r="F48" s="40">
        <v>2091.4499999999998</v>
      </c>
      <c r="G48" s="40">
        <v>2060.4999999999995</v>
      </c>
      <c r="H48" s="40">
        <v>2187.6999999999994</v>
      </c>
      <c r="I48" s="40">
        <v>2218.6499999999992</v>
      </c>
      <c r="J48" s="40">
        <v>2251.2999999999993</v>
      </c>
      <c r="K48" s="31">
        <v>2186</v>
      </c>
      <c r="L48" s="31">
        <v>2122.4</v>
      </c>
      <c r="M48" s="31">
        <v>5.4992000000000001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794.5</v>
      </c>
      <c r="D49" s="40">
        <v>789.7166666666667</v>
      </c>
      <c r="E49" s="40">
        <v>781.53333333333342</v>
      </c>
      <c r="F49" s="40">
        <v>768.56666666666672</v>
      </c>
      <c r="G49" s="40">
        <v>760.38333333333344</v>
      </c>
      <c r="H49" s="40">
        <v>802.68333333333339</v>
      </c>
      <c r="I49" s="40">
        <v>810.86666666666679</v>
      </c>
      <c r="J49" s="40">
        <v>823.83333333333337</v>
      </c>
      <c r="K49" s="31">
        <v>797.9</v>
      </c>
      <c r="L49" s="31">
        <v>776.75</v>
      </c>
      <c r="M49" s="31">
        <v>9.8496000000000006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223.6</v>
      </c>
      <c r="D50" s="40">
        <v>224.56666666666669</v>
      </c>
      <c r="E50" s="40">
        <v>221.13333333333338</v>
      </c>
      <c r="F50" s="40">
        <v>218.66666666666669</v>
      </c>
      <c r="G50" s="40">
        <v>215.23333333333338</v>
      </c>
      <c r="H50" s="40">
        <v>227.03333333333339</v>
      </c>
      <c r="I50" s="40">
        <v>230.46666666666673</v>
      </c>
      <c r="J50" s="40">
        <v>232.93333333333339</v>
      </c>
      <c r="K50" s="31">
        <v>228</v>
      </c>
      <c r="L50" s="31">
        <v>222.1</v>
      </c>
      <c r="M50" s="31">
        <v>77.106740000000002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775.05</v>
      </c>
      <c r="D51" s="40">
        <v>782.84999999999991</v>
      </c>
      <c r="E51" s="40">
        <v>757.79999999999984</v>
      </c>
      <c r="F51" s="40">
        <v>740.55</v>
      </c>
      <c r="G51" s="40">
        <v>715.49999999999989</v>
      </c>
      <c r="H51" s="40">
        <v>800.0999999999998</v>
      </c>
      <c r="I51" s="40">
        <v>825.15</v>
      </c>
      <c r="J51" s="40">
        <v>842.39999999999975</v>
      </c>
      <c r="K51" s="31">
        <v>807.9</v>
      </c>
      <c r="L51" s="31">
        <v>765.6</v>
      </c>
      <c r="M51" s="31">
        <v>76.469750000000005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65.150000000000006</v>
      </c>
      <c r="D52" s="40">
        <v>64.88333333333334</v>
      </c>
      <c r="E52" s="40">
        <v>64.01666666666668</v>
      </c>
      <c r="F52" s="40">
        <v>62.88333333333334</v>
      </c>
      <c r="G52" s="40">
        <v>62.01666666666668</v>
      </c>
      <c r="H52" s="40">
        <v>66.01666666666668</v>
      </c>
      <c r="I52" s="40">
        <v>66.883333333333326</v>
      </c>
      <c r="J52" s="40">
        <v>68.01666666666668</v>
      </c>
      <c r="K52" s="31">
        <v>65.75</v>
      </c>
      <c r="L52" s="31">
        <v>63.75</v>
      </c>
      <c r="M52" s="31">
        <v>369.92831999999999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427.7</v>
      </c>
      <c r="D53" s="40">
        <v>428.01666666666671</v>
      </c>
      <c r="E53" s="40">
        <v>426.03333333333342</v>
      </c>
      <c r="F53" s="40">
        <v>424.36666666666673</v>
      </c>
      <c r="G53" s="40">
        <v>422.38333333333344</v>
      </c>
      <c r="H53" s="40">
        <v>429.68333333333339</v>
      </c>
      <c r="I53" s="40">
        <v>431.66666666666663</v>
      </c>
      <c r="J53" s="40">
        <v>433.33333333333337</v>
      </c>
      <c r="K53" s="31">
        <v>430</v>
      </c>
      <c r="L53" s="31">
        <v>426.35</v>
      </c>
      <c r="M53" s="31">
        <v>21.44462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743.5</v>
      </c>
      <c r="D54" s="40">
        <v>737.91666666666663</v>
      </c>
      <c r="E54" s="40">
        <v>730.83333333333326</v>
      </c>
      <c r="F54" s="40">
        <v>718.16666666666663</v>
      </c>
      <c r="G54" s="40">
        <v>711.08333333333326</v>
      </c>
      <c r="H54" s="40">
        <v>750.58333333333326</v>
      </c>
      <c r="I54" s="40">
        <v>757.66666666666652</v>
      </c>
      <c r="J54" s="40">
        <v>770.33333333333326</v>
      </c>
      <c r="K54" s="31">
        <v>745</v>
      </c>
      <c r="L54" s="31">
        <v>725.25</v>
      </c>
      <c r="M54" s="31">
        <v>92.07508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346.45</v>
      </c>
      <c r="D55" s="40">
        <v>346.58333333333331</v>
      </c>
      <c r="E55" s="40">
        <v>343.86666666666662</v>
      </c>
      <c r="F55" s="40">
        <v>341.2833333333333</v>
      </c>
      <c r="G55" s="40">
        <v>338.56666666666661</v>
      </c>
      <c r="H55" s="40">
        <v>349.16666666666663</v>
      </c>
      <c r="I55" s="40">
        <v>351.88333333333333</v>
      </c>
      <c r="J55" s="40">
        <v>354.46666666666664</v>
      </c>
      <c r="K55" s="31">
        <v>349.3</v>
      </c>
      <c r="L55" s="31">
        <v>344</v>
      </c>
      <c r="M55" s="31">
        <v>7.0495599999999996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18565.75</v>
      </c>
      <c r="D56" s="40">
        <v>18421.966666666667</v>
      </c>
      <c r="E56" s="40">
        <v>18143.933333333334</v>
      </c>
      <c r="F56" s="40">
        <v>17722.116666666669</v>
      </c>
      <c r="G56" s="40">
        <v>17444.083333333336</v>
      </c>
      <c r="H56" s="40">
        <v>18843.783333333333</v>
      </c>
      <c r="I56" s="40">
        <v>19121.816666666666</v>
      </c>
      <c r="J56" s="40">
        <v>19543.633333333331</v>
      </c>
      <c r="K56" s="31">
        <v>18700</v>
      </c>
      <c r="L56" s="31">
        <v>18000.150000000001</v>
      </c>
      <c r="M56" s="31">
        <v>0.69916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3687.95</v>
      </c>
      <c r="D57" s="40">
        <v>3677.0499999999997</v>
      </c>
      <c r="E57" s="40">
        <v>3652.1499999999996</v>
      </c>
      <c r="F57" s="40">
        <v>3616.35</v>
      </c>
      <c r="G57" s="40">
        <v>3591.45</v>
      </c>
      <c r="H57" s="40">
        <v>3712.8499999999995</v>
      </c>
      <c r="I57" s="40">
        <v>3737.75</v>
      </c>
      <c r="J57" s="40">
        <v>3773.5499999999993</v>
      </c>
      <c r="K57" s="31">
        <v>3701.95</v>
      </c>
      <c r="L57" s="31">
        <v>3641.25</v>
      </c>
      <c r="M57" s="31">
        <v>2.7505999999999999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492.6</v>
      </c>
      <c r="D58" s="40">
        <v>491.66666666666669</v>
      </c>
      <c r="E58" s="40">
        <v>488.18333333333339</v>
      </c>
      <c r="F58" s="40">
        <v>483.76666666666671</v>
      </c>
      <c r="G58" s="40">
        <v>480.28333333333342</v>
      </c>
      <c r="H58" s="40">
        <v>496.08333333333337</v>
      </c>
      <c r="I58" s="40">
        <v>499.56666666666661</v>
      </c>
      <c r="J58" s="40">
        <v>503.98333333333335</v>
      </c>
      <c r="K58" s="31">
        <v>495.15</v>
      </c>
      <c r="L58" s="31">
        <v>487.25</v>
      </c>
      <c r="M58" s="31">
        <v>12.291639999999999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230.8</v>
      </c>
      <c r="D59" s="40">
        <v>230.43333333333331</v>
      </c>
      <c r="E59" s="40">
        <v>226.91666666666663</v>
      </c>
      <c r="F59" s="40">
        <v>223.03333333333333</v>
      </c>
      <c r="G59" s="40">
        <v>219.51666666666665</v>
      </c>
      <c r="H59" s="40">
        <v>234.31666666666661</v>
      </c>
      <c r="I59" s="40">
        <v>237.83333333333331</v>
      </c>
      <c r="J59" s="40">
        <v>241.71666666666658</v>
      </c>
      <c r="K59" s="31">
        <v>233.95</v>
      </c>
      <c r="L59" s="31">
        <v>226.55</v>
      </c>
      <c r="M59" s="31">
        <v>150.85718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136.30000000000001</v>
      </c>
      <c r="D60" s="40">
        <v>136.96666666666667</v>
      </c>
      <c r="E60" s="40">
        <v>135.33333333333334</v>
      </c>
      <c r="F60" s="40">
        <v>134.36666666666667</v>
      </c>
      <c r="G60" s="40">
        <v>132.73333333333335</v>
      </c>
      <c r="H60" s="40">
        <v>137.93333333333334</v>
      </c>
      <c r="I60" s="40">
        <v>139.56666666666666</v>
      </c>
      <c r="J60" s="40">
        <v>140.53333333333333</v>
      </c>
      <c r="K60" s="31">
        <v>138.6</v>
      </c>
      <c r="L60" s="31">
        <v>136</v>
      </c>
      <c r="M60" s="31">
        <v>4.8661700000000003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662.4</v>
      </c>
      <c r="D61" s="40">
        <v>656.43333333333328</v>
      </c>
      <c r="E61" s="40">
        <v>645.46666666666658</v>
      </c>
      <c r="F61" s="40">
        <v>628.5333333333333</v>
      </c>
      <c r="G61" s="40">
        <v>617.56666666666661</v>
      </c>
      <c r="H61" s="40">
        <v>673.36666666666656</v>
      </c>
      <c r="I61" s="40">
        <v>684.33333333333326</v>
      </c>
      <c r="J61" s="40">
        <v>701.26666666666654</v>
      </c>
      <c r="K61" s="31">
        <v>667.4</v>
      </c>
      <c r="L61" s="31">
        <v>639.5</v>
      </c>
      <c r="M61" s="31">
        <v>32.33137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915.95</v>
      </c>
      <c r="D62" s="40">
        <v>912.65</v>
      </c>
      <c r="E62" s="40">
        <v>908.3</v>
      </c>
      <c r="F62" s="40">
        <v>900.65</v>
      </c>
      <c r="G62" s="40">
        <v>896.3</v>
      </c>
      <c r="H62" s="40">
        <v>920.3</v>
      </c>
      <c r="I62" s="40">
        <v>924.65000000000009</v>
      </c>
      <c r="J62" s="40">
        <v>932.3</v>
      </c>
      <c r="K62" s="31">
        <v>917</v>
      </c>
      <c r="L62" s="31">
        <v>905</v>
      </c>
      <c r="M62" s="31">
        <v>9.3661300000000001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163.85</v>
      </c>
      <c r="D63" s="40">
        <v>164.1</v>
      </c>
      <c r="E63" s="40">
        <v>162.19999999999999</v>
      </c>
      <c r="F63" s="40">
        <v>160.54999999999998</v>
      </c>
      <c r="G63" s="40">
        <v>158.64999999999998</v>
      </c>
      <c r="H63" s="40">
        <v>165.75</v>
      </c>
      <c r="I63" s="40">
        <v>167.65000000000003</v>
      </c>
      <c r="J63" s="40">
        <v>169.3</v>
      </c>
      <c r="K63" s="31">
        <v>166</v>
      </c>
      <c r="L63" s="31">
        <v>162.44999999999999</v>
      </c>
      <c r="M63" s="31">
        <v>19.127759999999999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166.95</v>
      </c>
      <c r="D64" s="40">
        <v>167.16666666666666</v>
      </c>
      <c r="E64" s="40">
        <v>165.48333333333332</v>
      </c>
      <c r="F64" s="40">
        <v>164.01666666666665</v>
      </c>
      <c r="G64" s="40">
        <v>162.33333333333331</v>
      </c>
      <c r="H64" s="40">
        <v>168.63333333333333</v>
      </c>
      <c r="I64" s="40">
        <v>170.31666666666666</v>
      </c>
      <c r="J64" s="40">
        <v>171.78333333333333</v>
      </c>
      <c r="K64" s="31">
        <v>168.85</v>
      </c>
      <c r="L64" s="31">
        <v>165.7</v>
      </c>
      <c r="M64" s="31">
        <v>70.275130000000004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5418</v>
      </c>
      <c r="D65" s="40">
        <v>5419.2833333333338</v>
      </c>
      <c r="E65" s="40">
        <v>5368.5666666666675</v>
      </c>
      <c r="F65" s="40">
        <v>5319.1333333333341</v>
      </c>
      <c r="G65" s="40">
        <v>5268.4166666666679</v>
      </c>
      <c r="H65" s="40">
        <v>5468.7166666666672</v>
      </c>
      <c r="I65" s="40">
        <v>5519.4333333333325</v>
      </c>
      <c r="J65" s="40">
        <v>5568.8666666666668</v>
      </c>
      <c r="K65" s="31">
        <v>5470</v>
      </c>
      <c r="L65" s="31">
        <v>5369.85</v>
      </c>
      <c r="M65" s="31">
        <v>2.44516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1522.9</v>
      </c>
      <c r="D66" s="40">
        <v>1528.3500000000001</v>
      </c>
      <c r="E66" s="40">
        <v>1512.7000000000003</v>
      </c>
      <c r="F66" s="40">
        <v>1502.5000000000002</v>
      </c>
      <c r="G66" s="40">
        <v>1486.8500000000004</v>
      </c>
      <c r="H66" s="40">
        <v>1538.5500000000002</v>
      </c>
      <c r="I66" s="40">
        <v>1554.2000000000003</v>
      </c>
      <c r="J66" s="40">
        <v>1564.4</v>
      </c>
      <c r="K66" s="31">
        <v>1544</v>
      </c>
      <c r="L66" s="31">
        <v>1518.15</v>
      </c>
      <c r="M66" s="31">
        <v>4.3070300000000001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687.2</v>
      </c>
      <c r="D67" s="40">
        <v>688.44999999999993</v>
      </c>
      <c r="E67" s="40">
        <v>683.89999999999986</v>
      </c>
      <c r="F67" s="40">
        <v>680.59999999999991</v>
      </c>
      <c r="G67" s="40">
        <v>676.04999999999984</v>
      </c>
      <c r="H67" s="40">
        <v>691.74999999999989</v>
      </c>
      <c r="I67" s="40">
        <v>696.29999999999984</v>
      </c>
      <c r="J67" s="40">
        <v>699.59999999999991</v>
      </c>
      <c r="K67" s="31">
        <v>693</v>
      </c>
      <c r="L67" s="31">
        <v>685.15</v>
      </c>
      <c r="M67" s="31">
        <v>6.8830099999999996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790.9</v>
      </c>
      <c r="D68" s="40">
        <v>790.58333333333337</v>
      </c>
      <c r="E68" s="40">
        <v>781.76666666666677</v>
      </c>
      <c r="F68" s="40">
        <v>772.63333333333344</v>
      </c>
      <c r="G68" s="40">
        <v>763.81666666666683</v>
      </c>
      <c r="H68" s="40">
        <v>799.7166666666667</v>
      </c>
      <c r="I68" s="40">
        <v>808.5333333333333</v>
      </c>
      <c r="J68" s="40">
        <v>817.66666666666663</v>
      </c>
      <c r="K68" s="31">
        <v>799.4</v>
      </c>
      <c r="L68" s="31">
        <v>781.45</v>
      </c>
      <c r="M68" s="31">
        <v>6.9988799999999998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466.25</v>
      </c>
      <c r="D69" s="40">
        <v>463.93333333333334</v>
      </c>
      <c r="E69" s="40">
        <v>459.86666666666667</v>
      </c>
      <c r="F69" s="40">
        <v>453.48333333333335</v>
      </c>
      <c r="G69" s="40">
        <v>449.41666666666669</v>
      </c>
      <c r="H69" s="40">
        <v>470.31666666666666</v>
      </c>
      <c r="I69" s="40">
        <v>474.38333333333338</v>
      </c>
      <c r="J69" s="40">
        <v>480.76666666666665</v>
      </c>
      <c r="K69" s="31">
        <v>468</v>
      </c>
      <c r="L69" s="31">
        <v>457.55</v>
      </c>
      <c r="M69" s="31">
        <v>12.54461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922.85</v>
      </c>
      <c r="D70" s="40">
        <v>926.26666666666677</v>
      </c>
      <c r="E70" s="40">
        <v>916.33333333333348</v>
      </c>
      <c r="F70" s="40">
        <v>909.81666666666672</v>
      </c>
      <c r="G70" s="40">
        <v>899.88333333333344</v>
      </c>
      <c r="H70" s="40">
        <v>932.78333333333353</v>
      </c>
      <c r="I70" s="40">
        <v>942.7166666666667</v>
      </c>
      <c r="J70" s="40">
        <v>949.23333333333358</v>
      </c>
      <c r="K70" s="31">
        <v>936.2</v>
      </c>
      <c r="L70" s="31">
        <v>919.75</v>
      </c>
      <c r="M70" s="31">
        <v>3.9880200000000001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428.35</v>
      </c>
      <c r="D71" s="40">
        <v>425.3</v>
      </c>
      <c r="E71" s="40">
        <v>421.40000000000003</v>
      </c>
      <c r="F71" s="40">
        <v>414.45000000000005</v>
      </c>
      <c r="G71" s="40">
        <v>410.55000000000007</v>
      </c>
      <c r="H71" s="40">
        <v>432.25</v>
      </c>
      <c r="I71" s="40">
        <v>436.15</v>
      </c>
      <c r="J71" s="40">
        <v>443.09999999999997</v>
      </c>
      <c r="K71" s="31">
        <v>429.2</v>
      </c>
      <c r="L71" s="31">
        <v>418.35</v>
      </c>
      <c r="M71" s="31">
        <v>58.717359999999999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602.45000000000005</v>
      </c>
      <c r="D72" s="40">
        <v>601.7833333333333</v>
      </c>
      <c r="E72" s="40">
        <v>599.26666666666665</v>
      </c>
      <c r="F72" s="40">
        <v>596.08333333333337</v>
      </c>
      <c r="G72" s="40">
        <v>593.56666666666672</v>
      </c>
      <c r="H72" s="40">
        <v>604.96666666666658</v>
      </c>
      <c r="I72" s="40">
        <v>607.48333333333323</v>
      </c>
      <c r="J72" s="40">
        <v>610.66666666666652</v>
      </c>
      <c r="K72" s="31">
        <v>604.29999999999995</v>
      </c>
      <c r="L72" s="31">
        <v>598.6</v>
      </c>
      <c r="M72" s="31">
        <v>23.041350000000001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2141.9499999999998</v>
      </c>
      <c r="D73" s="40">
        <v>2141.4666666666667</v>
      </c>
      <c r="E73" s="40">
        <v>2120.9833333333336</v>
      </c>
      <c r="F73" s="40">
        <v>2100.0166666666669</v>
      </c>
      <c r="G73" s="40">
        <v>2079.5333333333338</v>
      </c>
      <c r="H73" s="40">
        <v>2162.4333333333334</v>
      </c>
      <c r="I73" s="40">
        <v>2182.9166666666661</v>
      </c>
      <c r="J73" s="40">
        <v>2203.8833333333332</v>
      </c>
      <c r="K73" s="31">
        <v>2161.9499999999998</v>
      </c>
      <c r="L73" s="31">
        <v>2120.5</v>
      </c>
      <c r="M73" s="31">
        <v>1.6705700000000001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2354.25</v>
      </c>
      <c r="D74" s="40">
        <v>2359.2333333333331</v>
      </c>
      <c r="E74" s="40">
        <v>2326.0666666666662</v>
      </c>
      <c r="F74" s="40">
        <v>2297.8833333333332</v>
      </c>
      <c r="G74" s="40">
        <v>2264.7166666666662</v>
      </c>
      <c r="H74" s="40">
        <v>2387.4166666666661</v>
      </c>
      <c r="I74" s="40">
        <v>2420.583333333333</v>
      </c>
      <c r="J74" s="40">
        <v>2448.766666666666</v>
      </c>
      <c r="K74" s="31">
        <v>2392.4</v>
      </c>
      <c r="L74" s="31">
        <v>2331.0500000000002</v>
      </c>
      <c r="M74" s="31">
        <v>3.88117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177.45</v>
      </c>
      <c r="D75" s="40">
        <v>178.86666666666667</v>
      </c>
      <c r="E75" s="40">
        <v>174.08333333333334</v>
      </c>
      <c r="F75" s="40">
        <v>170.71666666666667</v>
      </c>
      <c r="G75" s="40">
        <v>165.93333333333334</v>
      </c>
      <c r="H75" s="40">
        <v>182.23333333333335</v>
      </c>
      <c r="I75" s="40">
        <v>187.01666666666665</v>
      </c>
      <c r="J75" s="40">
        <v>190.38333333333335</v>
      </c>
      <c r="K75" s="31">
        <v>183.65</v>
      </c>
      <c r="L75" s="31">
        <v>175.5</v>
      </c>
      <c r="M75" s="31">
        <v>15.80681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4843.8</v>
      </c>
      <c r="D76" s="40">
        <v>4849.75</v>
      </c>
      <c r="E76" s="40">
        <v>4804.05</v>
      </c>
      <c r="F76" s="40">
        <v>4764.3</v>
      </c>
      <c r="G76" s="40">
        <v>4718.6000000000004</v>
      </c>
      <c r="H76" s="40">
        <v>4889.5</v>
      </c>
      <c r="I76" s="40">
        <v>4935.2000000000007</v>
      </c>
      <c r="J76" s="40">
        <v>4974.95</v>
      </c>
      <c r="K76" s="31">
        <v>4895.45</v>
      </c>
      <c r="L76" s="31">
        <v>4810</v>
      </c>
      <c r="M76" s="31">
        <v>3.56046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5405.85</v>
      </c>
      <c r="D77" s="40">
        <v>5423.4833333333336</v>
      </c>
      <c r="E77" s="40">
        <v>5322.9666666666672</v>
      </c>
      <c r="F77" s="40">
        <v>5240.0833333333339</v>
      </c>
      <c r="G77" s="40">
        <v>5139.5666666666675</v>
      </c>
      <c r="H77" s="40">
        <v>5506.3666666666668</v>
      </c>
      <c r="I77" s="40">
        <v>5606.8833333333332</v>
      </c>
      <c r="J77" s="40">
        <v>5689.7666666666664</v>
      </c>
      <c r="K77" s="31">
        <v>5524</v>
      </c>
      <c r="L77" s="31">
        <v>5340.6</v>
      </c>
      <c r="M77" s="31">
        <v>3.2698800000000001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3636</v>
      </c>
      <c r="D78" s="40">
        <v>3625</v>
      </c>
      <c r="E78" s="40">
        <v>3587</v>
      </c>
      <c r="F78" s="40">
        <v>3538</v>
      </c>
      <c r="G78" s="40">
        <v>3500</v>
      </c>
      <c r="H78" s="40">
        <v>3674</v>
      </c>
      <c r="I78" s="40">
        <v>3712</v>
      </c>
      <c r="J78" s="40">
        <v>3761</v>
      </c>
      <c r="K78" s="31">
        <v>3663</v>
      </c>
      <c r="L78" s="31">
        <v>3576</v>
      </c>
      <c r="M78" s="31">
        <v>0.91471000000000002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4843.25</v>
      </c>
      <c r="D79" s="40">
        <v>4842.75</v>
      </c>
      <c r="E79" s="40">
        <v>4815.5</v>
      </c>
      <c r="F79" s="40">
        <v>4787.75</v>
      </c>
      <c r="G79" s="40">
        <v>4760.5</v>
      </c>
      <c r="H79" s="40">
        <v>4870.5</v>
      </c>
      <c r="I79" s="40">
        <v>4897.75</v>
      </c>
      <c r="J79" s="40">
        <v>4925.5</v>
      </c>
      <c r="K79" s="31">
        <v>4870</v>
      </c>
      <c r="L79" s="31">
        <v>4815</v>
      </c>
      <c r="M79" s="31">
        <v>2.3334199999999998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2723</v>
      </c>
      <c r="D80" s="40">
        <v>2720.6333333333337</v>
      </c>
      <c r="E80" s="40">
        <v>2699.9166666666674</v>
      </c>
      <c r="F80" s="40">
        <v>2676.8333333333339</v>
      </c>
      <c r="G80" s="40">
        <v>2656.1166666666677</v>
      </c>
      <c r="H80" s="40">
        <v>2743.7166666666672</v>
      </c>
      <c r="I80" s="40">
        <v>2764.4333333333334</v>
      </c>
      <c r="J80" s="40">
        <v>2787.5166666666669</v>
      </c>
      <c r="K80" s="31">
        <v>2741.35</v>
      </c>
      <c r="L80" s="31">
        <v>2697.55</v>
      </c>
      <c r="M80" s="31">
        <v>8.79209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556.54999999999995</v>
      </c>
      <c r="D81" s="40">
        <v>555.58333333333337</v>
      </c>
      <c r="E81" s="40">
        <v>543.36666666666679</v>
      </c>
      <c r="F81" s="40">
        <v>530.18333333333339</v>
      </c>
      <c r="G81" s="40">
        <v>517.96666666666681</v>
      </c>
      <c r="H81" s="40">
        <v>568.76666666666677</v>
      </c>
      <c r="I81" s="40">
        <v>580.98333333333323</v>
      </c>
      <c r="J81" s="40">
        <v>594.16666666666674</v>
      </c>
      <c r="K81" s="31">
        <v>567.79999999999995</v>
      </c>
      <c r="L81" s="31">
        <v>542.4</v>
      </c>
      <c r="M81" s="31">
        <v>7.7496700000000001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1816.75</v>
      </c>
      <c r="D82" s="40">
        <v>1833.2333333333333</v>
      </c>
      <c r="E82" s="40">
        <v>1793.5166666666667</v>
      </c>
      <c r="F82" s="40">
        <v>1770.2833333333333</v>
      </c>
      <c r="G82" s="40">
        <v>1730.5666666666666</v>
      </c>
      <c r="H82" s="40">
        <v>1856.4666666666667</v>
      </c>
      <c r="I82" s="40">
        <v>1896.1833333333334</v>
      </c>
      <c r="J82" s="40">
        <v>1919.4166666666667</v>
      </c>
      <c r="K82" s="31">
        <v>1872.95</v>
      </c>
      <c r="L82" s="31">
        <v>1810</v>
      </c>
      <c r="M82" s="31">
        <v>2.5904500000000001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1580.75</v>
      </c>
      <c r="D83" s="40">
        <v>1568.25</v>
      </c>
      <c r="E83" s="40">
        <v>1542.5</v>
      </c>
      <c r="F83" s="40">
        <v>1504.25</v>
      </c>
      <c r="G83" s="40">
        <v>1478.5</v>
      </c>
      <c r="H83" s="40">
        <v>1606.5</v>
      </c>
      <c r="I83" s="40">
        <v>1632.25</v>
      </c>
      <c r="J83" s="40">
        <v>1670.5</v>
      </c>
      <c r="K83" s="31">
        <v>1594</v>
      </c>
      <c r="L83" s="31">
        <v>1530</v>
      </c>
      <c r="M83" s="31">
        <v>23.65813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181.35</v>
      </c>
      <c r="D84" s="40">
        <v>181.36666666666665</v>
      </c>
      <c r="E84" s="40">
        <v>180.18333333333328</v>
      </c>
      <c r="F84" s="40">
        <v>179.01666666666662</v>
      </c>
      <c r="G84" s="40">
        <v>177.83333333333326</v>
      </c>
      <c r="H84" s="40">
        <v>182.5333333333333</v>
      </c>
      <c r="I84" s="40">
        <v>183.71666666666664</v>
      </c>
      <c r="J84" s="40">
        <v>184.88333333333333</v>
      </c>
      <c r="K84" s="31">
        <v>182.55</v>
      </c>
      <c r="L84" s="31">
        <v>180.2</v>
      </c>
      <c r="M84" s="31">
        <v>9.1619899999999994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100.1</v>
      </c>
      <c r="D85" s="40">
        <v>100.3</v>
      </c>
      <c r="E85" s="40">
        <v>99.55</v>
      </c>
      <c r="F85" s="40">
        <v>99</v>
      </c>
      <c r="G85" s="40">
        <v>98.25</v>
      </c>
      <c r="H85" s="40">
        <v>100.85</v>
      </c>
      <c r="I85" s="40">
        <v>101.6</v>
      </c>
      <c r="J85" s="40">
        <v>102.14999999999999</v>
      </c>
      <c r="K85" s="31">
        <v>101.05</v>
      </c>
      <c r="L85" s="31">
        <v>99.75</v>
      </c>
      <c r="M85" s="31">
        <v>139.28828999999999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257.25</v>
      </c>
      <c r="D86" s="40">
        <v>256.73333333333329</v>
      </c>
      <c r="E86" s="40">
        <v>254.16666666666657</v>
      </c>
      <c r="F86" s="40">
        <v>251.08333333333329</v>
      </c>
      <c r="G86" s="40">
        <v>248.51666666666657</v>
      </c>
      <c r="H86" s="40">
        <v>259.81666666666661</v>
      </c>
      <c r="I86" s="40">
        <v>262.38333333333333</v>
      </c>
      <c r="J86" s="40">
        <v>265.46666666666658</v>
      </c>
      <c r="K86" s="31">
        <v>259.3</v>
      </c>
      <c r="L86" s="31">
        <v>253.65</v>
      </c>
      <c r="M86" s="31">
        <v>9.2531499999999998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148</v>
      </c>
      <c r="D87" s="40">
        <v>148.63333333333333</v>
      </c>
      <c r="E87" s="40">
        <v>146.86666666666665</v>
      </c>
      <c r="F87" s="40">
        <v>145.73333333333332</v>
      </c>
      <c r="G87" s="40">
        <v>143.96666666666664</v>
      </c>
      <c r="H87" s="40">
        <v>149.76666666666665</v>
      </c>
      <c r="I87" s="40">
        <v>151.5333333333333</v>
      </c>
      <c r="J87" s="40">
        <v>152.66666666666666</v>
      </c>
      <c r="K87" s="31">
        <v>150.4</v>
      </c>
      <c r="L87" s="31">
        <v>147.5</v>
      </c>
      <c r="M87" s="31">
        <v>70.113510000000005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42.05</v>
      </c>
      <c r="D88" s="40">
        <v>42.31666666666667</v>
      </c>
      <c r="E88" s="40">
        <v>41.283333333333339</v>
      </c>
      <c r="F88" s="40">
        <v>40.516666666666666</v>
      </c>
      <c r="G88" s="40">
        <v>39.483333333333334</v>
      </c>
      <c r="H88" s="40">
        <v>43.083333333333343</v>
      </c>
      <c r="I88" s="40">
        <v>44.116666666666674</v>
      </c>
      <c r="J88" s="40">
        <v>44.883333333333347</v>
      </c>
      <c r="K88" s="31">
        <v>43.35</v>
      </c>
      <c r="L88" s="31">
        <v>41.55</v>
      </c>
      <c r="M88" s="31">
        <v>217.09880000000001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3449.75</v>
      </c>
      <c r="D89" s="40">
        <v>3485.9166666666665</v>
      </c>
      <c r="E89" s="40">
        <v>3388.833333333333</v>
      </c>
      <c r="F89" s="40">
        <v>3327.9166666666665</v>
      </c>
      <c r="G89" s="40">
        <v>3230.833333333333</v>
      </c>
      <c r="H89" s="40">
        <v>3546.833333333333</v>
      </c>
      <c r="I89" s="40">
        <v>3643.9166666666661</v>
      </c>
      <c r="J89" s="40">
        <v>3704.833333333333</v>
      </c>
      <c r="K89" s="31">
        <v>3583</v>
      </c>
      <c r="L89" s="31">
        <v>3425</v>
      </c>
      <c r="M89" s="31">
        <v>1.4591799999999999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523.79999999999995</v>
      </c>
      <c r="D90" s="40">
        <v>522</v>
      </c>
      <c r="E90" s="40">
        <v>514.5</v>
      </c>
      <c r="F90" s="40">
        <v>505.20000000000005</v>
      </c>
      <c r="G90" s="40">
        <v>497.70000000000005</v>
      </c>
      <c r="H90" s="40">
        <v>531.29999999999995</v>
      </c>
      <c r="I90" s="40">
        <v>538.79999999999995</v>
      </c>
      <c r="J90" s="40">
        <v>548.09999999999991</v>
      </c>
      <c r="K90" s="31">
        <v>529.5</v>
      </c>
      <c r="L90" s="31">
        <v>512.70000000000005</v>
      </c>
      <c r="M90" s="31">
        <v>13.504849999999999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919.6</v>
      </c>
      <c r="D91" s="40">
        <v>929.4666666666667</v>
      </c>
      <c r="E91" s="40">
        <v>901.13333333333344</v>
      </c>
      <c r="F91" s="40">
        <v>882.66666666666674</v>
      </c>
      <c r="G91" s="40">
        <v>854.33333333333348</v>
      </c>
      <c r="H91" s="40">
        <v>947.93333333333339</v>
      </c>
      <c r="I91" s="40">
        <v>976.26666666666665</v>
      </c>
      <c r="J91" s="40">
        <v>994.73333333333335</v>
      </c>
      <c r="K91" s="31">
        <v>957.8</v>
      </c>
      <c r="L91" s="31">
        <v>911</v>
      </c>
      <c r="M91" s="31">
        <v>24.019400000000001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630.15</v>
      </c>
      <c r="D92" s="40">
        <v>634.26666666666665</v>
      </c>
      <c r="E92" s="40">
        <v>620.88333333333333</v>
      </c>
      <c r="F92" s="40">
        <v>611.61666666666667</v>
      </c>
      <c r="G92" s="40">
        <v>598.23333333333335</v>
      </c>
      <c r="H92" s="40">
        <v>643.5333333333333</v>
      </c>
      <c r="I92" s="40">
        <v>656.91666666666652</v>
      </c>
      <c r="J92" s="40">
        <v>666.18333333333328</v>
      </c>
      <c r="K92" s="31">
        <v>647.65</v>
      </c>
      <c r="L92" s="31">
        <v>625</v>
      </c>
      <c r="M92" s="31">
        <v>4.6748099999999999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2291.9499999999998</v>
      </c>
      <c r="D93" s="40">
        <v>2290.5333333333333</v>
      </c>
      <c r="E93" s="40">
        <v>2239.3166666666666</v>
      </c>
      <c r="F93" s="40">
        <v>2186.6833333333334</v>
      </c>
      <c r="G93" s="40">
        <v>2135.4666666666667</v>
      </c>
      <c r="H93" s="40">
        <v>2343.1666666666665</v>
      </c>
      <c r="I93" s="40">
        <v>2394.3833333333328</v>
      </c>
      <c r="J93" s="40">
        <v>2447.0166666666664</v>
      </c>
      <c r="K93" s="31">
        <v>2341.75</v>
      </c>
      <c r="L93" s="31">
        <v>2237.9</v>
      </c>
      <c r="M93" s="31">
        <v>17.333929999999999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1858.45</v>
      </c>
      <c r="D94" s="40">
        <v>1858.6499999999999</v>
      </c>
      <c r="E94" s="40">
        <v>1842.2999999999997</v>
      </c>
      <c r="F94" s="40">
        <v>1826.1499999999999</v>
      </c>
      <c r="G94" s="40">
        <v>1809.7999999999997</v>
      </c>
      <c r="H94" s="40">
        <v>1874.7999999999997</v>
      </c>
      <c r="I94" s="40">
        <v>1891.1499999999996</v>
      </c>
      <c r="J94" s="40">
        <v>1907.2999999999997</v>
      </c>
      <c r="K94" s="31">
        <v>1875</v>
      </c>
      <c r="L94" s="31">
        <v>1842.5</v>
      </c>
      <c r="M94" s="31">
        <v>11.52941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669</v>
      </c>
      <c r="D95" s="40">
        <v>665.43333333333328</v>
      </c>
      <c r="E95" s="40">
        <v>655.86666666666656</v>
      </c>
      <c r="F95" s="40">
        <v>642.73333333333323</v>
      </c>
      <c r="G95" s="40">
        <v>633.16666666666652</v>
      </c>
      <c r="H95" s="40">
        <v>678.56666666666661</v>
      </c>
      <c r="I95" s="40">
        <v>688.13333333333344</v>
      </c>
      <c r="J95" s="40">
        <v>701.26666666666665</v>
      </c>
      <c r="K95" s="31">
        <v>675</v>
      </c>
      <c r="L95" s="31">
        <v>652.29999999999995</v>
      </c>
      <c r="M95" s="31">
        <v>15.504860000000001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315.05</v>
      </c>
      <c r="D96" s="40">
        <v>315.31666666666666</v>
      </c>
      <c r="E96" s="40">
        <v>310.73333333333335</v>
      </c>
      <c r="F96" s="40">
        <v>306.41666666666669</v>
      </c>
      <c r="G96" s="40">
        <v>301.83333333333337</v>
      </c>
      <c r="H96" s="40">
        <v>319.63333333333333</v>
      </c>
      <c r="I96" s="40">
        <v>324.2166666666667</v>
      </c>
      <c r="J96" s="40">
        <v>328.5333333333333</v>
      </c>
      <c r="K96" s="31">
        <v>319.89999999999998</v>
      </c>
      <c r="L96" s="31">
        <v>311</v>
      </c>
      <c r="M96" s="31">
        <v>9.7454699999999992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1172.3499999999999</v>
      </c>
      <c r="D97" s="40">
        <v>1171.1666666666667</v>
      </c>
      <c r="E97" s="40">
        <v>1164.1833333333334</v>
      </c>
      <c r="F97" s="40">
        <v>1156.0166666666667</v>
      </c>
      <c r="G97" s="40">
        <v>1149.0333333333333</v>
      </c>
      <c r="H97" s="40">
        <v>1179.3333333333335</v>
      </c>
      <c r="I97" s="40">
        <v>1186.3166666666666</v>
      </c>
      <c r="J97" s="40">
        <v>1194.4833333333336</v>
      </c>
      <c r="K97" s="31">
        <v>1178.1500000000001</v>
      </c>
      <c r="L97" s="31">
        <v>1163</v>
      </c>
      <c r="M97" s="31">
        <v>38.12518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2678.7</v>
      </c>
      <c r="D98" s="40">
        <v>2672.3166666666666</v>
      </c>
      <c r="E98" s="40">
        <v>2659.6333333333332</v>
      </c>
      <c r="F98" s="40">
        <v>2640.5666666666666</v>
      </c>
      <c r="G98" s="40">
        <v>2627.8833333333332</v>
      </c>
      <c r="H98" s="40">
        <v>2691.3833333333332</v>
      </c>
      <c r="I98" s="40">
        <v>2704.0666666666666</v>
      </c>
      <c r="J98" s="40">
        <v>2723.1333333333332</v>
      </c>
      <c r="K98" s="31">
        <v>2685</v>
      </c>
      <c r="L98" s="31">
        <v>2653.25</v>
      </c>
      <c r="M98" s="31">
        <v>1.3530899999999999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1553</v>
      </c>
      <c r="D99" s="40">
        <v>1552.3666666666668</v>
      </c>
      <c r="E99" s="40">
        <v>1545.6833333333336</v>
      </c>
      <c r="F99" s="40">
        <v>1538.3666666666668</v>
      </c>
      <c r="G99" s="40">
        <v>1531.6833333333336</v>
      </c>
      <c r="H99" s="40">
        <v>1559.6833333333336</v>
      </c>
      <c r="I99" s="40">
        <v>1566.366666666667</v>
      </c>
      <c r="J99" s="40">
        <v>1573.6833333333336</v>
      </c>
      <c r="K99" s="31">
        <v>1559.05</v>
      </c>
      <c r="L99" s="31">
        <v>1545.05</v>
      </c>
      <c r="M99" s="31">
        <v>74.570459999999997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720.6</v>
      </c>
      <c r="D100" s="40">
        <v>715.79999999999984</v>
      </c>
      <c r="E100" s="40">
        <v>709.59999999999968</v>
      </c>
      <c r="F100" s="40">
        <v>698.5999999999998</v>
      </c>
      <c r="G100" s="40">
        <v>692.39999999999964</v>
      </c>
      <c r="H100" s="40">
        <v>726.79999999999973</v>
      </c>
      <c r="I100" s="40">
        <v>732.99999999999977</v>
      </c>
      <c r="J100" s="40">
        <v>743.99999999999977</v>
      </c>
      <c r="K100" s="31">
        <v>722</v>
      </c>
      <c r="L100" s="31">
        <v>704.8</v>
      </c>
      <c r="M100" s="31">
        <v>53.4527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1372.7</v>
      </c>
      <c r="D101" s="40">
        <v>1366.2</v>
      </c>
      <c r="E101" s="40">
        <v>1352.5</v>
      </c>
      <c r="F101" s="40">
        <v>1332.3</v>
      </c>
      <c r="G101" s="40">
        <v>1318.6</v>
      </c>
      <c r="H101" s="40">
        <v>1386.4</v>
      </c>
      <c r="I101" s="40">
        <v>1400.1000000000004</v>
      </c>
      <c r="J101" s="40">
        <v>1420.3000000000002</v>
      </c>
      <c r="K101" s="31">
        <v>1379.9</v>
      </c>
      <c r="L101" s="31">
        <v>1346</v>
      </c>
      <c r="M101" s="31">
        <v>10.56339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2683.05</v>
      </c>
      <c r="D102" s="40">
        <v>2694.35</v>
      </c>
      <c r="E102" s="40">
        <v>2668.7</v>
      </c>
      <c r="F102" s="40">
        <v>2654.35</v>
      </c>
      <c r="G102" s="40">
        <v>2628.7</v>
      </c>
      <c r="H102" s="40">
        <v>2708.7</v>
      </c>
      <c r="I102" s="40">
        <v>2734.3500000000004</v>
      </c>
      <c r="J102" s="40">
        <v>2748.7</v>
      </c>
      <c r="K102" s="31">
        <v>2720</v>
      </c>
      <c r="L102" s="31">
        <v>2680</v>
      </c>
      <c r="M102" s="31">
        <v>3.5269300000000001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468.55</v>
      </c>
      <c r="D103" s="40">
        <v>466</v>
      </c>
      <c r="E103" s="40">
        <v>461.5</v>
      </c>
      <c r="F103" s="40">
        <v>454.45</v>
      </c>
      <c r="G103" s="40">
        <v>449.95</v>
      </c>
      <c r="H103" s="40">
        <v>473.05</v>
      </c>
      <c r="I103" s="40">
        <v>477.55</v>
      </c>
      <c r="J103" s="40">
        <v>484.6</v>
      </c>
      <c r="K103" s="31">
        <v>470.5</v>
      </c>
      <c r="L103" s="31">
        <v>458.95</v>
      </c>
      <c r="M103" s="31">
        <v>170.10073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1417.15</v>
      </c>
      <c r="D104" s="40">
        <v>1405.8833333333332</v>
      </c>
      <c r="E104" s="40">
        <v>1389.2666666666664</v>
      </c>
      <c r="F104" s="40">
        <v>1361.3833333333332</v>
      </c>
      <c r="G104" s="40">
        <v>1344.7666666666664</v>
      </c>
      <c r="H104" s="40">
        <v>1433.7666666666664</v>
      </c>
      <c r="I104" s="40">
        <v>1450.3833333333332</v>
      </c>
      <c r="J104" s="40">
        <v>1478.2666666666664</v>
      </c>
      <c r="K104" s="31">
        <v>1422.5</v>
      </c>
      <c r="L104" s="31">
        <v>1378</v>
      </c>
      <c r="M104" s="31">
        <v>13.80016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127.1</v>
      </c>
      <c r="D105" s="40">
        <v>127.88333333333333</v>
      </c>
      <c r="E105" s="40">
        <v>125.31666666666666</v>
      </c>
      <c r="F105" s="40">
        <v>123.53333333333333</v>
      </c>
      <c r="G105" s="40">
        <v>120.96666666666667</v>
      </c>
      <c r="H105" s="40">
        <v>129.66666666666666</v>
      </c>
      <c r="I105" s="40">
        <v>132.23333333333332</v>
      </c>
      <c r="J105" s="40">
        <v>134.01666666666665</v>
      </c>
      <c r="K105" s="31">
        <v>130.44999999999999</v>
      </c>
      <c r="L105" s="31">
        <v>126.1</v>
      </c>
      <c r="M105" s="31">
        <v>23.131609999999998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347</v>
      </c>
      <c r="D106" s="40">
        <v>346.81666666666666</v>
      </c>
      <c r="E106" s="40">
        <v>344.13333333333333</v>
      </c>
      <c r="F106" s="40">
        <v>341.26666666666665</v>
      </c>
      <c r="G106" s="40">
        <v>338.58333333333331</v>
      </c>
      <c r="H106" s="40">
        <v>349.68333333333334</v>
      </c>
      <c r="I106" s="40">
        <v>352.36666666666662</v>
      </c>
      <c r="J106" s="40">
        <v>355.23333333333335</v>
      </c>
      <c r="K106" s="31">
        <v>349.5</v>
      </c>
      <c r="L106" s="31">
        <v>343.95</v>
      </c>
      <c r="M106" s="31">
        <v>34.04889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2404.9499999999998</v>
      </c>
      <c r="D107" s="40">
        <v>2398.2499999999995</v>
      </c>
      <c r="E107" s="40">
        <v>2382.8999999999992</v>
      </c>
      <c r="F107" s="40">
        <v>2360.8499999999995</v>
      </c>
      <c r="G107" s="40">
        <v>2345.4999999999991</v>
      </c>
      <c r="H107" s="40">
        <v>2420.2999999999993</v>
      </c>
      <c r="I107" s="40">
        <v>2435.6499999999996</v>
      </c>
      <c r="J107" s="40">
        <v>2457.6999999999994</v>
      </c>
      <c r="K107" s="31">
        <v>2413.6</v>
      </c>
      <c r="L107" s="31">
        <v>2376.1999999999998</v>
      </c>
      <c r="M107" s="31">
        <v>16.519739999999999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324.05</v>
      </c>
      <c r="D108" s="40">
        <v>322.58333333333331</v>
      </c>
      <c r="E108" s="40">
        <v>320.21666666666664</v>
      </c>
      <c r="F108" s="40">
        <v>316.38333333333333</v>
      </c>
      <c r="G108" s="40">
        <v>314.01666666666665</v>
      </c>
      <c r="H108" s="40">
        <v>326.41666666666663</v>
      </c>
      <c r="I108" s="40">
        <v>328.7833333333333</v>
      </c>
      <c r="J108" s="40">
        <v>332.61666666666662</v>
      </c>
      <c r="K108" s="31">
        <v>324.95</v>
      </c>
      <c r="L108" s="31">
        <v>318.75</v>
      </c>
      <c r="M108" s="31">
        <v>7.6051200000000003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2992.65</v>
      </c>
      <c r="D109" s="40">
        <v>2965.3666666666663</v>
      </c>
      <c r="E109" s="40">
        <v>2932.7333333333327</v>
      </c>
      <c r="F109" s="40">
        <v>2872.8166666666662</v>
      </c>
      <c r="G109" s="40">
        <v>2840.1833333333325</v>
      </c>
      <c r="H109" s="40">
        <v>3025.2833333333328</v>
      </c>
      <c r="I109" s="40">
        <v>3057.916666666667</v>
      </c>
      <c r="J109" s="40">
        <v>3117.833333333333</v>
      </c>
      <c r="K109" s="31">
        <v>2998</v>
      </c>
      <c r="L109" s="31">
        <v>2905.45</v>
      </c>
      <c r="M109" s="31">
        <v>28.024419999999999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776.6</v>
      </c>
      <c r="D110" s="40">
        <v>775.9</v>
      </c>
      <c r="E110" s="40">
        <v>771.9</v>
      </c>
      <c r="F110" s="40">
        <v>767.2</v>
      </c>
      <c r="G110" s="40">
        <v>763.2</v>
      </c>
      <c r="H110" s="40">
        <v>780.59999999999991</v>
      </c>
      <c r="I110" s="40">
        <v>784.59999999999991</v>
      </c>
      <c r="J110" s="40">
        <v>789.29999999999984</v>
      </c>
      <c r="K110" s="31">
        <v>779.9</v>
      </c>
      <c r="L110" s="31">
        <v>771.2</v>
      </c>
      <c r="M110" s="31">
        <v>153.80106000000001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1510.25</v>
      </c>
      <c r="D111" s="40">
        <v>1512.6166666666668</v>
      </c>
      <c r="E111" s="40">
        <v>1500.6333333333337</v>
      </c>
      <c r="F111" s="40">
        <v>1491.0166666666669</v>
      </c>
      <c r="G111" s="40">
        <v>1479.0333333333338</v>
      </c>
      <c r="H111" s="40">
        <v>1522.2333333333336</v>
      </c>
      <c r="I111" s="40">
        <v>1534.2166666666667</v>
      </c>
      <c r="J111" s="40">
        <v>1543.8333333333335</v>
      </c>
      <c r="K111" s="31">
        <v>1524.6</v>
      </c>
      <c r="L111" s="31">
        <v>1503</v>
      </c>
      <c r="M111" s="31">
        <v>2.86747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672.6</v>
      </c>
      <c r="D112" s="40">
        <v>664.91666666666674</v>
      </c>
      <c r="E112" s="40">
        <v>649.88333333333344</v>
      </c>
      <c r="F112" s="40">
        <v>627.16666666666674</v>
      </c>
      <c r="G112" s="40">
        <v>612.13333333333344</v>
      </c>
      <c r="H112" s="40">
        <v>687.63333333333344</v>
      </c>
      <c r="I112" s="40">
        <v>702.66666666666674</v>
      </c>
      <c r="J112" s="40">
        <v>725.38333333333344</v>
      </c>
      <c r="K112" s="31">
        <v>679.95</v>
      </c>
      <c r="L112" s="31">
        <v>642.20000000000005</v>
      </c>
      <c r="M112" s="31">
        <v>44.918149999999997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801.7</v>
      </c>
      <c r="D113" s="40">
        <v>792.56666666666661</v>
      </c>
      <c r="E113" s="40">
        <v>779.13333333333321</v>
      </c>
      <c r="F113" s="40">
        <v>756.56666666666661</v>
      </c>
      <c r="G113" s="40">
        <v>743.13333333333321</v>
      </c>
      <c r="H113" s="40">
        <v>815.13333333333321</v>
      </c>
      <c r="I113" s="40">
        <v>828.56666666666661</v>
      </c>
      <c r="J113" s="40">
        <v>851.13333333333321</v>
      </c>
      <c r="K113" s="31">
        <v>806</v>
      </c>
      <c r="L113" s="31">
        <v>770</v>
      </c>
      <c r="M113" s="31">
        <v>3.56806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51.65</v>
      </c>
      <c r="D114" s="40">
        <v>51.383333333333333</v>
      </c>
      <c r="E114" s="40">
        <v>50.666666666666664</v>
      </c>
      <c r="F114" s="40">
        <v>49.68333333333333</v>
      </c>
      <c r="G114" s="40">
        <v>48.966666666666661</v>
      </c>
      <c r="H114" s="40">
        <v>52.366666666666667</v>
      </c>
      <c r="I114" s="40">
        <v>53.083333333333336</v>
      </c>
      <c r="J114" s="40">
        <v>54.06666666666667</v>
      </c>
      <c r="K114" s="31">
        <v>52.1</v>
      </c>
      <c r="L114" s="31">
        <v>50.4</v>
      </c>
      <c r="M114" s="31">
        <v>256.53037999999998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232.9</v>
      </c>
      <c r="D115" s="40">
        <v>232</v>
      </c>
      <c r="E115" s="40">
        <v>230.05</v>
      </c>
      <c r="F115" s="40">
        <v>227.20000000000002</v>
      </c>
      <c r="G115" s="40">
        <v>225.25000000000003</v>
      </c>
      <c r="H115" s="40">
        <v>234.85</v>
      </c>
      <c r="I115" s="40">
        <v>236.79999999999998</v>
      </c>
      <c r="J115" s="40">
        <v>239.64999999999998</v>
      </c>
      <c r="K115" s="31">
        <v>233.95</v>
      </c>
      <c r="L115" s="31">
        <v>229.15</v>
      </c>
      <c r="M115" s="31">
        <v>118.55531000000001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7544.1</v>
      </c>
      <c r="D116" s="40">
        <v>7603.0166666666664</v>
      </c>
      <c r="E116" s="40">
        <v>7443.083333333333</v>
      </c>
      <c r="F116" s="40">
        <v>7342.0666666666666</v>
      </c>
      <c r="G116" s="40">
        <v>7182.1333333333332</v>
      </c>
      <c r="H116" s="40">
        <v>7704.0333333333328</v>
      </c>
      <c r="I116" s="40">
        <v>7863.9666666666672</v>
      </c>
      <c r="J116" s="40">
        <v>7964.9833333333327</v>
      </c>
      <c r="K116" s="31">
        <v>7762.95</v>
      </c>
      <c r="L116" s="31">
        <v>7502</v>
      </c>
      <c r="M116" s="31">
        <v>2.0244900000000001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168.95</v>
      </c>
      <c r="D117" s="40">
        <v>170.51666666666665</v>
      </c>
      <c r="E117" s="40">
        <v>166.43333333333331</v>
      </c>
      <c r="F117" s="40">
        <v>163.91666666666666</v>
      </c>
      <c r="G117" s="40">
        <v>159.83333333333331</v>
      </c>
      <c r="H117" s="40">
        <v>173.0333333333333</v>
      </c>
      <c r="I117" s="40">
        <v>177.11666666666667</v>
      </c>
      <c r="J117" s="40">
        <v>179.6333333333333</v>
      </c>
      <c r="K117" s="31">
        <v>174.6</v>
      </c>
      <c r="L117" s="31">
        <v>168</v>
      </c>
      <c r="M117" s="31">
        <v>27.383900000000001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214.3</v>
      </c>
      <c r="D118" s="40">
        <v>212.75</v>
      </c>
      <c r="E118" s="40">
        <v>210.55</v>
      </c>
      <c r="F118" s="40">
        <v>206.8</v>
      </c>
      <c r="G118" s="40">
        <v>204.60000000000002</v>
      </c>
      <c r="H118" s="40">
        <v>216.5</v>
      </c>
      <c r="I118" s="40">
        <v>218.7</v>
      </c>
      <c r="J118" s="40">
        <v>222.45</v>
      </c>
      <c r="K118" s="31">
        <v>214.95</v>
      </c>
      <c r="L118" s="31">
        <v>209</v>
      </c>
      <c r="M118" s="31">
        <v>67.195300000000003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132.94999999999999</v>
      </c>
      <c r="D119" s="40">
        <v>133.26666666666668</v>
      </c>
      <c r="E119" s="40">
        <v>131.73333333333335</v>
      </c>
      <c r="F119" s="40">
        <v>130.51666666666668</v>
      </c>
      <c r="G119" s="40">
        <v>128.98333333333335</v>
      </c>
      <c r="H119" s="40">
        <v>134.48333333333335</v>
      </c>
      <c r="I119" s="40">
        <v>136.01666666666671</v>
      </c>
      <c r="J119" s="40">
        <v>137.23333333333335</v>
      </c>
      <c r="K119" s="31">
        <v>134.80000000000001</v>
      </c>
      <c r="L119" s="31">
        <v>132.05000000000001</v>
      </c>
      <c r="M119" s="31">
        <v>95.033609999999996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864.85</v>
      </c>
      <c r="D120" s="40">
        <v>862.61666666666667</v>
      </c>
      <c r="E120" s="40">
        <v>849.23333333333335</v>
      </c>
      <c r="F120" s="40">
        <v>833.61666666666667</v>
      </c>
      <c r="G120" s="40">
        <v>820.23333333333335</v>
      </c>
      <c r="H120" s="40">
        <v>878.23333333333335</v>
      </c>
      <c r="I120" s="40">
        <v>891.61666666666679</v>
      </c>
      <c r="J120" s="40">
        <v>907.23333333333335</v>
      </c>
      <c r="K120" s="31">
        <v>876</v>
      </c>
      <c r="L120" s="31">
        <v>847</v>
      </c>
      <c r="M120" s="31">
        <v>92.553020000000004</v>
      </c>
      <c r="N120" s="1"/>
      <c r="O120" s="1"/>
    </row>
    <row r="121" spans="1:15" ht="12.75" customHeight="1">
      <c r="A121" s="56">
        <v>112</v>
      </c>
      <c r="B121" s="31" t="s">
        <v>856</v>
      </c>
      <c r="C121" s="31">
        <v>24.4</v>
      </c>
      <c r="D121" s="40">
        <v>24.416666666666668</v>
      </c>
      <c r="E121" s="40">
        <v>24.183333333333337</v>
      </c>
      <c r="F121" s="40">
        <v>23.966666666666669</v>
      </c>
      <c r="G121" s="40">
        <v>23.733333333333338</v>
      </c>
      <c r="H121" s="40">
        <v>24.633333333333336</v>
      </c>
      <c r="I121" s="40">
        <v>24.866666666666664</v>
      </c>
      <c r="J121" s="40">
        <v>25.083333333333336</v>
      </c>
      <c r="K121" s="31">
        <v>24.65</v>
      </c>
      <c r="L121" s="31">
        <v>24.2</v>
      </c>
      <c r="M121" s="31">
        <v>93.670450000000002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497.7</v>
      </c>
      <c r="D122" s="40">
        <v>499.76666666666665</v>
      </c>
      <c r="E122" s="40">
        <v>493.93333333333328</v>
      </c>
      <c r="F122" s="40">
        <v>490.16666666666663</v>
      </c>
      <c r="G122" s="40">
        <v>484.33333333333326</v>
      </c>
      <c r="H122" s="40">
        <v>503.5333333333333</v>
      </c>
      <c r="I122" s="40">
        <v>509.36666666666667</v>
      </c>
      <c r="J122" s="40">
        <v>513.13333333333333</v>
      </c>
      <c r="K122" s="31">
        <v>505.6</v>
      </c>
      <c r="L122" s="31">
        <v>496</v>
      </c>
      <c r="M122" s="31">
        <v>11.70158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293.10000000000002</v>
      </c>
      <c r="D123" s="40">
        <v>293.51666666666665</v>
      </c>
      <c r="E123" s="40">
        <v>290.13333333333333</v>
      </c>
      <c r="F123" s="40">
        <v>287.16666666666669</v>
      </c>
      <c r="G123" s="40">
        <v>283.78333333333336</v>
      </c>
      <c r="H123" s="40">
        <v>296.48333333333329</v>
      </c>
      <c r="I123" s="40">
        <v>299.86666666666662</v>
      </c>
      <c r="J123" s="40">
        <v>302.83333333333326</v>
      </c>
      <c r="K123" s="31">
        <v>296.89999999999998</v>
      </c>
      <c r="L123" s="31">
        <v>290.55</v>
      </c>
      <c r="M123" s="31">
        <v>32.118569999999998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1037.05</v>
      </c>
      <c r="D124" s="40">
        <v>1036.3666666666668</v>
      </c>
      <c r="E124" s="40">
        <v>1029.2333333333336</v>
      </c>
      <c r="F124" s="40">
        <v>1021.4166666666667</v>
      </c>
      <c r="G124" s="40">
        <v>1014.2833333333335</v>
      </c>
      <c r="H124" s="40">
        <v>1044.1833333333336</v>
      </c>
      <c r="I124" s="40">
        <v>1051.3166666666668</v>
      </c>
      <c r="J124" s="40">
        <v>1059.1333333333337</v>
      </c>
      <c r="K124" s="31">
        <v>1043.5</v>
      </c>
      <c r="L124" s="31">
        <v>1028.55</v>
      </c>
      <c r="M124" s="31">
        <v>34.792960000000001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6406.5</v>
      </c>
      <c r="D125" s="40">
        <v>6319.5666666666666</v>
      </c>
      <c r="E125" s="40">
        <v>6206.9833333333336</v>
      </c>
      <c r="F125" s="40">
        <v>6007.4666666666672</v>
      </c>
      <c r="G125" s="40">
        <v>5894.8833333333341</v>
      </c>
      <c r="H125" s="40">
        <v>6519.083333333333</v>
      </c>
      <c r="I125" s="40">
        <v>6631.666666666667</v>
      </c>
      <c r="J125" s="40">
        <v>6831.1833333333325</v>
      </c>
      <c r="K125" s="31">
        <v>6432.15</v>
      </c>
      <c r="L125" s="31">
        <v>6120.05</v>
      </c>
      <c r="M125" s="31">
        <v>5.1349499999999999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1780.2</v>
      </c>
      <c r="D126" s="40">
        <v>1767.0333333333335</v>
      </c>
      <c r="E126" s="40">
        <v>1751.2166666666672</v>
      </c>
      <c r="F126" s="40">
        <v>1722.2333333333336</v>
      </c>
      <c r="G126" s="40">
        <v>1706.4166666666672</v>
      </c>
      <c r="H126" s="40">
        <v>1796.0166666666671</v>
      </c>
      <c r="I126" s="40">
        <v>1811.8333333333333</v>
      </c>
      <c r="J126" s="40">
        <v>1840.8166666666671</v>
      </c>
      <c r="K126" s="31">
        <v>1782.85</v>
      </c>
      <c r="L126" s="31">
        <v>1738.05</v>
      </c>
      <c r="M126" s="31">
        <v>50.690089999999998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2306.25</v>
      </c>
      <c r="D127" s="40">
        <v>2263.7333333333331</v>
      </c>
      <c r="E127" s="40">
        <v>2202.5166666666664</v>
      </c>
      <c r="F127" s="40">
        <v>2098.7833333333333</v>
      </c>
      <c r="G127" s="40">
        <v>2037.5666666666666</v>
      </c>
      <c r="H127" s="40">
        <v>2367.4666666666662</v>
      </c>
      <c r="I127" s="40">
        <v>2428.6833333333325</v>
      </c>
      <c r="J127" s="40">
        <v>2532.4166666666661</v>
      </c>
      <c r="K127" s="31">
        <v>2324.9499999999998</v>
      </c>
      <c r="L127" s="31">
        <v>2160</v>
      </c>
      <c r="M127" s="31">
        <v>41.629550000000002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2218.9499999999998</v>
      </c>
      <c r="D128" s="40">
        <v>2189.6666666666665</v>
      </c>
      <c r="E128" s="40">
        <v>2149.3833333333332</v>
      </c>
      <c r="F128" s="40">
        <v>2079.8166666666666</v>
      </c>
      <c r="G128" s="40">
        <v>2039.5333333333333</v>
      </c>
      <c r="H128" s="40">
        <v>2259.2333333333331</v>
      </c>
      <c r="I128" s="40">
        <v>2299.5166666666669</v>
      </c>
      <c r="J128" s="40">
        <v>2369.083333333333</v>
      </c>
      <c r="K128" s="31">
        <v>2229.9499999999998</v>
      </c>
      <c r="L128" s="31">
        <v>2120.1</v>
      </c>
      <c r="M128" s="31">
        <v>4.6323699999999999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322.60000000000002</v>
      </c>
      <c r="D129" s="40">
        <v>325.45</v>
      </c>
      <c r="E129" s="40">
        <v>316.89999999999998</v>
      </c>
      <c r="F129" s="40">
        <v>311.2</v>
      </c>
      <c r="G129" s="40">
        <v>302.64999999999998</v>
      </c>
      <c r="H129" s="40">
        <v>331.15</v>
      </c>
      <c r="I129" s="40">
        <v>339.70000000000005</v>
      </c>
      <c r="J129" s="40">
        <v>345.4</v>
      </c>
      <c r="K129" s="31">
        <v>334</v>
      </c>
      <c r="L129" s="31">
        <v>319.75</v>
      </c>
      <c r="M129" s="31">
        <v>11.89748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671.35</v>
      </c>
      <c r="D130" s="40">
        <v>670.15</v>
      </c>
      <c r="E130" s="40">
        <v>664.55</v>
      </c>
      <c r="F130" s="40">
        <v>657.75</v>
      </c>
      <c r="G130" s="40">
        <v>652.15</v>
      </c>
      <c r="H130" s="40">
        <v>676.94999999999993</v>
      </c>
      <c r="I130" s="40">
        <v>682.55000000000007</v>
      </c>
      <c r="J130" s="40">
        <v>689.34999999999991</v>
      </c>
      <c r="K130" s="31">
        <v>675.75</v>
      </c>
      <c r="L130" s="31">
        <v>663.35</v>
      </c>
      <c r="M130" s="31">
        <v>25.429490000000001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398.5</v>
      </c>
      <c r="D131" s="40">
        <v>399.63333333333338</v>
      </c>
      <c r="E131" s="40">
        <v>391.91666666666674</v>
      </c>
      <c r="F131" s="40">
        <v>385.33333333333337</v>
      </c>
      <c r="G131" s="40">
        <v>377.61666666666673</v>
      </c>
      <c r="H131" s="40">
        <v>406.21666666666675</v>
      </c>
      <c r="I131" s="40">
        <v>413.93333333333334</v>
      </c>
      <c r="J131" s="40">
        <v>420.51666666666677</v>
      </c>
      <c r="K131" s="31">
        <v>407.35</v>
      </c>
      <c r="L131" s="31">
        <v>393.05</v>
      </c>
      <c r="M131" s="31">
        <v>69.969639999999998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4003.75</v>
      </c>
      <c r="D132" s="40">
        <v>3987.9166666666665</v>
      </c>
      <c r="E132" s="40">
        <v>3945.833333333333</v>
      </c>
      <c r="F132" s="40">
        <v>3887.9166666666665</v>
      </c>
      <c r="G132" s="40">
        <v>3845.833333333333</v>
      </c>
      <c r="H132" s="40">
        <v>4045.833333333333</v>
      </c>
      <c r="I132" s="40">
        <v>4087.9166666666661</v>
      </c>
      <c r="J132" s="40">
        <v>4145.833333333333</v>
      </c>
      <c r="K132" s="31">
        <v>4030</v>
      </c>
      <c r="L132" s="31">
        <v>3930</v>
      </c>
      <c r="M132" s="31">
        <v>10.246219999999999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2074.6999999999998</v>
      </c>
      <c r="D133" s="40">
        <v>2069.25</v>
      </c>
      <c r="E133" s="40">
        <v>2058.5</v>
      </c>
      <c r="F133" s="40">
        <v>2042.3000000000002</v>
      </c>
      <c r="G133" s="40">
        <v>2031.5500000000002</v>
      </c>
      <c r="H133" s="40">
        <v>2085.4499999999998</v>
      </c>
      <c r="I133" s="40">
        <v>2096.1999999999998</v>
      </c>
      <c r="J133" s="40">
        <v>2112.3999999999996</v>
      </c>
      <c r="K133" s="31">
        <v>2080</v>
      </c>
      <c r="L133" s="31">
        <v>2053.0500000000002</v>
      </c>
      <c r="M133" s="31">
        <v>14.344279999999999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86</v>
      </c>
      <c r="D134" s="40">
        <v>85.75</v>
      </c>
      <c r="E134" s="40">
        <v>85.25</v>
      </c>
      <c r="F134" s="40">
        <v>84.5</v>
      </c>
      <c r="G134" s="40">
        <v>84</v>
      </c>
      <c r="H134" s="40">
        <v>86.5</v>
      </c>
      <c r="I134" s="40">
        <v>87</v>
      </c>
      <c r="J134" s="40">
        <v>87.75</v>
      </c>
      <c r="K134" s="31">
        <v>86.25</v>
      </c>
      <c r="L134" s="31">
        <v>85</v>
      </c>
      <c r="M134" s="31">
        <v>36.021120000000003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5288.95</v>
      </c>
      <c r="D135" s="40">
        <v>5252.8833333333332</v>
      </c>
      <c r="E135" s="40">
        <v>5188.0666666666666</v>
      </c>
      <c r="F135" s="40">
        <v>5087.1833333333334</v>
      </c>
      <c r="G135" s="40">
        <v>5022.3666666666668</v>
      </c>
      <c r="H135" s="40">
        <v>5353.7666666666664</v>
      </c>
      <c r="I135" s="40">
        <v>5418.5833333333321</v>
      </c>
      <c r="J135" s="40">
        <v>5519.4666666666662</v>
      </c>
      <c r="K135" s="31">
        <v>5317.7</v>
      </c>
      <c r="L135" s="31">
        <v>5152</v>
      </c>
      <c r="M135" s="31">
        <v>3.1106699999999998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431.05</v>
      </c>
      <c r="D136" s="40">
        <v>430.2166666666667</v>
      </c>
      <c r="E136" s="40">
        <v>426.93333333333339</v>
      </c>
      <c r="F136" s="40">
        <v>422.81666666666672</v>
      </c>
      <c r="G136" s="40">
        <v>419.53333333333342</v>
      </c>
      <c r="H136" s="40">
        <v>434.33333333333337</v>
      </c>
      <c r="I136" s="40">
        <v>437.61666666666667</v>
      </c>
      <c r="J136" s="40">
        <v>441.73333333333335</v>
      </c>
      <c r="K136" s="31">
        <v>433.5</v>
      </c>
      <c r="L136" s="31">
        <v>426.1</v>
      </c>
      <c r="M136" s="31">
        <v>23.932939999999999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7243.25</v>
      </c>
      <c r="D137" s="40">
        <v>7154.55</v>
      </c>
      <c r="E137" s="40">
        <v>7043.1</v>
      </c>
      <c r="F137" s="40">
        <v>6842.95</v>
      </c>
      <c r="G137" s="40">
        <v>6731.5</v>
      </c>
      <c r="H137" s="40">
        <v>7354.7000000000007</v>
      </c>
      <c r="I137" s="40">
        <v>7466.15</v>
      </c>
      <c r="J137" s="40">
        <v>7666.3000000000011</v>
      </c>
      <c r="K137" s="31">
        <v>7266</v>
      </c>
      <c r="L137" s="31">
        <v>6954.4</v>
      </c>
      <c r="M137" s="31">
        <v>5.9461399999999998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1959.95</v>
      </c>
      <c r="D138" s="40">
        <v>1951.0166666666664</v>
      </c>
      <c r="E138" s="40">
        <v>1937.0333333333328</v>
      </c>
      <c r="F138" s="40">
        <v>1914.1166666666663</v>
      </c>
      <c r="G138" s="40">
        <v>1900.1333333333328</v>
      </c>
      <c r="H138" s="40">
        <v>1973.9333333333329</v>
      </c>
      <c r="I138" s="40">
        <v>1987.9166666666665</v>
      </c>
      <c r="J138" s="40">
        <v>2010.833333333333</v>
      </c>
      <c r="K138" s="31">
        <v>1965</v>
      </c>
      <c r="L138" s="31">
        <v>1928.1</v>
      </c>
      <c r="M138" s="31">
        <v>20.263200000000001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452.45</v>
      </c>
      <c r="D139" s="40">
        <v>458.48333333333335</v>
      </c>
      <c r="E139" s="40">
        <v>444.9666666666667</v>
      </c>
      <c r="F139" s="40">
        <v>437.48333333333335</v>
      </c>
      <c r="G139" s="40">
        <v>423.9666666666667</v>
      </c>
      <c r="H139" s="40">
        <v>465.9666666666667</v>
      </c>
      <c r="I139" s="40">
        <v>479.48333333333335</v>
      </c>
      <c r="J139" s="40">
        <v>486.9666666666667</v>
      </c>
      <c r="K139" s="31">
        <v>472</v>
      </c>
      <c r="L139" s="31">
        <v>451</v>
      </c>
      <c r="M139" s="31">
        <v>42.508719999999997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948.25</v>
      </c>
      <c r="D140" s="40">
        <v>942.69999999999993</v>
      </c>
      <c r="E140" s="40">
        <v>935.39999999999986</v>
      </c>
      <c r="F140" s="40">
        <v>922.55</v>
      </c>
      <c r="G140" s="40">
        <v>915.24999999999989</v>
      </c>
      <c r="H140" s="40">
        <v>955.54999999999984</v>
      </c>
      <c r="I140" s="40">
        <v>962.8499999999998</v>
      </c>
      <c r="J140" s="40">
        <v>975.69999999999982</v>
      </c>
      <c r="K140" s="31">
        <v>950</v>
      </c>
      <c r="L140" s="31">
        <v>929.85</v>
      </c>
      <c r="M140" s="31">
        <v>7.3105399999999996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78174.850000000006</v>
      </c>
      <c r="D141" s="40">
        <v>77908.933333333334</v>
      </c>
      <c r="E141" s="40">
        <v>77520.016666666663</v>
      </c>
      <c r="F141" s="40">
        <v>76865.183333333334</v>
      </c>
      <c r="G141" s="40">
        <v>76476.266666666663</v>
      </c>
      <c r="H141" s="40">
        <v>78563.766666666663</v>
      </c>
      <c r="I141" s="40">
        <v>78952.68333333332</v>
      </c>
      <c r="J141" s="40">
        <v>79607.516666666663</v>
      </c>
      <c r="K141" s="31">
        <v>78297.850000000006</v>
      </c>
      <c r="L141" s="31">
        <v>77254.100000000006</v>
      </c>
      <c r="M141" s="31">
        <v>0.11688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1009.2</v>
      </c>
      <c r="D142" s="40">
        <v>1010.0666666666666</v>
      </c>
      <c r="E142" s="40">
        <v>1003.1333333333332</v>
      </c>
      <c r="F142" s="40">
        <v>997.06666666666661</v>
      </c>
      <c r="G142" s="40">
        <v>990.13333333333321</v>
      </c>
      <c r="H142" s="40">
        <v>1016.1333333333332</v>
      </c>
      <c r="I142" s="40">
        <v>1023.0666666666666</v>
      </c>
      <c r="J142" s="40">
        <v>1029.1333333333332</v>
      </c>
      <c r="K142" s="31">
        <v>1017</v>
      </c>
      <c r="L142" s="31">
        <v>1004</v>
      </c>
      <c r="M142" s="31">
        <v>2.0584799999999999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198.5</v>
      </c>
      <c r="D143" s="40">
        <v>197.46666666666667</v>
      </c>
      <c r="E143" s="40">
        <v>195.48333333333335</v>
      </c>
      <c r="F143" s="40">
        <v>192.46666666666667</v>
      </c>
      <c r="G143" s="40">
        <v>190.48333333333335</v>
      </c>
      <c r="H143" s="40">
        <v>200.48333333333335</v>
      </c>
      <c r="I143" s="40">
        <v>202.46666666666664</v>
      </c>
      <c r="J143" s="40">
        <v>205.48333333333335</v>
      </c>
      <c r="K143" s="31">
        <v>199.45</v>
      </c>
      <c r="L143" s="31">
        <v>194.45</v>
      </c>
      <c r="M143" s="31">
        <v>18.345310000000001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937.8</v>
      </c>
      <c r="D144" s="40">
        <v>934.1</v>
      </c>
      <c r="E144" s="40">
        <v>928.7</v>
      </c>
      <c r="F144" s="40">
        <v>919.6</v>
      </c>
      <c r="G144" s="40">
        <v>914.2</v>
      </c>
      <c r="H144" s="40">
        <v>943.2</v>
      </c>
      <c r="I144" s="40">
        <v>948.59999999999991</v>
      </c>
      <c r="J144" s="40">
        <v>957.7</v>
      </c>
      <c r="K144" s="31">
        <v>939.5</v>
      </c>
      <c r="L144" s="31">
        <v>925</v>
      </c>
      <c r="M144" s="31">
        <v>62.396000000000001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218.45</v>
      </c>
      <c r="D145" s="40">
        <v>218.16666666666666</v>
      </c>
      <c r="E145" s="40">
        <v>216.43333333333331</v>
      </c>
      <c r="F145" s="40">
        <v>214.41666666666666</v>
      </c>
      <c r="G145" s="40">
        <v>212.68333333333331</v>
      </c>
      <c r="H145" s="40">
        <v>220.18333333333331</v>
      </c>
      <c r="I145" s="40">
        <v>221.91666666666666</v>
      </c>
      <c r="J145" s="40">
        <v>223.93333333333331</v>
      </c>
      <c r="K145" s="31">
        <v>219.9</v>
      </c>
      <c r="L145" s="31">
        <v>216.15</v>
      </c>
      <c r="M145" s="31">
        <v>23.62133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546.79999999999995</v>
      </c>
      <c r="D146" s="40">
        <v>547.85</v>
      </c>
      <c r="E146" s="40">
        <v>543.35</v>
      </c>
      <c r="F146" s="40">
        <v>539.9</v>
      </c>
      <c r="G146" s="40">
        <v>535.4</v>
      </c>
      <c r="H146" s="40">
        <v>551.30000000000007</v>
      </c>
      <c r="I146" s="40">
        <v>555.80000000000007</v>
      </c>
      <c r="J146" s="40">
        <v>559.25000000000011</v>
      </c>
      <c r="K146" s="31">
        <v>552.35</v>
      </c>
      <c r="L146" s="31">
        <v>544.4</v>
      </c>
      <c r="M146" s="31">
        <v>12.578239999999999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7479.85</v>
      </c>
      <c r="D147" s="40">
        <v>7488.6166666666659</v>
      </c>
      <c r="E147" s="40">
        <v>7433.2333333333318</v>
      </c>
      <c r="F147" s="40">
        <v>7386.6166666666659</v>
      </c>
      <c r="G147" s="40">
        <v>7331.2333333333318</v>
      </c>
      <c r="H147" s="40">
        <v>7535.2333333333318</v>
      </c>
      <c r="I147" s="40">
        <v>7590.616666666665</v>
      </c>
      <c r="J147" s="40">
        <v>7637.2333333333318</v>
      </c>
      <c r="K147" s="31">
        <v>7544</v>
      </c>
      <c r="L147" s="31">
        <v>7442</v>
      </c>
      <c r="M147" s="31">
        <v>3.4966599999999999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973.55</v>
      </c>
      <c r="D148" s="40">
        <v>970.5333333333333</v>
      </c>
      <c r="E148" s="40">
        <v>958.11666666666656</v>
      </c>
      <c r="F148" s="40">
        <v>942.68333333333328</v>
      </c>
      <c r="G148" s="40">
        <v>930.26666666666654</v>
      </c>
      <c r="H148" s="40">
        <v>985.96666666666658</v>
      </c>
      <c r="I148" s="40">
        <v>998.38333333333333</v>
      </c>
      <c r="J148" s="40">
        <v>1013.8166666666666</v>
      </c>
      <c r="K148" s="31">
        <v>982.95</v>
      </c>
      <c r="L148" s="31">
        <v>955.1</v>
      </c>
      <c r="M148" s="31">
        <v>12.489699999999999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4914.1000000000004</v>
      </c>
      <c r="D149" s="40">
        <v>4903.7</v>
      </c>
      <c r="E149" s="40">
        <v>4833.3999999999996</v>
      </c>
      <c r="F149" s="40">
        <v>4752.7</v>
      </c>
      <c r="G149" s="40">
        <v>4682.3999999999996</v>
      </c>
      <c r="H149" s="40">
        <v>4984.3999999999996</v>
      </c>
      <c r="I149" s="40">
        <v>5054.7000000000007</v>
      </c>
      <c r="J149" s="40">
        <v>5135.3999999999996</v>
      </c>
      <c r="K149" s="31">
        <v>4974</v>
      </c>
      <c r="L149" s="31">
        <v>4823</v>
      </c>
      <c r="M149" s="31">
        <v>11.33014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3353.4</v>
      </c>
      <c r="D150" s="40">
        <v>3366.8000000000006</v>
      </c>
      <c r="E150" s="40">
        <v>3315.6500000000015</v>
      </c>
      <c r="F150" s="40">
        <v>3277.900000000001</v>
      </c>
      <c r="G150" s="40">
        <v>3226.7500000000018</v>
      </c>
      <c r="H150" s="40">
        <v>3404.5500000000011</v>
      </c>
      <c r="I150" s="40">
        <v>3455.7</v>
      </c>
      <c r="J150" s="40">
        <v>3493.4500000000007</v>
      </c>
      <c r="K150" s="31">
        <v>3417.95</v>
      </c>
      <c r="L150" s="31">
        <v>3329.05</v>
      </c>
      <c r="M150" s="31">
        <v>7.7312799999999999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1691.35</v>
      </c>
      <c r="D151" s="40">
        <v>1693</v>
      </c>
      <c r="E151" s="40">
        <v>1676.35</v>
      </c>
      <c r="F151" s="40">
        <v>1661.35</v>
      </c>
      <c r="G151" s="40">
        <v>1644.6999999999998</v>
      </c>
      <c r="H151" s="40">
        <v>1708</v>
      </c>
      <c r="I151" s="40">
        <v>1724.65</v>
      </c>
      <c r="J151" s="40">
        <v>1739.65</v>
      </c>
      <c r="K151" s="31">
        <v>1709.65</v>
      </c>
      <c r="L151" s="31">
        <v>1678</v>
      </c>
      <c r="M151" s="31">
        <v>10.693339999999999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828.7</v>
      </c>
      <c r="D152" s="40">
        <v>823.19999999999993</v>
      </c>
      <c r="E152" s="40">
        <v>805.64999999999986</v>
      </c>
      <c r="F152" s="40">
        <v>782.59999999999991</v>
      </c>
      <c r="G152" s="40">
        <v>765.04999999999984</v>
      </c>
      <c r="H152" s="40">
        <v>846.24999999999989</v>
      </c>
      <c r="I152" s="40">
        <v>863.79999999999984</v>
      </c>
      <c r="J152" s="40">
        <v>886.84999999999991</v>
      </c>
      <c r="K152" s="31">
        <v>840.75</v>
      </c>
      <c r="L152" s="31">
        <v>800.15</v>
      </c>
      <c r="M152" s="31">
        <v>3.7790699999999999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143.05000000000001</v>
      </c>
      <c r="D153" s="40">
        <v>144.31666666666669</v>
      </c>
      <c r="E153" s="40">
        <v>140.98333333333338</v>
      </c>
      <c r="F153" s="40">
        <v>138.91666666666669</v>
      </c>
      <c r="G153" s="40">
        <v>135.58333333333337</v>
      </c>
      <c r="H153" s="40">
        <v>146.38333333333338</v>
      </c>
      <c r="I153" s="40">
        <v>149.7166666666667</v>
      </c>
      <c r="J153" s="40">
        <v>151.78333333333339</v>
      </c>
      <c r="K153" s="31">
        <v>147.65</v>
      </c>
      <c r="L153" s="31">
        <v>142.25</v>
      </c>
      <c r="M153" s="31">
        <v>113.85732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136.44999999999999</v>
      </c>
      <c r="D154" s="40">
        <v>136.43333333333331</v>
      </c>
      <c r="E154" s="40">
        <v>134.66666666666663</v>
      </c>
      <c r="F154" s="40">
        <v>132.88333333333333</v>
      </c>
      <c r="G154" s="40">
        <v>131.11666666666665</v>
      </c>
      <c r="H154" s="40">
        <v>138.21666666666661</v>
      </c>
      <c r="I154" s="40">
        <v>139.98333333333332</v>
      </c>
      <c r="J154" s="40">
        <v>141.76666666666659</v>
      </c>
      <c r="K154" s="31">
        <v>138.19999999999999</v>
      </c>
      <c r="L154" s="31">
        <v>134.65</v>
      </c>
      <c r="M154" s="31">
        <v>93.066590000000005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101.45</v>
      </c>
      <c r="D155" s="40">
        <v>101.08333333333333</v>
      </c>
      <c r="E155" s="40">
        <v>99.666666666666657</v>
      </c>
      <c r="F155" s="40">
        <v>97.883333333333326</v>
      </c>
      <c r="G155" s="40">
        <v>96.466666666666654</v>
      </c>
      <c r="H155" s="40">
        <v>102.86666666666666</v>
      </c>
      <c r="I155" s="40">
        <v>104.28333333333332</v>
      </c>
      <c r="J155" s="40">
        <v>106.06666666666666</v>
      </c>
      <c r="K155" s="31">
        <v>102.5</v>
      </c>
      <c r="L155" s="31">
        <v>99.3</v>
      </c>
      <c r="M155" s="31">
        <v>418.46093999999999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3531.95</v>
      </c>
      <c r="D156" s="40">
        <v>3543.6333333333332</v>
      </c>
      <c r="E156" s="40">
        <v>3468.3166666666666</v>
      </c>
      <c r="F156" s="40">
        <v>3404.6833333333334</v>
      </c>
      <c r="G156" s="40">
        <v>3329.3666666666668</v>
      </c>
      <c r="H156" s="40">
        <v>3607.2666666666664</v>
      </c>
      <c r="I156" s="40">
        <v>3682.583333333333</v>
      </c>
      <c r="J156" s="40">
        <v>3746.2166666666662</v>
      </c>
      <c r="K156" s="31">
        <v>3618.95</v>
      </c>
      <c r="L156" s="31">
        <v>3480</v>
      </c>
      <c r="M156" s="31">
        <v>1.97173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19142.45</v>
      </c>
      <c r="D157" s="40">
        <v>19087.5</v>
      </c>
      <c r="E157" s="40">
        <v>18915.8</v>
      </c>
      <c r="F157" s="40">
        <v>18689.149999999998</v>
      </c>
      <c r="G157" s="40">
        <v>18517.449999999997</v>
      </c>
      <c r="H157" s="40">
        <v>19314.150000000001</v>
      </c>
      <c r="I157" s="40">
        <v>19485.849999999999</v>
      </c>
      <c r="J157" s="40">
        <v>19712.500000000004</v>
      </c>
      <c r="K157" s="31">
        <v>19259.2</v>
      </c>
      <c r="L157" s="31">
        <v>18860.849999999999</v>
      </c>
      <c r="M157" s="31">
        <v>0.66512000000000004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422.25</v>
      </c>
      <c r="D158" s="40">
        <v>421.41666666666669</v>
      </c>
      <c r="E158" s="40">
        <v>417.88333333333338</v>
      </c>
      <c r="F158" s="40">
        <v>413.51666666666671</v>
      </c>
      <c r="G158" s="40">
        <v>409.98333333333341</v>
      </c>
      <c r="H158" s="40">
        <v>425.78333333333336</v>
      </c>
      <c r="I158" s="40">
        <v>429.31666666666666</v>
      </c>
      <c r="J158" s="40">
        <v>433.68333333333334</v>
      </c>
      <c r="K158" s="31">
        <v>424.95</v>
      </c>
      <c r="L158" s="31">
        <v>417.05</v>
      </c>
      <c r="M158" s="31">
        <v>3.9890699999999999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974.05</v>
      </c>
      <c r="D159" s="40">
        <v>968.56666666666661</v>
      </c>
      <c r="E159" s="40">
        <v>958.68333333333317</v>
      </c>
      <c r="F159" s="40">
        <v>943.31666666666661</v>
      </c>
      <c r="G159" s="40">
        <v>933.43333333333317</v>
      </c>
      <c r="H159" s="40">
        <v>983.93333333333317</v>
      </c>
      <c r="I159" s="40">
        <v>993.81666666666661</v>
      </c>
      <c r="J159" s="40">
        <v>1009.1833333333332</v>
      </c>
      <c r="K159" s="31">
        <v>978.45</v>
      </c>
      <c r="L159" s="31">
        <v>953.2</v>
      </c>
      <c r="M159" s="31">
        <v>11.141159999999999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154.65</v>
      </c>
      <c r="D160" s="40">
        <v>154.51666666666668</v>
      </c>
      <c r="E160" s="40">
        <v>153.43333333333337</v>
      </c>
      <c r="F160" s="40">
        <v>152.2166666666667</v>
      </c>
      <c r="G160" s="40">
        <v>151.13333333333338</v>
      </c>
      <c r="H160" s="40">
        <v>155.73333333333335</v>
      </c>
      <c r="I160" s="40">
        <v>156.81666666666666</v>
      </c>
      <c r="J160" s="40">
        <v>158.03333333333333</v>
      </c>
      <c r="K160" s="31">
        <v>155.6</v>
      </c>
      <c r="L160" s="31">
        <v>153.30000000000001</v>
      </c>
      <c r="M160" s="31">
        <v>105.52485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221.9</v>
      </c>
      <c r="D161" s="40">
        <v>222.25</v>
      </c>
      <c r="E161" s="40">
        <v>220.6</v>
      </c>
      <c r="F161" s="40">
        <v>219.29999999999998</v>
      </c>
      <c r="G161" s="40">
        <v>217.64999999999998</v>
      </c>
      <c r="H161" s="40">
        <v>223.55</v>
      </c>
      <c r="I161" s="40">
        <v>225.2</v>
      </c>
      <c r="J161" s="40">
        <v>226.50000000000003</v>
      </c>
      <c r="K161" s="31">
        <v>223.9</v>
      </c>
      <c r="L161" s="31">
        <v>220.95</v>
      </c>
      <c r="M161" s="31">
        <v>20.271509999999999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2737.85</v>
      </c>
      <c r="D162" s="40">
        <v>2751.6166666666668</v>
      </c>
      <c r="E162" s="40">
        <v>2719.2333333333336</v>
      </c>
      <c r="F162" s="40">
        <v>2700.6166666666668</v>
      </c>
      <c r="G162" s="40">
        <v>2668.2333333333336</v>
      </c>
      <c r="H162" s="40">
        <v>2770.2333333333336</v>
      </c>
      <c r="I162" s="40">
        <v>2802.6166666666668</v>
      </c>
      <c r="J162" s="40">
        <v>2821.2333333333336</v>
      </c>
      <c r="K162" s="31">
        <v>2784</v>
      </c>
      <c r="L162" s="31">
        <v>2733</v>
      </c>
      <c r="M162" s="31">
        <v>2.6289099999999999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40439.949999999997</v>
      </c>
      <c r="D163" s="40">
        <v>40183.299999999996</v>
      </c>
      <c r="E163" s="40">
        <v>39756.599999999991</v>
      </c>
      <c r="F163" s="40">
        <v>39073.249999999993</v>
      </c>
      <c r="G163" s="40">
        <v>38646.549999999988</v>
      </c>
      <c r="H163" s="40">
        <v>40866.649999999994</v>
      </c>
      <c r="I163" s="40">
        <v>41293.349999999991</v>
      </c>
      <c r="J163" s="40">
        <v>41976.7</v>
      </c>
      <c r="K163" s="31">
        <v>40610</v>
      </c>
      <c r="L163" s="31">
        <v>39499.949999999997</v>
      </c>
      <c r="M163" s="31">
        <v>0.60777000000000003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236.9</v>
      </c>
      <c r="D164" s="40">
        <v>237.33333333333334</v>
      </c>
      <c r="E164" s="40">
        <v>235.31666666666669</v>
      </c>
      <c r="F164" s="40">
        <v>233.73333333333335</v>
      </c>
      <c r="G164" s="40">
        <v>231.7166666666667</v>
      </c>
      <c r="H164" s="40">
        <v>238.91666666666669</v>
      </c>
      <c r="I164" s="40">
        <v>240.93333333333334</v>
      </c>
      <c r="J164" s="40">
        <v>242.51666666666668</v>
      </c>
      <c r="K164" s="31">
        <v>239.35</v>
      </c>
      <c r="L164" s="31">
        <v>235.75</v>
      </c>
      <c r="M164" s="31">
        <v>15.71935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5129.5</v>
      </c>
      <c r="D165" s="40">
        <v>5138.45</v>
      </c>
      <c r="E165" s="40">
        <v>5093.0499999999993</v>
      </c>
      <c r="F165" s="40">
        <v>5056.5999999999995</v>
      </c>
      <c r="G165" s="40">
        <v>5011.1999999999989</v>
      </c>
      <c r="H165" s="40">
        <v>5174.8999999999996</v>
      </c>
      <c r="I165" s="40">
        <v>5220.2999999999993</v>
      </c>
      <c r="J165" s="40">
        <v>5256.75</v>
      </c>
      <c r="K165" s="31">
        <v>5183.8500000000004</v>
      </c>
      <c r="L165" s="31">
        <v>5102</v>
      </c>
      <c r="M165" s="31">
        <v>0.13231000000000001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2426.1999999999998</v>
      </c>
      <c r="D166" s="40">
        <v>2437.6333333333332</v>
      </c>
      <c r="E166" s="40">
        <v>2385.2666666666664</v>
      </c>
      <c r="F166" s="40">
        <v>2344.333333333333</v>
      </c>
      <c r="G166" s="40">
        <v>2291.9666666666662</v>
      </c>
      <c r="H166" s="40">
        <v>2478.5666666666666</v>
      </c>
      <c r="I166" s="40">
        <v>2530.9333333333334</v>
      </c>
      <c r="J166" s="40">
        <v>2571.8666666666668</v>
      </c>
      <c r="K166" s="31">
        <v>2490</v>
      </c>
      <c r="L166" s="31">
        <v>2396.6999999999998</v>
      </c>
      <c r="M166" s="31">
        <v>6.3426799999999997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2654.3</v>
      </c>
      <c r="D167" s="40">
        <v>2672.0666666666671</v>
      </c>
      <c r="E167" s="40">
        <v>2583.1333333333341</v>
      </c>
      <c r="F167" s="40">
        <v>2511.9666666666672</v>
      </c>
      <c r="G167" s="40">
        <v>2423.0333333333342</v>
      </c>
      <c r="H167" s="40">
        <v>2743.233333333334</v>
      </c>
      <c r="I167" s="40">
        <v>2832.1666666666674</v>
      </c>
      <c r="J167" s="40">
        <v>2903.3333333333339</v>
      </c>
      <c r="K167" s="31">
        <v>2761</v>
      </c>
      <c r="L167" s="31">
        <v>2600.9</v>
      </c>
      <c r="M167" s="31">
        <v>10.15011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2517.4499999999998</v>
      </c>
      <c r="D168" s="40">
        <v>2506.7666666666664</v>
      </c>
      <c r="E168" s="40">
        <v>2490.5333333333328</v>
      </c>
      <c r="F168" s="40">
        <v>2463.6166666666663</v>
      </c>
      <c r="G168" s="40">
        <v>2447.3833333333328</v>
      </c>
      <c r="H168" s="40">
        <v>2533.6833333333329</v>
      </c>
      <c r="I168" s="40">
        <v>2549.9166666666665</v>
      </c>
      <c r="J168" s="40">
        <v>2576.833333333333</v>
      </c>
      <c r="K168" s="31">
        <v>2523</v>
      </c>
      <c r="L168" s="31">
        <v>2479.85</v>
      </c>
      <c r="M168" s="31">
        <v>2.5213100000000002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138.1</v>
      </c>
      <c r="D169" s="40">
        <v>138.96666666666667</v>
      </c>
      <c r="E169" s="40">
        <v>135.63333333333333</v>
      </c>
      <c r="F169" s="40">
        <v>133.16666666666666</v>
      </c>
      <c r="G169" s="40">
        <v>129.83333333333331</v>
      </c>
      <c r="H169" s="40">
        <v>141.43333333333334</v>
      </c>
      <c r="I169" s="40">
        <v>144.76666666666665</v>
      </c>
      <c r="J169" s="40">
        <v>147.23333333333335</v>
      </c>
      <c r="K169" s="31">
        <v>142.30000000000001</v>
      </c>
      <c r="L169" s="31">
        <v>136.5</v>
      </c>
      <c r="M169" s="31">
        <v>46.928400000000003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182</v>
      </c>
      <c r="D170" s="40">
        <v>182</v>
      </c>
      <c r="E170" s="40">
        <v>180.3</v>
      </c>
      <c r="F170" s="40">
        <v>178.60000000000002</v>
      </c>
      <c r="G170" s="40">
        <v>176.90000000000003</v>
      </c>
      <c r="H170" s="40">
        <v>183.7</v>
      </c>
      <c r="I170" s="40">
        <v>185.39999999999998</v>
      </c>
      <c r="J170" s="40">
        <v>187.09999999999997</v>
      </c>
      <c r="K170" s="31">
        <v>183.7</v>
      </c>
      <c r="L170" s="31">
        <v>180.3</v>
      </c>
      <c r="M170" s="31">
        <v>71.930049999999994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510.55</v>
      </c>
      <c r="D171" s="40">
        <v>500.95</v>
      </c>
      <c r="E171" s="40">
        <v>484.9</v>
      </c>
      <c r="F171" s="40">
        <v>459.25</v>
      </c>
      <c r="G171" s="40">
        <v>443.2</v>
      </c>
      <c r="H171" s="40">
        <v>526.59999999999991</v>
      </c>
      <c r="I171" s="40">
        <v>542.65000000000009</v>
      </c>
      <c r="J171" s="40">
        <v>568.29999999999995</v>
      </c>
      <c r="K171" s="31">
        <v>517</v>
      </c>
      <c r="L171" s="31">
        <v>475.3</v>
      </c>
      <c r="M171" s="31">
        <v>20.446470000000001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14867.3</v>
      </c>
      <c r="D172" s="40">
        <v>14835.783333333333</v>
      </c>
      <c r="E172" s="40">
        <v>14731.566666666666</v>
      </c>
      <c r="F172" s="40">
        <v>14595.833333333332</v>
      </c>
      <c r="G172" s="40">
        <v>14491.616666666665</v>
      </c>
      <c r="H172" s="40">
        <v>14971.516666666666</v>
      </c>
      <c r="I172" s="40">
        <v>15075.733333333334</v>
      </c>
      <c r="J172" s="40">
        <v>15211.466666666667</v>
      </c>
      <c r="K172" s="31">
        <v>14940</v>
      </c>
      <c r="L172" s="31">
        <v>14700.05</v>
      </c>
      <c r="M172" s="31">
        <v>0.16117999999999999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41.75</v>
      </c>
      <c r="D173" s="40">
        <v>41.85</v>
      </c>
      <c r="E173" s="40">
        <v>41.45</v>
      </c>
      <c r="F173" s="40">
        <v>41.15</v>
      </c>
      <c r="G173" s="40">
        <v>40.75</v>
      </c>
      <c r="H173" s="40">
        <v>42.150000000000006</v>
      </c>
      <c r="I173" s="40">
        <v>42.55</v>
      </c>
      <c r="J173" s="40">
        <v>42.850000000000009</v>
      </c>
      <c r="K173" s="31">
        <v>42.25</v>
      </c>
      <c r="L173" s="31">
        <v>41.55</v>
      </c>
      <c r="M173" s="31">
        <v>287.98007999999999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211.2</v>
      </c>
      <c r="D174" s="40">
        <v>211.86666666666667</v>
      </c>
      <c r="E174" s="40">
        <v>209.43333333333334</v>
      </c>
      <c r="F174" s="40">
        <v>207.66666666666666</v>
      </c>
      <c r="G174" s="40">
        <v>205.23333333333332</v>
      </c>
      <c r="H174" s="40">
        <v>213.63333333333335</v>
      </c>
      <c r="I174" s="40">
        <v>216.06666666666669</v>
      </c>
      <c r="J174" s="40">
        <v>217.83333333333337</v>
      </c>
      <c r="K174" s="31">
        <v>214.3</v>
      </c>
      <c r="L174" s="31">
        <v>210.1</v>
      </c>
      <c r="M174" s="31">
        <v>58.530949999999997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145.65</v>
      </c>
      <c r="D175" s="40">
        <v>147.11666666666667</v>
      </c>
      <c r="E175" s="40">
        <v>143.33333333333334</v>
      </c>
      <c r="F175" s="40">
        <v>141.01666666666668</v>
      </c>
      <c r="G175" s="40">
        <v>137.23333333333335</v>
      </c>
      <c r="H175" s="40">
        <v>149.43333333333334</v>
      </c>
      <c r="I175" s="40">
        <v>153.21666666666664</v>
      </c>
      <c r="J175" s="40">
        <v>155.53333333333333</v>
      </c>
      <c r="K175" s="31">
        <v>150.9</v>
      </c>
      <c r="L175" s="31">
        <v>144.80000000000001</v>
      </c>
      <c r="M175" s="31">
        <v>66.325230000000005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2593.1</v>
      </c>
      <c r="D176" s="40">
        <v>2582.9500000000003</v>
      </c>
      <c r="E176" s="40">
        <v>2567.1500000000005</v>
      </c>
      <c r="F176" s="40">
        <v>2541.2000000000003</v>
      </c>
      <c r="G176" s="40">
        <v>2525.4000000000005</v>
      </c>
      <c r="H176" s="40">
        <v>2608.9000000000005</v>
      </c>
      <c r="I176" s="40">
        <v>2624.7000000000007</v>
      </c>
      <c r="J176" s="40">
        <v>2650.6500000000005</v>
      </c>
      <c r="K176" s="31">
        <v>2598.75</v>
      </c>
      <c r="L176" s="31">
        <v>2557</v>
      </c>
      <c r="M176" s="31">
        <v>40.207439999999998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1085.7</v>
      </c>
      <c r="D177" s="40">
        <v>1083.1000000000001</v>
      </c>
      <c r="E177" s="40">
        <v>1078.2500000000002</v>
      </c>
      <c r="F177" s="40">
        <v>1070.8000000000002</v>
      </c>
      <c r="G177" s="40">
        <v>1065.9500000000003</v>
      </c>
      <c r="H177" s="40">
        <v>1090.5500000000002</v>
      </c>
      <c r="I177" s="40">
        <v>1095.4000000000001</v>
      </c>
      <c r="J177" s="40">
        <v>1102.8500000000001</v>
      </c>
      <c r="K177" s="31">
        <v>1087.95</v>
      </c>
      <c r="L177" s="31">
        <v>1075.6500000000001</v>
      </c>
      <c r="M177" s="31">
        <v>9.1422000000000008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1174.9000000000001</v>
      </c>
      <c r="D178" s="40">
        <v>1166.5</v>
      </c>
      <c r="E178" s="40">
        <v>1156</v>
      </c>
      <c r="F178" s="40">
        <v>1137.0999999999999</v>
      </c>
      <c r="G178" s="40">
        <v>1126.5999999999999</v>
      </c>
      <c r="H178" s="40">
        <v>1185.4000000000001</v>
      </c>
      <c r="I178" s="40">
        <v>1195.9000000000001</v>
      </c>
      <c r="J178" s="40">
        <v>1214.8000000000002</v>
      </c>
      <c r="K178" s="31">
        <v>1177</v>
      </c>
      <c r="L178" s="31">
        <v>1147.5999999999999</v>
      </c>
      <c r="M178" s="31">
        <v>12.8103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2154.9</v>
      </c>
      <c r="D179" s="40">
        <v>2162.4500000000003</v>
      </c>
      <c r="E179" s="40">
        <v>2117.5000000000005</v>
      </c>
      <c r="F179" s="40">
        <v>2080.1000000000004</v>
      </c>
      <c r="G179" s="40">
        <v>2035.1500000000005</v>
      </c>
      <c r="H179" s="40">
        <v>2199.8500000000004</v>
      </c>
      <c r="I179" s="40">
        <v>2244.8000000000002</v>
      </c>
      <c r="J179" s="40">
        <v>2282.2000000000003</v>
      </c>
      <c r="K179" s="31">
        <v>2207.4</v>
      </c>
      <c r="L179" s="31">
        <v>2125.0500000000002</v>
      </c>
      <c r="M179" s="31">
        <v>17.476710000000001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8290.35</v>
      </c>
      <c r="D180" s="40">
        <v>8196.1833333333325</v>
      </c>
      <c r="E180" s="40">
        <v>8077.366666666665</v>
      </c>
      <c r="F180" s="40">
        <v>7864.3833333333323</v>
      </c>
      <c r="G180" s="40">
        <v>7745.5666666666648</v>
      </c>
      <c r="H180" s="40">
        <v>8409.1666666666642</v>
      </c>
      <c r="I180" s="40">
        <v>8527.9833333333336</v>
      </c>
      <c r="J180" s="40">
        <v>8740.9666666666653</v>
      </c>
      <c r="K180" s="31">
        <v>8315</v>
      </c>
      <c r="L180" s="31">
        <v>7983.2</v>
      </c>
      <c r="M180" s="31">
        <v>0.17338999999999999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29388.9</v>
      </c>
      <c r="D181" s="40">
        <v>29266.133333333331</v>
      </c>
      <c r="E181" s="40">
        <v>28992.366666666661</v>
      </c>
      <c r="F181" s="40">
        <v>28595.833333333328</v>
      </c>
      <c r="G181" s="40">
        <v>28322.066666666658</v>
      </c>
      <c r="H181" s="40">
        <v>29662.666666666664</v>
      </c>
      <c r="I181" s="40">
        <v>29936.433333333334</v>
      </c>
      <c r="J181" s="40">
        <v>30332.966666666667</v>
      </c>
      <c r="K181" s="31">
        <v>29539.9</v>
      </c>
      <c r="L181" s="31">
        <v>28869.599999999999</v>
      </c>
      <c r="M181" s="31">
        <v>0.23683000000000001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1622.4</v>
      </c>
      <c r="D182" s="40">
        <v>1629.1166666666668</v>
      </c>
      <c r="E182" s="40">
        <v>1609.2333333333336</v>
      </c>
      <c r="F182" s="40">
        <v>1596.0666666666668</v>
      </c>
      <c r="G182" s="40">
        <v>1576.1833333333336</v>
      </c>
      <c r="H182" s="40">
        <v>1642.2833333333335</v>
      </c>
      <c r="I182" s="40">
        <v>1662.1666666666667</v>
      </c>
      <c r="J182" s="40">
        <v>1675.3333333333335</v>
      </c>
      <c r="K182" s="31">
        <v>1649</v>
      </c>
      <c r="L182" s="31">
        <v>1615.95</v>
      </c>
      <c r="M182" s="31">
        <v>11.022830000000001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2384.65</v>
      </c>
      <c r="D183" s="40">
        <v>2397.0166666666669</v>
      </c>
      <c r="E183" s="40">
        <v>2365.6833333333338</v>
      </c>
      <c r="F183" s="40">
        <v>2346.7166666666672</v>
      </c>
      <c r="G183" s="40">
        <v>2315.3833333333341</v>
      </c>
      <c r="H183" s="40">
        <v>2415.9833333333336</v>
      </c>
      <c r="I183" s="40">
        <v>2447.3166666666666</v>
      </c>
      <c r="J183" s="40">
        <v>2466.2833333333333</v>
      </c>
      <c r="K183" s="31">
        <v>2428.35</v>
      </c>
      <c r="L183" s="31">
        <v>2378.0500000000002</v>
      </c>
      <c r="M183" s="31">
        <v>2.6107900000000002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511.35</v>
      </c>
      <c r="D184" s="40">
        <v>509.01666666666665</v>
      </c>
      <c r="E184" s="40">
        <v>505.0333333333333</v>
      </c>
      <c r="F184" s="40">
        <v>498.71666666666664</v>
      </c>
      <c r="G184" s="40">
        <v>494.73333333333329</v>
      </c>
      <c r="H184" s="40">
        <v>515.33333333333326</v>
      </c>
      <c r="I184" s="40">
        <v>519.31666666666661</v>
      </c>
      <c r="J184" s="40">
        <v>525.63333333333333</v>
      </c>
      <c r="K184" s="31">
        <v>513</v>
      </c>
      <c r="L184" s="31">
        <v>502.7</v>
      </c>
      <c r="M184" s="31">
        <v>198.36221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117.5</v>
      </c>
      <c r="D185" s="40">
        <v>117.31666666666666</v>
      </c>
      <c r="E185" s="40">
        <v>115.73333333333332</v>
      </c>
      <c r="F185" s="40">
        <v>113.96666666666665</v>
      </c>
      <c r="G185" s="40">
        <v>112.38333333333331</v>
      </c>
      <c r="H185" s="40">
        <v>119.08333333333333</v>
      </c>
      <c r="I185" s="40">
        <v>120.66666666666667</v>
      </c>
      <c r="J185" s="40">
        <v>122.43333333333334</v>
      </c>
      <c r="K185" s="31">
        <v>118.9</v>
      </c>
      <c r="L185" s="31">
        <v>115.55</v>
      </c>
      <c r="M185" s="31">
        <v>244.42697000000001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806.5</v>
      </c>
      <c r="D186" s="40">
        <v>803.7166666666667</v>
      </c>
      <c r="E186" s="40">
        <v>798.88333333333344</v>
      </c>
      <c r="F186" s="40">
        <v>791.26666666666677</v>
      </c>
      <c r="G186" s="40">
        <v>786.43333333333351</v>
      </c>
      <c r="H186" s="40">
        <v>811.33333333333337</v>
      </c>
      <c r="I186" s="40">
        <v>816.16666666666663</v>
      </c>
      <c r="J186" s="40">
        <v>823.7833333333333</v>
      </c>
      <c r="K186" s="31">
        <v>808.55</v>
      </c>
      <c r="L186" s="31">
        <v>796.1</v>
      </c>
      <c r="M186" s="31">
        <v>20.765229999999999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562.35</v>
      </c>
      <c r="D187" s="40">
        <v>562.35</v>
      </c>
      <c r="E187" s="40">
        <v>555.20000000000005</v>
      </c>
      <c r="F187" s="40">
        <v>548.05000000000007</v>
      </c>
      <c r="G187" s="40">
        <v>540.90000000000009</v>
      </c>
      <c r="H187" s="40">
        <v>569.5</v>
      </c>
      <c r="I187" s="40">
        <v>576.64999999999986</v>
      </c>
      <c r="J187" s="40">
        <v>583.79999999999995</v>
      </c>
      <c r="K187" s="31">
        <v>569.5</v>
      </c>
      <c r="L187" s="31">
        <v>555.20000000000005</v>
      </c>
      <c r="M187" s="31">
        <v>10.04838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554.65</v>
      </c>
      <c r="D188" s="40">
        <v>553.4666666666667</v>
      </c>
      <c r="E188" s="40">
        <v>546.18333333333339</v>
      </c>
      <c r="F188" s="40">
        <v>537.7166666666667</v>
      </c>
      <c r="G188" s="40">
        <v>530.43333333333339</v>
      </c>
      <c r="H188" s="40">
        <v>561.93333333333339</v>
      </c>
      <c r="I188" s="40">
        <v>569.2166666666667</v>
      </c>
      <c r="J188" s="40">
        <v>577.68333333333339</v>
      </c>
      <c r="K188" s="31">
        <v>560.75</v>
      </c>
      <c r="L188" s="31">
        <v>545</v>
      </c>
      <c r="M188" s="31">
        <v>5.3424800000000001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729.05</v>
      </c>
      <c r="D189" s="40">
        <v>733.2833333333333</v>
      </c>
      <c r="E189" s="40">
        <v>714.56666666666661</v>
      </c>
      <c r="F189" s="40">
        <v>700.08333333333326</v>
      </c>
      <c r="G189" s="40">
        <v>681.36666666666656</v>
      </c>
      <c r="H189" s="40">
        <v>747.76666666666665</v>
      </c>
      <c r="I189" s="40">
        <v>766.48333333333335</v>
      </c>
      <c r="J189" s="40">
        <v>780.9666666666667</v>
      </c>
      <c r="K189" s="31">
        <v>752</v>
      </c>
      <c r="L189" s="31">
        <v>718.8</v>
      </c>
      <c r="M189" s="31">
        <v>40.942239999999998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935.85</v>
      </c>
      <c r="D190" s="40">
        <v>936.65</v>
      </c>
      <c r="E190" s="40">
        <v>926.9</v>
      </c>
      <c r="F190" s="40">
        <v>917.95</v>
      </c>
      <c r="G190" s="40">
        <v>908.2</v>
      </c>
      <c r="H190" s="40">
        <v>945.59999999999991</v>
      </c>
      <c r="I190" s="40">
        <v>955.34999999999991</v>
      </c>
      <c r="J190" s="40">
        <v>964.29999999999984</v>
      </c>
      <c r="K190" s="31">
        <v>946.4</v>
      </c>
      <c r="L190" s="31">
        <v>927.7</v>
      </c>
      <c r="M190" s="31">
        <v>11.937799999999999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1225.75</v>
      </c>
      <c r="D191" s="40">
        <v>1229.9166666666667</v>
      </c>
      <c r="E191" s="40">
        <v>1209.9833333333336</v>
      </c>
      <c r="F191" s="40">
        <v>1194.2166666666669</v>
      </c>
      <c r="G191" s="40">
        <v>1174.2833333333338</v>
      </c>
      <c r="H191" s="40">
        <v>1245.6833333333334</v>
      </c>
      <c r="I191" s="40">
        <v>1265.6166666666663</v>
      </c>
      <c r="J191" s="40">
        <v>1281.3833333333332</v>
      </c>
      <c r="K191" s="31">
        <v>1249.8499999999999</v>
      </c>
      <c r="L191" s="31">
        <v>1214.1500000000001</v>
      </c>
      <c r="M191" s="31">
        <v>4.5071000000000003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3526.05</v>
      </c>
      <c r="D192" s="40">
        <v>3515.3000000000006</v>
      </c>
      <c r="E192" s="40">
        <v>3496.4500000000012</v>
      </c>
      <c r="F192" s="40">
        <v>3466.8500000000004</v>
      </c>
      <c r="G192" s="40">
        <v>3448.0000000000009</v>
      </c>
      <c r="H192" s="40">
        <v>3544.9000000000015</v>
      </c>
      <c r="I192" s="40">
        <v>3563.7500000000009</v>
      </c>
      <c r="J192" s="40">
        <v>3593.3500000000017</v>
      </c>
      <c r="K192" s="31">
        <v>3534.15</v>
      </c>
      <c r="L192" s="31">
        <v>3485.7</v>
      </c>
      <c r="M192" s="31">
        <v>17.47259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847.9</v>
      </c>
      <c r="D193" s="40">
        <v>846.91666666666663</v>
      </c>
      <c r="E193" s="40">
        <v>840.98333333333323</v>
      </c>
      <c r="F193" s="40">
        <v>834.06666666666661</v>
      </c>
      <c r="G193" s="40">
        <v>828.13333333333321</v>
      </c>
      <c r="H193" s="40">
        <v>853.83333333333326</v>
      </c>
      <c r="I193" s="40">
        <v>859.76666666666665</v>
      </c>
      <c r="J193" s="40">
        <v>866.68333333333328</v>
      </c>
      <c r="K193" s="31">
        <v>852.85</v>
      </c>
      <c r="L193" s="31">
        <v>840</v>
      </c>
      <c r="M193" s="31">
        <v>11.804410000000001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6552.75</v>
      </c>
      <c r="D194" s="40">
        <v>6567.916666666667</v>
      </c>
      <c r="E194" s="40">
        <v>6446.8333333333339</v>
      </c>
      <c r="F194" s="40">
        <v>6340.916666666667</v>
      </c>
      <c r="G194" s="40">
        <v>6219.8333333333339</v>
      </c>
      <c r="H194" s="40">
        <v>6673.8333333333339</v>
      </c>
      <c r="I194" s="40">
        <v>6794.9166666666679</v>
      </c>
      <c r="J194" s="40">
        <v>6900.8333333333339</v>
      </c>
      <c r="K194" s="31">
        <v>6689</v>
      </c>
      <c r="L194" s="31">
        <v>6462</v>
      </c>
      <c r="M194" s="31">
        <v>1.6466499999999999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507.05</v>
      </c>
      <c r="D195" s="40">
        <v>504.65000000000003</v>
      </c>
      <c r="E195" s="40">
        <v>499.75000000000006</v>
      </c>
      <c r="F195" s="40">
        <v>492.45000000000005</v>
      </c>
      <c r="G195" s="40">
        <v>487.55000000000007</v>
      </c>
      <c r="H195" s="40">
        <v>511.95000000000005</v>
      </c>
      <c r="I195" s="40">
        <v>516.85</v>
      </c>
      <c r="J195" s="40">
        <v>524.15000000000009</v>
      </c>
      <c r="K195" s="31">
        <v>509.55</v>
      </c>
      <c r="L195" s="31">
        <v>497.35</v>
      </c>
      <c r="M195" s="31">
        <v>207.31808000000001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239.85</v>
      </c>
      <c r="D196" s="40">
        <v>239.41666666666666</v>
      </c>
      <c r="E196" s="40">
        <v>236.43333333333331</v>
      </c>
      <c r="F196" s="40">
        <v>233.01666666666665</v>
      </c>
      <c r="G196" s="40">
        <v>230.0333333333333</v>
      </c>
      <c r="H196" s="40">
        <v>242.83333333333331</v>
      </c>
      <c r="I196" s="40">
        <v>245.81666666666666</v>
      </c>
      <c r="J196" s="40">
        <v>249.23333333333332</v>
      </c>
      <c r="K196" s="31">
        <v>242.4</v>
      </c>
      <c r="L196" s="31">
        <v>236</v>
      </c>
      <c r="M196" s="31">
        <v>420.38249999999999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1287.25</v>
      </c>
      <c r="D197" s="40">
        <v>1299.45</v>
      </c>
      <c r="E197" s="40">
        <v>1258.9000000000001</v>
      </c>
      <c r="F197" s="40">
        <v>1230.55</v>
      </c>
      <c r="G197" s="40">
        <v>1190</v>
      </c>
      <c r="H197" s="40">
        <v>1327.8000000000002</v>
      </c>
      <c r="I197" s="40">
        <v>1368.35</v>
      </c>
      <c r="J197" s="40">
        <v>1396.7000000000003</v>
      </c>
      <c r="K197" s="31">
        <v>1340</v>
      </c>
      <c r="L197" s="31">
        <v>1271.0999999999999</v>
      </c>
      <c r="M197" s="31">
        <v>232.39558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1585</v>
      </c>
      <c r="D198" s="40">
        <v>1568.5833333333333</v>
      </c>
      <c r="E198" s="40">
        <v>1547.7166666666665</v>
      </c>
      <c r="F198" s="40">
        <v>1510.4333333333332</v>
      </c>
      <c r="G198" s="40">
        <v>1489.5666666666664</v>
      </c>
      <c r="H198" s="40">
        <v>1605.8666666666666</v>
      </c>
      <c r="I198" s="40">
        <v>1626.7333333333333</v>
      </c>
      <c r="J198" s="40">
        <v>1664.0166666666667</v>
      </c>
      <c r="K198" s="31">
        <v>1589.45</v>
      </c>
      <c r="L198" s="31">
        <v>1531.3</v>
      </c>
      <c r="M198" s="31">
        <v>37.138680000000001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1067</v>
      </c>
      <c r="D199" s="40">
        <v>1064.3333333333333</v>
      </c>
      <c r="E199" s="40">
        <v>1057.6666666666665</v>
      </c>
      <c r="F199" s="40">
        <v>1048.3333333333333</v>
      </c>
      <c r="G199" s="40">
        <v>1041.6666666666665</v>
      </c>
      <c r="H199" s="40">
        <v>1073.6666666666665</v>
      </c>
      <c r="I199" s="40">
        <v>1080.333333333333</v>
      </c>
      <c r="J199" s="40">
        <v>1089.6666666666665</v>
      </c>
      <c r="K199" s="31">
        <v>1071</v>
      </c>
      <c r="L199" s="31">
        <v>1055</v>
      </c>
      <c r="M199" s="31">
        <v>2.1019899999999998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2539.5</v>
      </c>
      <c r="D200" s="40">
        <v>2541.4166666666665</v>
      </c>
      <c r="E200" s="40">
        <v>2521.083333333333</v>
      </c>
      <c r="F200" s="40">
        <v>2502.6666666666665</v>
      </c>
      <c r="G200" s="40">
        <v>2482.333333333333</v>
      </c>
      <c r="H200" s="40">
        <v>2559.833333333333</v>
      </c>
      <c r="I200" s="40">
        <v>2580.1666666666661</v>
      </c>
      <c r="J200" s="40">
        <v>2598.583333333333</v>
      </c>
      <c r="K200" s="31">
        <v>2561.75</v>
      </c>
      <c r="L200" s="31">
        <v>2523</v>
      </c>
      <c r="M200" s="31">
        <v>16.73817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2791.35</v>
      </c>
      <c r="D201" s="40">
        <v>2794.1166666666668</v>
      </c>
      <c r="E201" s="40">
        <v>2748.2333333333336</v>
      </c>
      <c r="F201" s="40">
        <v>2705.1166666666668</v>
      </c>
      <c r="G201" s="40">
        <v>2659.2333333333336</v>
      </c>
      <c r="H201" s="40">
        <v>2837.2333333333336</v>
      </c>
      <c r="I201" s="40">
        <v>2883.1166666666668</v>
      </c>
      <c r="J201" s="40">
        <v>2926.2333333333336</v>
      </c>
      <c r="K201" s="31">
        <v>2840</v>
      </c>
      <c r="L201" s="31">
        <v>2751</v>
      </c>
      <c r="M201" s="31">
        <v>7.5459500000000004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539.29999999999995</v>
      </c>
      <c r="D202" s="40">
        <v>540.5333333333333</v>
      </c>
      <c r="E202" s="40">
        <v>534.06666666666661</v>
      </c>
      <c r="F202" s="40">
        <v>528.83333333333326</v>
      </c>
      <c r="G202" s="40">
        <v>522.36666666666656</v>
      </c>
      <c r="H202" s="40">
        <v>545.76666666666665</v>
      </c>
      <c r="I202" s="40">
        <v>552.23333333333335</v>
      </c>
      <c r="J202" s="40">
        <v>557.4666666666667</v>
      </c>
      <c r="K202" s="31">
        <v>547</v>
      </c>
      <c r="L202" s="31">
        <v>535.29999999999995</v>
      </c>
      <c r="M202" s="31">
        <v>13.340260000000001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1149.1500000000001</v>
      </c>
      <c r="D203" s="40">
        <v>1145.9166666666667</v>
      </c>
      <c r="E203" s="40">
        <v>1131.8333333333335</v>
      </c>
      <c r="F203" s="40">
        <v>1114.5166666666667</v>
      </c>
      <c r="G203" s="40">
        <v>1100.4333333333334</v>
      </c>
      <c r="H203" s="40">
        <v>1163.2333333333336</v>
      </c>
      <c r="I203" s="40">
        <v>1177.3166666666671</v>
      </c>
      <c r="J203" s="40">
        <v>1194.6333333333337</v>
      </c>
      <c r="K203" s="31">
        <v>1160</v>
      </c>
      <c r="L203" s="31">
        <v>1128.5999999999999</v>
      </c>
      <c r="M203" s="31">
        <v>5.02799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769.55</v>
      </c>
      <c r="D204" s="40">
        <v>769.76666666666677</v>
      </c>
      <c r="E204" s="40">
        <v>764.83333333333348</v>
      </c>
      <c r="F204" s="40">
        <v>760.11666666666667</v>
      </c>
      <c r="G204" s="40">
        <v>755.18333333333339</v>
      </c>
      <c r="H204" s="40">
        <v>774.48333333333358</v>
      </c>
      <c r="I204" s="40">
        <v>779.41666666666674</v>
      </c>
      <c r="J204" s="40">
        <v>784.13333333333367</v>
      </c>
      <c r="K204" s="31">
        <v>774.7</v>
      </c>
      <c r="L204" s="31">
        <v>765.05</v>
      </c>
      <c r="M204" s="31">
        <v>16.08464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8080.75</v>
      </c>
      <c r="D205" s="40">
        <v>8066.5166666666664</v>
      </c>
      <c r="E205" s="40">
        <v>8019.2333333333327</v>
      </c>
      <c r="F205" s="40">
        <v>7957.7166666666662</v>
      </c>
      <c r="G205" s="40">
        <v>7910.4333333333325</v>
      </c>
      <c r="H205" s="40">
        <v>8128.0333333333328</v>
      </c>
      <c r="I205" s="40">
        <v>8175.3166666666657</v>
      </c>
      <c r="J205" s="40">
        <v>8236.8333333333321</v>
      </c>
      <c r="K205" s="31">
        <v>8113.8</v>
      </c>
      <c r="L205" s="31">
        <v>8005</v>
      </c>
      <c r="M205" s="31">
        <v>1.8050900000000001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50</v>
      </c>
      <c r="D206" s="40">
        <v>49.916666666666664</v>
      </c>
      <c r="E206" s="40">
        <v>49.083333333333329</v>
      </c>
      <c r="F206" s="40">
        <v>48.166666666666664</v>
      </c>
      <c r="G206" s="40">
        <v>47.333333333333329</v>
      </c>
      <c r="H206" s="40">
        <v>50.833333333333329</v>
      </c>
      <c r="I206" s="40">
        <v>51.666666666666657</v>
      </c>
      <c r="J206" s="40">
        <v>52.583333333333329</v>
      </c>
      <c r="K206" s="31">
        <v>50.75</v>
      </c>
      <c r="L206" s="31">
        <v>49</v>
      </c>
      <c r="M206" s="31">
        <v>216.66643999999999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1734.8</v>
      </c>
      <c r="D207" s="40">
        <v>1731.3333333333333</v>
      </c>
      <c r="E207" s="40">
        <v>1718.4666666666665</v>
      </c>
      <c r="F207" s="40">
        <v>1702.1333333333332</v>
      </c>
      <c r="G207" s="40">
        <v>1689.2666666666664</v>
      </c>
      <c r="H207" s="40">
        <v>1747.6666666666665</v>
      </c>
      <c r="I207" s="40">
        <v>1760.5333333333333</v>
      </c>
      <c r="J207" s="40">
        <v>1776.8666666666666</v>
      </c>
      <c r="K207" s="31">
        <v>1744.2</v>
      </c>
      <c r="L207" s="31">
        <v>1715</v>
      </c>
      <c r="M207" s="31">
        <v>1.86206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958.6</v>
      </c>
      <c r="D208" s="40">
        <v>958.19999999999993</v>
      </c>
      <c r="E208" s="40">
        <v>950.39999999999986</v>
      </c>
      <c r="F208" s="40">
        <v>942.19999999999993</v>
      </c>
      <c r="G208" s="40">
        <v>934.39999999999986</v>
      </c>
      <c r="H208" s="40">
        <v>966.39999999999986</v>
      </c>
      <c r="I208" s="40">
        <v>974.19999999999982</v>
      </c>
      <c r="J208" s="40">
        <v>982.39999999999986</v>
      </c>
      <c r="K208" s="31">
        <v>966</v>
      </c>
      <c r="L208" s="31">
        <v>950</v>
      </c>
      <c r="M208" s="31">
        <v>15.301819999999999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971.85</v>
      </c>
      <c r="D209" s="40">
        <v>954.94999999999993</v>
      </c>
      <c r="E209" s="40">
        <v>929.89999999999986</v>
      </c>
      <c r="F209" s="40">
        <v>887.94999999999993</v>
      </c>
      <c r="G209" s="40">
        <v>862.89999999999986</v>
      </c>
      <c r="H209" s="40">
        <v>996.89999999999986</v>
      </c>
      <c r="I209" s="40">
        <v>1021.9499999999998</v>
      </c>
      <c r="J209" s="40">
        <v>1063.8999999999999</v>
      </c>
      <c r="K209" s="31">
        <v>980</v>
      </c>
      <c r="L209" s="31">
        <v>913</v>
      </c>
      <c r="M209" s="31">
        <v>6.6769699999999998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328.2</v>
      </c>
      <c r="D210" s="40">
        <v>327.86666666666662</v>
      </c>
      <c r="E210" s="40">
        <v>324.08333333333326</v>
      </c>
      <c r="F210" s="40">
        <v>319.96666666666664</v>
      </c>
      <c r="G210" s="40">
        <v>316.18333333333328</v>
      </c>
      <c r="H210" s="40">
        <v>331.98333333333323</v>
      </c>
      <c r="I210" s="40">
        <v>335.76666666666665</v>
      </c>
      <c r="J210" s="40">
        <v>339.88333333333321</v>
      </c>
      <c r="K210" s="31">
        <v>331.65</v>
      </c>
      <c r="L210" s="31">
        <v>323.75</v>
      </c>
      <c r="M210" s="31">
        <v>150.39278999999999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10.3</v>
      </c>
      <c r="D211" s="40">
        <v>10.233333333333333</v>
      </c>
      <c r="E211" s="40">
        <v>10.016666666666666</v>
      </c>
      <c r="F211" s="40">
        <v>9.7333333333333325</v>
      </c>
      <c r="G211" s="40">
        <v>9.5166666666666657</v>
      </c>
      <c r="H211" s="40">
        <v>10.516666666666666</v>
      </c>
      <c r="I211" s="40">
        <v>10.733333333333331</v>
      </c>
      <c r="J211" s="40">
        <v>11.016666666666666</v>
      </c>
      <c r="K211" s="31">
        <v>10.45</v>
      </c>
      <c r="L211" s="31">
        <v>9.9499999999999993</v>
      </c>
      <c r="M211" s="31">
        <v>2850.2468600000002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1264.3499999999999</v>
      </c>
      <c r="D212" s="40">
        <v>1264.2666666666667</v>
      </c>
      <c r="E212" s="40">
        <v>1253.6333333333332</v>
      </c>
      <c r="F212" s="40">
        <v>1242.9166666666665</v>
      </c>
      <c r="G212" s="40">
        <v>1232.2833333333331</v>
      </c>
      <c r="H212" s="40">
        <v>1274.9833333333333</v>
      </c>
      <c r="I212" s="40">
        <v>1285.616666666667</v>
      </c>
      <c r="J212" s="40">
        <v>1296.3333333333335</v>
      </c>
      <c r="K212" s="31">
        <v>1274.9000000000001</v>
      </c>
      <c r="L212" s="31">
        <v>1253.55</v>
      </c>
      <c r="M212" s="31">
        <v>5.6962400000000004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2276.9499999999998</v>
      </c>
      <c r="D213" s="40">
        <v>2286.9833333333331</v>
      </c>
      <c r="E213" s="40">
        <v>2243.9666666666662</v>
      </c>
      <c r="F213" s="40">
        <v>2210.9833333333331</v>
      </c>
      <c r="G213" s="40">
        <v>2167.9666666666662</v>
      </c>
      <c r="H213" s="40">
        <v>2319.9666666666662</v>
      </c>
      <c r="I213" s="40">
        <v>2362.9833333333336</v>
      </c>
      <c r="J213" s="40">
        <v>2395.9666666666662</v>
      </c>
      <c r="K213" s="31">
        <v>2330</v>
      </c>
      <c r="L213" s="31">
        <v>2254</v>
      </c>
      <c r="M213" s="31">
        <v>2.5406599999999999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660.05</v>
      </c>
      <c r="D214" s="40">
        <v>656.11666666666667</v>
      </c>
      <c r="E214" s="40">
        <v>649.73333333333335</v>
      </c>
      <c r="F214" s="40">
        <v>639.41666666666663</v>
      </c>
      <c r="G214" s="40">
        <v>633.0333333333333</v>
      </c>
      <c r="H214" s="40">
        <v>666.43333333333339</v>
      </c>
      <c r="I214" s="40">
        <v>672.81666666666683</v>
      </c>
      <c r="J214" s="40">
        <v>683.13333333333344</v>
      </c>
      <c r="K214" s="40">
        <v>662.5</v>
      </c>
      <c r="L214" s="40">
        <v>645.79999999999995</v>
      </c>
      <c r="M214" s="40">
        <v>60.632530000000003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13.15</v>
      </c>
      <c r="D215" s="40">
        <v>13.200000000000001</v>
      </c>
      <c r="E215" s="40">
        <v>13.000000000000002</v>
      </c>
      <c r="F215" s="40">
        <v>12.850000000000001</v>
      </c>
      <c r="G215" s="40">
        <v>12.650000000000002</v>
      </c>
      <c r="H215" s="40">
        <v>13.350000000000001</v>
      </c>
      <c r="I215" s="40">
        <v>13.55</v>
      </c>
      <c r="J215" s="40">
        <v>13.700000000000001</v>
      </c>
      <c r="K215" s="40">
        <v>13.4</v>
      </c>
      <c r="L215" s="40">
        <v>13.05</v>
      </c>
      <c r="M215" s="40">
        <v>437.18885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312.7</v>
      </c>
      <c r="D216" s="40">
        <v>314.56666666666666</v>
      </c>
      <c r="E216" s="40">
        <v>306.63333333333333</v>
      </c>
      <c r="F216" s="40">
        <v>300.56666666666666</v>
      </c>
      <c r="G216" s="40">
        <v>292.63333333333333</v>
      </c>
      <c r="H216" s="40">
        <v>320.63333333333333</v>
      </c>
      <c r="I216" s="40">
        <v>328.56666666666661</v>
      </c>
      <c r="J216" s="40">
        <v>334.63333333333333</v>
      </c>
      <c r="K216" s="40">
        <v>322.5</v>
      </c>
      <c r="L216" s="40">
        <v>308.5</v>
      </c>
      <c r="M216" s="40">
        <v>130.94002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17" sqref="B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3"/>
      <c r="B1" s="52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44515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6" t="s">
        <v>16</v>
      </c>
      <c r="B9" s="518" t="s">
        <v>18</v>
      </c>
      <c r="C9" s="522" t="s">
        <v>20</v>
      </c>
      <c r="D9" s="522" t="s">
        <v>21</v>
      </c>
      <c r="E9" s="513" t="s">
        <v>22</v>
      </c>
      <c r="F9" s="514"/>
      <c r="G9" s="515"/>
      <c r="H9" s="513" t="s">
        <v>23</v>
      </c>
      <c r="I9" s="514"/>
      <c r="J9" s="515"/>
      <c r="K9" s="26"/>
      <c r="L9" s="27"/>
      <c r="M9" s="53"/>
      <c r="N9" s="1"/>
      <c r="O9" s="1"/>
    </row>
    <row r="10" spans="1:15" ht="42.75" customHeight="1">
      <c r="A10" s="520"/>
      <c r="B10" s="521"/>
      <c r="C10" s="521"/>
      <c r="D10" s="52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26715.8</v>
      </c>
      <c r="D11" s="40">
        <v>26805.266666666666</v>
      </c>
      <c r="E11" s="40">
        <v>26310.533333333333</v>
      </c>
      <c r="F11" s="40">
        <v>25905.266666666666</v>
      </c>
      <c r="G11" s="40">
        <v>25410.533333333333</v>
      </c>
      <c r="H11" s="40">
        <v>27210.533333333333</v>
      </c>
      <c r="I11" s="40">
        <v>27705.266666666663</v>
      </c>
      <c r="J11" s="40">
        <v>28110.533333333333</v>
      </c>
      <c r="K11" s="31">
        <v>27300</v>
      </c>
      <c r="L11" s="31">
        <v>26400</v>
      </c>
      <c r="M11" s="31">
        <v>4.2720000000000001E-2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552.9</v>
      </c>
      <c r="D12" s="40">
        <v>555.1</v>
      </c>
      <c r="E12" s="40">
        <v>548.80000000000007</v>
      </c>
      <c r="F12" s="40">
        <v>544.70000000000005</v>
      </c>
      <c r="G12" s="40">
        <v>538.40000000000009</v>
      </c>
      <c r="H12" s="40">
        <v>559.20000000000005</v>
      </c>
      <c r="I12" s="40">
        <v>565.5</v>
      </c>
      <c r="J12" s="40">
        <v>569.6</v>
      </c>
      <c r="K12" s="31">
        <v>561.4</v>
      </c>
      <c r="L12" s="31">
        <v>551</v>
      </c>
      <c r="M12" s="31">
        <v>1.21292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948.3</v>
      </c>
      <c r="D13" s="40">
        <v>943.85</v>
      </c>
      <c r="E13" s="40">
        <v>936.5</v>
      </c>
      <c r="F13" s="40">
        <v>924.69999999999993</v>
      </c>
      <c r="G13" s="40">
        <v>917.34999999999991</v>
      </c>
      <c r="H13" s="40">
        <v>955.65000000000009</v>
      </c>
      <c r="I13" s="40">
        <v>963.00000000000023</v>
      </c>
      <c r="J13" s="40">
        <v>974.80000000000018</v>
      </c>
      <c r="K13" s="31">
        <v>951.2</v>
      </c>
      <c r="L13" s="31">
        <v>932.05</v>
      </c>
      <c r="M13" s="31">
        <v>11.862109999999999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2861.3</v>
      </c>
      <c r="D14" s="40">
        <v>2850.4333333333329</v>
      </c>
      <c r="E14" s="40">
        <v>2780.8666666666659</v>
      </c>
      <c r="F14" s="40">
        <v>2700.4333333333329</v>
      </c>
      <c r="G14" s="40">
        <v>2630.8666666666659</v>
      </c>
      <c r="H14" s="40">
        <v>2930.8666666666659</v>
      </c>
      <c r="I14" s="40">
        <v>3000.4333333333325</v>
      </c>
      <c r="J14" s="40">
        <v>3080.8666666666659</v>
      </c>
      <c r="K14" s="31">
        <v>2920</v>
      </c>
      <c r="L14" s="31">
        <v>2770</v>
      </c>
      <c r="M14" s="31">
        <v>2.4912299999999998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2211.3000000000002</v>
      </c>
      <c r="D15" s="40">
        <v>2198.9333333333334</v>
      </c>
      <c r="E15" s="40">
        <v>2165.8666666666668</v>
      </c>
      <c r="F15" s="40">
        <v>2120.4333333333334</v>
      </c>
      <c r="G15" s="40">
        <v>2087.3666666666668</v>
      </c>
      <c r="H15" s="40">
        <v>2244.3666666666668</v>
      </c>
      <c r="I15" s="40">
        <v>2277.4333333333334</v>
      </c>
      <c r="J15" s="40">
        <v>2322.8666666666668</v>
      </c>
      <c r="K15" s="31">
        <v>2232</v>
      </c>
      <c r="L15" s="31">
        <v>2153.5</v>
      </c>
      <c r="M15" s="31">
        <v>2.5834100000000002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19754.650000000001</v>
      </c>
      <c r="D16" s="40">
        <v>19838.899999999998</v>
      </c>
      <c r="E16" s="40">
        <v>19621.299999999996</v>
      </c>
      <c r="F16" s="40">
        <v>19487.949999999997</v>
      </c>
      <c r="G16" s="40">
        <v>19270.349999999995</v>
      </c>
      <c r="H16" s="40">
        <v>19972.249999999996</v>
      </c>
      <c r="I16" s="40">
        <v>20189.849999999995</v>
      </c>
      <c r="J16" s="40">
        <v>20323.199999999997</v>
      </c>
      <c r="K16" s="31">
        <v>20056.5</v>
      </c>
      <c r="L16" s="31">
        <v>19705.55</v>
      </c>
      <c r="M16" s="31">
        <v>0.11666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106.55</v>
      </c>
      <c r="D17" s="40">
        <v>107.3</v>
      </c>
      <c r="E17" s="40">
        <v>105.35</v>
      </c>
      <c r="F17" s="40">
        <v>104.14999999999999</v>
      </c>
      <c r="G17" s="40">
        <v>102.19999999999999</v>
      </c>
      <c r="H17" s="40">
        <v>108.5</v>
      </c>
      <c r="I17" s="40">
        <v>110.45000000000002</v>
      </c>
      <c r="J17" s="40">
        <v>111.65</v>
      </c>
      <c r="K17" s="31">
        <v>109.25</v>
      </c>
      <c r="L17" s="31">
        <v>106.1</v>
      </c>
      <c r="M17" s="31">
        <v>17.668150000000001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298.2</v>
      </c>
      <c r="D18" s="40">
        <v>300.31666666666666</v>
      </c>
      <c r="E18" s="40">
        <v>294.88333333333333</v>
      </c>
      <c r="F18" s="40">
        <v>291.56666666666666</v>
      </c>
      <c r="G18" s="40">
        <v>286.13333333333333</v>
      </c>
      <c r="H18" s="40">
        <v>303.63333333333333</v>
      </c>
      <c r="I18" s="40">
        <v>309.06666666666661</v>
      </c>
      <c r="J18" s="40">
        <v>312.38333333333333</v>
      </c>
      <c r="K18" s="31">
        <v>305.75</v>
      </c>
      <c r="L18" s="31">
        <v>297</v>
      </c>
      <c r="M18" s="31">
        <v>30.79654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2571.9499999999998</v>
      </c>
      <c r="D19" s="40">
        <v>2565.3166666666666</v>
      </c>
      <c r="E19" s="40">
        <v>2552.6333333333332</v>
      </c>
      <c r="F19" s="40">
        <v>2533.3166666666666</v>
      </c>
      <c r="G19" s="40">
        <v>2520.6333333333332</v>
      </c>
      <c r="H19" s="40">
        <v>2584.6333333333332</v>
      </c>
      <c r="I19" s="40">
        <v>2597.3166666666666</v>
      </c>
      <c r="J19" s="40">
        <v>2616.6333333333332</v>
      </c>
      <c r="K19" s="31">
        <v>2578</v>
      </c>
      <c r="L19" s="31">
        <v>2546</v>
      </c>
      <c r="M19" s="31">
        <v>3.0336400000000001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1705.2</v>
      </c>
      <c r="D20" s="40">
        <v>1698.2666666666664</v>
      </c>
      <c r="E20" s="40">
        <v>1677.0333333333328</v>
      </c>
      <c r="F20" s="40">
        <v>1648.8666666666663</v>
      </c>
      <c r="G20" s="40">
        <v>1627.6333333333328</v>
      </c>
      <c r="H20" s="40">
        <v>1726.4333333333329</v>
      </c>
      <c r="I20" s="40">
        <v>1747.6666666666665</v>
      </c>
      <c r="J20" s="40">
        <v>1775.833333333333</v>
      </c>
      <c r="K20" s="31">
        <v>1719.5</v>
      </c>
      <c r="L20" s="31">
        <v>1670.1</v>
      </c>
      <c r="M20" s="31">
        <v>53.491889999999998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1292.3</v>
      </c>
      <c r="D21" s="40">
        <v>1273.9833333333333</v>
      </c>
      <c r="E21" s="40">
        <v>1255.6666666666667</v>
      </c>
      <c r="F21" s="40">
        <v>1219.0333333333333</v>
      </c>
      <c r="G21" s="40">
        <v>1200.7166666666667</v>
      </c>
      <c r="H21" s="40">
        <v>1310.6166666666668</v>
      </c>
      <c r="I21" s="40">
        <v>1328.9333333333334</v>
      </c>
      <c r="J21" s="40">
        <v>1365.5666666666668</v>
      </c>
      <c r="K21" s="31">
        <v>1292.3</v>
      </c>
      <c r="L21" s="31">
        <v>1237.3499999999999</v>
      </c>
      <c r="M21" s="31">
        <v>16.851939999999999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750.3</v>
      </c>
      <c r="D22" s="40">
        <v>746.68333333333339</v>
      </c>
      <c r="E22" s="40">
        <v>737.86666666666679</v>
      </c>
      <c r="F22" s="40">
        <v>725.43333333333339</v>
      </c>
      <c r="G22" s="40">
        <v>716.61666666666679</v>
      </c>
      <c r="H22" s="40">
        <v>759.11666666666679</v>
      </c>
      <c r="I22" s="40">
        <v>767.93333333333339</v>
      </c>
      <c r="J22" s="40">
        <v>780.36666666666679</v>
      </c>
      <c r="K22" s="31">
        <v>755.5</v>
      </c>
      <c r="L22" s="31">
        <v>734.25</v>
      </c>
      <c r="M22" s="31">
        <v>45.854840000000003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1988.35</v>
      </c>
      <c r="D23" s="40">
        <v>1958.8999999999999</v>
      </c>
      <c r="E23" s="40">
        <v>1929.4499999999998</v>
      </c>
      <c r="F23" s="40">
        <v>1870.55</v>
      </c>
      <c r="G23" s="40">
        <v>1841.1</v>
      </c>
      <c r="H23" s="40">
        <v>2017.7999999999997</v>
      </c>
      <c r="I23" s="40">
        <v>2047.25</v>
      </c>
      <c r="J23" s="40">
        <v>2106.1499999999996</v>
      </c>
      <c r="K23" s="31">
        <v>1988.35</v>
      </c>
      <c r="L23" s="31">
        <v>1900</v>
      </c>
      <c r="M23" s="31">
        <v>2.0663499999999999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352.85</v>
      </c>
      <c r="D24" s="40">
        <v>354.90000000000003</v>
      </c>
      <c r="E24" s="40">
        <v>349.95000000000005</v>
      </c>
      <c r="F24" s="40">
        <v>347.05</v>
      </c>
      <c r="G24" s="40">
        <v>342.1</v>
      </c>
      <c r="H24" s="40">
        <v>357.80000000000007</v>
      </c>
      <c r="I24" s="40">
        <v>362.75</v>
      </c>
      <c r="J24" s="40">
        <v>365.65000000000009</v>
      </c>
      <c r="K24" s="31">
        <v>359.85</v>
      </c>
      <c r="L24" s="31">
        <v>352</v>
      </c>
      <c r="M24" s="31">
        <v>1.51058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210.2</v>
      </c>
      <c r="D25" s="40">
        <v>209.9</v>
      </c>
      <c r="E25" s="40">
        <v>208.10000000000002</v>
      </c>
      <c r="F25" s="40">
        <v>206.00000000000003</v>
      </c>
      <c r="G25" s="40">
        <v>204.20000000000005</v>
      </c>
      <c r="H25" s="40">
        <v>212</v>
      </c>
      <c r="I25" s="40">
        <v>213.8</v>
      </c>
      <c r="J25" s="40">
        <v>215.89999999999998</v>
      </c>
      <c r="K25" s="31">
        <v>211.7</v>
      </c>
      <c r="L25" s="31">
        <v>207.8</v>
      </c>
      <c r="M25" s="31">
        <v>3.28044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1168.6500000000001</v>
      </c>
      <c r="D26" s="40">
        <v>1160.2166666666667</v>
      </c>
      <c r="E26" s="40">
        <v>1148.4333333333334</v>
      </c>
      <c r="F26" s="40">
        <v>1128.2166666666667</v>
      </c>
      <c r="G26" s="40">
        <v>1116.4333333333334</v>
      </c>
      <c r="H26" s="40">
        <v>1180.4333333333334</v>
      </c>
      <c r="I26" s="40">
        <v>1192.2166666666667</v>
      </c>
      <c r="J26" s="40">
        <v>1212.4333333333334</v>
      </c>
      <c r="K26" s="31">
        <v>1172</v>
      </c>
      <c r="L26" s="31">
        <v>1140</v>
      </c>
      <c r="M26" s="31">
        <v>3.7653799999999999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1896.7</v>
      </c>
      <c r="D27" s="40">
        <v>1893.5166666666667</v>
      </c>
      <c r="E27" s="40">
        <v>1883.1833333333334</v>
      </c>
      <c r="F27" s="40">
        <v>1869.6666666666667</v>
      </c>
      <c r="G27" s="40">
        <v>1859.3333333333335</v>
      </c>
      <c r="H27" s="40">
        <v>1907.0333333333333</v>
      </c>
      <c r="I27" s="40">
        <v>1917.3666666666668</v>
      </c>
      <c r="J27" s="40">
        <v>1930.8833333333332</v>
      </c>
      <c r="K27" s="31">
        <v>1903.85</v>
      </c>
      <c r="L27" s="31">
        <v>1880</v>
      </c>
      <c r="M27" s="31">
        <v>0.11158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2184.4</v>
      </c>
      <c r="D28" s="40">
        <v>2172.1166666666668</v>
      </c>
      <c r="E28" s="40">
        <v>2147.2833333333338</v>
      </c>
      <c r="F28" s="40">
        <v>2110.166666666667</v>
      </c>
      <c r="G28" s="40">
        <v>2085.3333333333339</v>
      </c>
      <c r="H28" s="40">
        <v>2209.2333333333336</v>
      </c>
      <c r="I28" s="40">
        <v>2234.0666666666666</v>
      </c>
      <c r="J28" s="40">
        <v>2271.1833333333334</v>
      </c>
      <c r="K28" s="31">
        <v>2196.9499999999998</v>
      </c>
      <c r="L28" s="31">
        <v>2135</v>
      </c>
      <c r="M28" s="31">
        <v>0.35544999999999999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109.85</v>
      </c>
      <c r="D29" s="40">
        <v>110.73333333333333</v>
      </c>
      <c r="E29" s="40">
        <v>108.16666666666667</v>
      </c>
      <c r="F29" s="40">
        <v>106.48333333333333</v>
      </c>
      <c r="G29" s="40">
        <v>103.91666666666667</v>
      </c>
      <c r="H29" s="40">
        <v>112.41666666666667</v>
      </c>
      <c r="I29" s="40">
        <v>114.98333333333333</v>
      </c>
      <c r="J29" s="40">
        <v>116.66666666666667</v>
      </c>
      <c r="K29" s="31">
        <v>113.3</v>
      </c>
      <c r="L29" s="31">
        <v>109.05</v>
      </c>
      <c r="M29" s="31">
        <v>1.90611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3550.2</v>
      </c>
      <c r="D30" s="40">
        <v>3575.2166666666667</v>
      </c>
      <c r="E30" s="40">
        <v>3476.8833333333332</v>
      </c>
      <c r="F30" s="40">
        <v>3403.5666666666666</v>
      </c>
      <c r="G30" s="40">
        <v>3305.2333333333331</v>
      </c>
      <c r="H30" s="40">
        <v>3648.5333333333333</v>
      </c>
      <c r="I30" s="40">
        <v>3746.8666666666663</v>
      </c>
      <c r="J30" s="40">
        <v>3820.1833333333334</v>
      </c>
      <c r="K30" s="31">
        <v>3673.55</v>
      </c>
      <c r="L30" s="31">
        <v>3501.9</v>
      </c>
      <c r="M30" s="31">
        <v>5.6132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3284.2</v>
      </c>
      <c r="D31" s="40">
        <v>3297.35</v>
      </c>
      <c r="E31" s="40">
        <v>3261.75</v>
      </c>
      <c r="F31" s="40">
        <v>3239.3</v>
      </c>
      <c r="G31" s="40">
        <v>3203.7000000000003</v>
      </c>
      <c r="H31" s="40">
        <v>3319.7999999999997</v>
      </c>
      <c r="I31" s="40">
        <v>3355.3999999999992</v>
      </c>
      <c r="J31" s="40">
        <v>3377.8499999999995</v>
      </c>
      <c r="K31" s="31">
        <v>3332.95</v>
      </c>
      <c r="L31" s="31">
        <v>3274.9</v>
      </c>
      <c r="M31" s="31">
        <v>0.26748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22.8</v>
      </c>
      <c r="D32" s="40">
        <v>22.866666666666664</v>
      </c>
      <c r="E32" s="40">
        <v>22.433333333333326</v>
      </c>
      <c r="F32" s="40">
        <v>22.066666666666663</v>
      </c>
      <c r="G32" s="40">
        <v>21.633333333333326</v>
      </c>
      <c r="H32" s="40">
        <v>23.233333333333327</v>
      </c>
      <c r="I32" s="40">
        <v>23.666666666666664</v>
      </c>
      <c r="J32" s="40">
        <v>24.033333333333328</v>
      </c>
      <c r="K32" s="31">
        <v>23.3</v>
      </c>
      <c r="L32" s="31">
        <v>22.5</v>
      </c>
      <c r="M32" s="31">
        <v>50.320810000000002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696.7</v>
      </c>
      <c r="D33" s="40">
        <v>698.6</v>
      </c>
      <c r="E33" s="40">
        <v>693.7</v>
      </c>
      <c r="F33" s="40">
        <v>690.7</v>
      </c>
      <c r="G33" s="40">
        <v>685.80000000000007</v>
      </c>
      <c r="H33" s="40">
        <v>701.6</v>
      </c>
      <c r="I33" s="40">
        <v>706.49999999999989</v>
      </c>
      <c r="J33" s="40">
        <v>709.5</v>
      </c>
      <c r="K33" s="31">
        <v>703.5</v>
      </c>
      <c r="L33" s="31">
        <v>695.6</v>
      </c>
      <c r="M33" s="31">
        <v>6.1195700000000004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3312.7</v>
      </c>
      <c r="D34" s="40">
        <v>3344.1666666666665</v>
      </c>
      <c r="E34" s="40">
        <v>3268.5333333333328</v>
      </c>
      <c r="F34" s="40">
        <v>3224.3666666666663</v>
      </c>
      <c r="G34" s="40">
        <v>3148.7333333333327</v>
      </c>
      <c r="H34" s="40">
        <v>3388.333333333333</v>
      </c>
      <c r="I34" s="40">
        <v>3463.9666666666672</v>
      </c>
      <c r="J34" s="40">
        <v>3508.1333333333332</v>
      </c>
      <c r="K34" s="31">
        <v>3419.8</v>
      </c>
      <c r="L34" s="31">
        <v>3300</v>
      </c>
      <c r="M34" s="31">
        <v>0.24215999999999999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422.85</v>
      </c>
      <c r="D35" s="40">
        <v>423.23333333333335</v>
      </c>
      <c r="E35" s="40">
        <v>419.31666666666672</v>
      </c>
      <c r="F35" s="40">
        <v>415.78333333333336</v>
      </c>
      <c r="G35" s="40">
        <v>411.86666666666673</v>
      </c>
      <c r="H35" s="40">
        <v>426.76666666666671</v>
      </c>
      <c r="I35" s="40">
        <v>430.68333333333334</v>
      </c>
      <c r="J35" s="40">
        <v>434.2166666666667</v>
      </c>
      <c r="K35" s="31">
        <v>427.15</v>
      </c>
      <c r="L35" s="31">
        <v>419.7</v>
      </c>
      <c r="M35" s="31">
        <v>12.467739999999999</v>
      </c>
      <c r="N35" s="1"/>
      <c r="O35" s="1"/>
    </row>
    <row r="36" spans="1:15" ht="12.75" customHeight="1">
      <c r="A36" s="31">
        <v>26</v>
      </c>
      <c r="B36" s="31" t="s">
        <v>992</v>
      </c>
      <c r="C36" s="31" t="e">
        <v>#N/A</v>
      </c>
      <c r="D36" s="40" t="e">
        <v>#N/A</v>
      </c>
      <c r="E36" s="40" t="e">
        <v>#N/A</v>
      </c>
      <c r="F36" s="40" t="e">
        <v>#N/A</v>
      </c>
      <c r="G36" s="40" t="e">
        <v>#N/A</v>
      </c>
      <c r="H36" s="40" t="e">
        <v>#N/A</v>
      </c>
      <c r="I36" s="40" t="e">
        <v>#N/A</v>
      </c>
      <c r="J36" s="40" t="e">
        <v>#N/A</v>
      </c>
      <c r="K36" s="31" t="e">
        <v>#N/A</v>
      </c>
      <c r="L36" s="31" t="e">
        <v>#N/A</v>
      </c>
      <c r="M36" s="31" t="e">
        <v>#N/A</v>
      </c>
      <c r="N36" s="1"/>
      <c r="O36" s="1"/>
    </row>
    <row r="37" spans="1:15" ht="12.75" customHeight="1">
      <c r="A37" s="31">
        <v>27</v>
      </c>
      <c r="B37" s="31" t="s">
        <v>820</v>
      </c>
      <c r="C37" s="31">
        <v>820.35</v>
      </c>
      <c r="D37" s="40">
        <v>823.5</v>
      </c>
      <c r="E37" s="40">
        <v>811.85</v>
      </c>
      <c r="F37" s="40">
        <v>803.35</v>
      </c>
      <c r="G37" s="40">
        <v>791.7</v>
      </c>
      <c r="H37" s="40">
        <v>832</v>
      </c>
      <c r="I37" s="40">
        <v>843.65000000000009</v>
      </c>
      <c r="J37" s="40">
        <v>852.15</v>
      </c>
      <c r="K37" s="31">
        <v>835.15</v>
      </c>
      <c r="L37" s="31">
        <v>815</v>
      </c>
      <c r="M37" s="31">
        <v>0.89283999999999997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920</v>
      </c>
      <c r="D38" s="40">
        <v>908.73333333333323</v>
      </c>
      <c r="E38" s="40">
        <v>893.66666666666652</v>
      </c>
      <c r="F38" s="40">
        <v>867.33333333333326</v>
      </c>
      <c r="G38" s="40">
        <v>852.26666666666654</v>
      </c>
      <c r="H38" s="40">
        <v>935.06666666666649</v>
      </c>
      <c r="I38" s="40">
        <v>950.13333333333333</v>
      </c>
      <c r="J38" s="40">
        <v>976.46666666666647</v>
      </c>
      <c r="K38" s="31">
        <v>923.8</v>
      </c>
      <c r="L38" s="31">
        <v>882.4</v>
      </c>
      <c r="M38" s="31">
        <v>5.7417299999999996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780.45</v>
      </c>
      <c r="D39" s="40">
        <v>775.5</v>
      </c>
      <c r="E39" s="40">
        <v>769</v>
      </c>
      <c r="F39" s="40">
        <v>757.55</v>
      </c>
      <c r="G39" s="40">
        <v>751.05</v>
      </c>
      <c r="H39" s="40">
        <v>786.95</v>
      </c>
      <c r="I39" s="40">
        <v>793.45</v>
      </c>
      <c r="J39" s="40">
        <v>804.90000000000009</v>
      </c>
      <c r="K39" s="31">
        <v>782</v>
      </c>
      <c r="L39" s="31">
        <v>764.05</v>
      </c>
      <c r="M39" s="31">
        <v>3.2631000000000001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4669.5</v>
      </c>
      <c r="D40" s="40">
        <v>4642.8833333333332</v>
      </c>
      <c r="E40" s="40">
        <v>4597.7666666666664</v>
      </c>
      <c r="F40" s="40">
        <v>4526.0333333333328</v>
      </c>
      <c r="G40" s="40">
        <v>4480.9166666666661</v>
      </c>
      <c r="H40" s="40">
        <v>4714.6166666666668</v>
      </c>
      <c r="I40" s="40">
        <v>4759.7333333333336</v>
      </c>
      <c r="J40" s="40">
        <v>4831.4666666666672</v>
      </c>
      <c r="K40" s="31">
        <v>4688</v>
      </c>
      <c r="L40" s="31">
        <v>4571.1499999999996</v>
      </c>
      <c r="M40" s="31">
        <v>4.2343900000000003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232.5</v>
      </c>
      <c r="D41" s="40">
        <v>232.81666666666669</v>
      </c>
      <c r="E41" s="40">
        <v>230.23333333333338</v>
      </c>
      <c r="F41" s="40">
        <v>227.9666666666667</v>
      </c>
      <c r="G41" s="40">
        <v>225.38333333333338</v>
      </c>
      <c r="H41" s="40">
        <v>235.08333333333337</v>
      </c>
      <c r="I41" s="40">
        <v>237.66666666666669</v>
      </c>
      <c r="J41" s="40">
        <v>239.93333333333337</v>
      </c>
      <c r="K41" s="31">
        <v>235.4</v>
      </c>
      <c r="L41" s="31">
        <v>230.55</v>
      </c>
      <c r="M41" s="31">
        <v>16.969169999999998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481.65</v>
      </c>
      <c r="D42" s="40">
        <v>465.06666666666666</v>
      </c>
      <c r="E42" s="40">
        <v>432.13333333333333</v>
      </c>
      <c r="F42" s="40">
        <v>382.61666666666667</v>
      </c>
      <c r="G42" s="40">
        <v>349.68333333333334</v>
      </c>
      <c r="H42" s="40">
        <v>514.58333333333326</v>
      </c>
      <c r="I42" s="40">
        <v>547.51666666666665</v>
      </c>
      <c r="J42" s="40">
        <v>597.0333333333333</v>
      </c>
      <c r="K42" s="31">
        <v>498</v>
      </c>
      <c r="L42" s="31">
        <v>415.55</v>
      </c>
      <c r="M42" s="31">
        <v>23.644500000000001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108.45</v>
      </c>
      <c r="D43" s="40">
        <v>109.25</v>
      </c>
      <c r="E43" s="40">
        <v>107.2</v>
      </c>
      <c r="F43" s="40">
        <v>105.95</v>
      </c>
      <c r="G43" s="40">
        <v>103.9</v>
      </c>
      <c r="H43" s="40">
        <v>110.5</v>
      </c>
      <c r="I43" s="40">
        <v>112.55000000000001</v>
      </c>
      <c r="J43" s="40">
        <v>113.8</v>
      </c>
      <c r="K43" s="31">
        <v>111.3</v>
      </c>
      <c r="L43" s="31">
        <v>108</v>
      </c>
      <c r="M43" s="31">
        <v>6.0068999999999999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145.69999999999999</v>
      </c>
      <c r="D44" s="40">
        <v>146.03333333333333</v>
      </c>
      <c r="E44" s="40">
        <v>144.36666666666667</v>
      </c>
      <c r="F44" s="40">
        <v>143.03333333333333</v>
      </c>
      <c r="G44" s="40">
        <v>141.36666666666667</v>
      </c>
      <c r="H44" s="40">
        <v>147.36666666666667</v>
      </c>
      <c r="I44" s="40">
        <v>149.03333333333336</v>
      </c>
      <c r="J44" s="40">
        <v>150.36666666666667</v>
      </c>
      <c r="K44" s="31">
        <v>147.69999999999999</v>
      </c>
      <c r="L44" s="31">
        <v>144.69999999999999</v>
      </c>
      <c r="M44" s="31">
        <v>85.849720000000005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3122.9</v>
      </c>
      <c r="D45" s="40">
        <v>3108.9</v>
      </c>
      <c r="E45" s="40">
        <v>3089.8</v>
      </c>
      <c r="F45" s="40">
        <v>3056.7000000000003</v>
      </c>
      <c r="G45" s="40">
        <v>3037.6000000000004</v>
      </c>
      <c r="H45" s="40">
        <v>3142</v>
      </c>
      <c r="I45" s="40">
        <v>3161.0999999999995</v>
      </c>
      <c r="J45" s="40">
        <v>3194.2</v>
      </c>
      <c r="K45" s="31">
        <v>3128</v>
      </c>
      <c r="L45" s="31">
        <v>3075.8</v>
      </c>
      <c r="M45" s="31">
        <v>6.8234399999999997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207.9</v>
      </c>
      <c r="D46" s="40">
        <v>208.5</v>
      </c>
      <c r="E46" s="40">
        <v>203</v>
      </c>
      <c r="F46" s="40">
        <v>198.1</v>
      </c>
      <c r="G46" s="40">
        <v>192.6</v>
      </c>
      <c r="H46" s="40">
        <v>213.4</v>
      </c>
      <c r="I46" s="40">
        <v>218.9</v>
      </c>
      <c r="J46" s="40">
        <v>223.8</v>
      </c>
      <c r="K46" s="31">
        <v>214</v>
      </c>
      <c r="L46" s="31">
        <v>203.6</v>
      </c>
      <c r="M46" s="31">
        <v>12.42672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2295.25</v>
      </c>
      <c r="D47" s="40">
        <v>2295.0833333333335</v>
      </c>
      <c r="E47" s="40">
        <v>2240.166666666667</v>
      </c>
      <c r="F47" s="40">
        <v>2185.0833333333335</v>
      </c>
      <c r="G47" s="40">
        <v>2130.166666666667</v>
      </c>
      <c r="H47" s="40">
        <v>2350.166666666667</v>
      </c>
      <c r="I47" s="40">
        <v>2405.0833333333339</v>
      </c>
      <c r="J47" s="40">
        <v>2460.166666666667</v>
      </c>
      <c r="K47" s="31">
        <v>2350</v>
      </c>
      <c r="L47" s="31">
        <v>2240</v>
      </c>
      <c r="M47" s="31">
        <v>12.247780000000001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3073.1</v>
      </c>
      <c r="D48" s="40">
        <v>3071.75</v>
      </c>
      <c r="E48" s="40">
        <v>3037.45</v>
      </c>
      <c r="F48" s="40">
        <v>3001.7999999999997</v>
      </c>
      <c r="G48" s="40">
        <v>2967.4999999999995</v>
      </c>
      <c r="H48" s="40">
        <v>3107.4</v>
      </c>
      <c r="I48" s="40">
        <v>3141.7000000000003</v>
      </c>
      <c r="J48" s="40">
        <v>3177.3500000000004</v>
      </c>
      <c r="K48" s="31">
        <v>3106.05</v>
      </c>
      <c r="L48" s="31">
        <v>3036.1</v>
      </c>
      <c r="M48" s="31">
        <v>0.13347000000000001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1663.25</v>
      </c>
      <c r="D49" s="40">
        <v>1673.75</v>
      </c>
      <c r="E49" s="40">
        <v>1632.5</v>
      </c>
      <c r="F49" s="40">
        <v>1601.75</v>
      </c>
      <c r="G49" s="40">
        <v>1560.5</v>
      </c>
      <c r="H49" s="40">
        <v>1704.5</v>
      </c>
      <c r="I49" s="40">
        <v>1745.75</v>
      </c>
      <c r="J49" s="40">
        <v>1776.5</v>
      </c>
      <c r="K49" s="31">
        <v>1715</v>
      </c>
      <c r="L49" s="31">
        <v>1643</v>
      </c>
      <c r="M49" s="31">
        <v>1.7780499999999999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8695.0499999999993</v>
      </c>
      <c r="D50" s="40">
        <v>8752.7833333333347</v>
      </c>
      <c r="E50" s="40">
        <v>8617.966666666669</v>
      </c>
      <c r="F50" s="40">
        <v>8540.883333333335</v>
      </c>
      <c r="G50" s="40">
        <v>8406.0666666666693</v>
      </c>
      <c r="H50" s="40">
        <v>8829.8666666666686</v>
      </c>
      <c r="I50" s="40">
        <v>8964.6833333333343</v>
      </c>
      <c r="J50" s="40">
        <v>9041.7666666666682</v>
      </c>
      <c r="K50" s="31">
        <v>8887.6</v>
      </c>
      <c r="L50" s="31">
        <v>8675.7000000000007</v>
      </c>
      <c r="M50" s="31">
        <v>0.25407999999999997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1216.3</v>
      </c>
      <c r="D51" s="40">
        <v>1213.7833333333335</v>
      </c>
      <c r="E51" s="40">
        <v>1203.5666666666671</v>
      </c>
      <c r="F51" s="40">
        <v>1190.8333333333335</v>
      </c>
      <c r="G51" s="40">
        <v>1180.616666666667</v>
      </c>
      <c r="H51" s="40">
        <v>1226.5166666666671</v>
      </c>
      <c r="I51" s="40">
        <v>1236.7333333333338</v>
      </c>
      <c r="J51" s="40">
        <v>1249.4666666666672</v>
      </c>
      <c r="K51" s="31">
        <v>1224</v>
      </c>
      <c r="L51" s="31">
        <v>1201.05</v>
      </c>
      <c r="M51" s="31">
        <v>4.4576900000000004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687.9</v>
      </c>
      <c r="D52" s="40">
        <v>687.13333333333333</v>
      </c>
      <c r="E52" s="40">
        <v>682.26666666666665</v>
      </c>
      <c r="F52" s="40">
        <v>676.63333333333333</v>
      </c>
      <c r="G52" s="40">
        <v>671.76666666666665</v>
      </c>
      <c r="H52" s="40">
        <v>692.76666666666665</v>
      </c>
      <c r="I52" s="40">
        <v>697.63333333333321</v>
      </c>
      <c r="J52" s="40">
        <v>703.26666666666665</v>
      </c>
      <c r="K52" s="31">
        <v>692</v>
      </c>
      <c r="L52" s="31">
        <v>681.5</v>
      </c>
      <c r="M52" s="31">
        <v>12.43951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561.1</v>
      </c>
      <c r="D53" s="40">
        <v>563.23333333333323</v>
      </c>
      <c r="E53" s="40">
        <v>543.96666666666647</v>
      </c>
      <c r="F53" s="40">
        <v>526.83333333333326</v>
      </c>
      <c r="G53" s="40">
        <v>507.56666666666649</v>
      </c>
      <c r="H53" s="40">
        <v>580.36666666666645</v>
      </c>
      <c r="I53" s="40">
        <v>599.6333333333331</v>
      </c>
      <c r="J53" s="40">
        <v>616.76666666666642</v>
      </c>
      <c r="K53" s="31">
        <v>582.5</v>
      </c>
      <c r="L53" s="31">
        <v>546.1</v>
      </c>
      <c r="M53" s="31">
        <v>4.6783900000000003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736.05</v>
      </c>
      <c r="D54" s="40">
        <v>737.44999999999993</v>
      </c>
      <c r="E54" s="40">
        <v>732.09999999999991</v>
      </c>
      <c r="F54" s="40">
        <v>728.15</v>
      </c>
      <c r="G54" s="40">
        <v>722.8</v>
      </c>
      <c r="H54" s="40">
        <v>741.39999999999986</v>
      </c>
      <c r="I54" s="40">
        <v>746.75</v>
      </c>
      <c r="J54" s="40">
        <v>750.69999999999982</v>
      </c>
      <c r="K54" s="31">
        <v>742.8</v>
      </c>
      <c r="L54" s="31">
        <v>733.5</v>
      </c>
      <c r="M54" s="31">
        <v>93.728970000000004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3635.05</v>
      </c>
      <c r="D55" s="40">
        <v>3677.5833333333335</v>
      </c>
      <c r="E55" s="40">
        <v>3573.166666666667</v>
      </c>
      <c r="F55" s="40">
        <v>3511.2833333333333</v>
      </c>
      <c r="G55" s="40">
        <v>3406.8666666666668</v>
      </c>
      <c r="H55" s="40">
        <v>3739.4666666666672</v>
      </c>
      <c r="I55" s="40">
        <v>3843.8833333333341</v>
      </c>
      <c r="J55" s="40">
        <v>3905.7666666666673</v>
      </c>
      <c r="K55" s="31">
        <v>3782</v>
      </c>
      <c r="L55" s="31">
        <v>3615.7</v>
      </c>
      <c r="M55" s="31">
        <v>7.4542799999999998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212.55</v>
      </c>
      <c r="D56" s="40">
        <v>214.65</v>
      </c>
      <c r="E56" s="40">
        <v>209.5</v>
      </c>
      <c r="F56" s="40">
        <v>206.45</v>
      </c>
      <c r="G56" s="40">
        <v>201.29999999999998</v>
      </c>
      <c r="H56" s="40">
        <v>217.70000000000002</v>
      </c>
      <c r="I56" s="40">
        <v>222.85000000000005</v>
      </c>
      <c r="J56" s="40">
        <v>225.90000000000003</v>
      </c>
      <c r="K56" s="31">
        <v>219.8</v>
      </c>
      <c r="L56" s="31">
        <v>211.6</v>
      </c>
      <c r="M56" s="31">
        <v>8.0531799999999993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1090.3</v>
      </c>
      <c r="D57" s="40">
        <v>1090.5833333333333</v>
      </c>
      <c r="E57" s="40">
        <v>1067.7166666666665</v>
      </c>
      <c r="F57" s="40">
        <v>1045.1333333333332</v>
      </c>
      <c r="G57" s="40">
        <v>1022.2666666666664</v>
      </c>
      <c r="H57" s="40">
        <v>1113.1666666666665</v>
      </c>
      <c r="I57" s="40">
        <v>1136.0333333333333</v>
      </c>
      <c r="J57" s="40">
        <v>1158.6166666666666</v>
      </c>
      <c r="K57" s="31">
        <v>1113.45</v>
      </c>
      <c r="L57" s="31">
        <v>1068</v>
      </c>
      <c r="M57" s="31">
        <v>7.1838899999999999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18273.8</v>
      </c>
      <c r="D58" s="40">
        <v>18182.616666666669</v>
      </c>
      <c r="E58" s="40">
        <v>18016.233333333337</v>
      </c>
      <c r="F58" s="40">
        <v>17758.666666666668</v>
      </c>
      <c r="G58" s="40">
        <v>17592.283333333336</v>
      </c>
      <c r="H58" s="40">
        <v>18440.183333333338</v>
      </c>
      <c r="I58" s="40">
        <v>18606.566666666669</v>
      </c>
      <c r="J58" s="40">
        <v>18864.133333333339</v>
      </c>
      <c r="K58" s="31">
        <v>18349</v>
      </c>
      <c r="L58" s="31">
        <v>17925.05</v>
      </c>
      <c r="M58" s="31">
        <v>2.07802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4984.3</v>
      </c>
      <c r="D59" s="40">
        <v>4955.4833333333336</v>
      </c>
      <c r="E59" s="40">
        <v>4918.916666666667</v>
      </c>
      <c r="F59" s="40">
        <v>4853.5333333333338</v>
      </c>
      <c r="G59" s="40">
        <v>4816.9666666666672</v>
      </c>
      <c r="H59" s="40">
        <v>5020.8666666666668</v>
      </c>
      <c r="I59" s="40">
        <v>5057.4333333333325</v>
      </c>
      <c r="J59" s="40">
        <v>5122.8166666666666</v>
      </c>
      <c r="K59" s="31">
        <v>4992.05</v>
      </c>
      <c r="L59" s="31">
        <v>4890.1000000000004</v>
      </c>
      <c r="M59" s="31">
        <v>0.27711999999999998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7579.1</v>
      </c>
      <c r="D60" s="40">
        <v>7544.1166666666659</v>
      </c>
      <c r="E60" s="40">
        <v>7487.9833333333318</v>
      </c>
      <c r="F60" s="40">
        <v>7396.8666666666659</v>
      </c>
      <c r="G60" s="40">
        <v>7340.7333333333318</v>
      </c>
      <c r="H60" s="40">
        <v>7635.2333333333318</v>
      </c>
      <c r="I60" s="40">
        <v>7691.366666666665</v>
      </c>
      <c r="J60" s="40">
        <v>7782.4833333333318</v>
      </c>
      <c r="K60" s="31">
        <v>7600.25</v>
      </c>
      <c r="L60" s="31">
        <v>7453</v>
      </c>
      <c r="M60" s="31">
        <v>4.9712800000000001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2978.25</v>
      </c>
      <c r="D61" s="40">
        <v>3036.0666666666671</v>
      </c>
      <c r="E61" s="40">
        <v>2902.1833333333343</v>
      </c>
      <c r="F61" s="40">
        <v>2826.1166666666672</v>
      </c>
      <c r="G61" s="40">
        <v>2692.2333333333345</v>
      </c>
      <c r="H61" s="40">
        <v>3112.1333333333341</v>
      </c>
      <c r="I61" s="40">
        <v>3246.0166666666664</v>
      </c>
      <c r="J61" s="40">
        <v>3322.0833333333339</v>
      </c>
      <c r="K61" s="31">
        <v>3169.95</v>
      </c>
      <c r="L61" s="31">
        <v>2960</v>
      </c>
      <c r="M61" s="31">
        <v>2.3642699999999999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2361.75</v>
      </c>
      <c r="D62" s="40">
        <v>2383.6666666666665</v>
      </c>
      <c r="E62" s="40">
        <v>2324.083333333333</v>
      </c>
      <c r="F62" s="40">
        <v>2286.4166666666665</v>
      </c>
      <c r="G62" s="40">
        <v>2226.833333333333</v>
      </c>
      <c r="H62" s="40">
        <v>2421.333333333333</v>
      </c>
      <c r="I62" s="40">
        <v>2480.9166666666661</v>
      </c>
      <c r="J62" s="40">
        <v>2518.583333333333</v>
      </c>
      <c r="K62" s="31">
        <v>2443.25</v>
      </c>
      <c r="L62" s="31">
        <v>2346</v>
      </c>
      <c r="M62" s="31">
        <v>9.5464699999999993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339.65</v>
      </c>
      <c r="D63" s="40">
        <v>339.90000000000003</v>
      </c>
      <c r="E63" s="40">
        <v>336.45000000000005</v>
      </c>
      <c r="F63" s="40">
        <v>333.25</v>
      </c>
      <c r="G63" s="40">
        <v>329.8</v>
      </c>
      <c r="H63" s="40">
        <v>343.10000000000008</v>
      </c>
      <c r="I63" s="40">
        <v>346.55</v>
      </c>
      <c r="J63" s="40">
        <v>349.75000000000011</v>
      </c>
      <c r="K63" s="31">
        <v>343.35</v>
      </c>
      <c r="L63" s="31">
        <v>336.7</v>
      </c>
      <c r="M63" s="31">
        <v>7.23611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310.89999999999998</v>
      </c>
      <c r="D64" s="40">
        <v>308.89999999999998</v>
      </c>
      <c r="E64" s="40">
        <v>306.09999999999997</v>
      </c>
      <c r="F64" s="40">
        <v>301.3</v>
      </c>
      <c r="G64" s="40">
        <v>298.5</v>
      </c>
      <c r="H64" s="40">
        <v>313.69999999999993</v>
      </c>
      <c r="I64" s="40">
        <v>316.49999999999989</v>
      </c>
      <c r="J64" s="40">
        <v>321.2999999999999</v>
      </c>
      <c r="K64" s="31">
        <v>311.7</v>
      </c>
      <c r="L64" s="31">
        <v>304.10000000000002</v>
      </c>
      <c r="M64" s="31">
        <v>43.694519999999997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101.35</v>
      </c>
      <c r="D65" s="40">
        <v>101.3</v>
      </c>
      <c r="E65" s="40">
        <v>99.85</v>
      </c>
      <c r="F65" s="40">
        <v>98.35</v>
      </c>
      <c r="G65" s="40">
        <v>96.899999999999991</v>
      </c>
      <c r="H65" s="40">
        <v>102.8</v>
      </c>
      <c r="I65" s="40">
        <v>104.25000000000001</v>
      </c>
      <c r="J65" s="40">
        <v>105.75</v>
      </c>
      <c r="K65" s="31">
        <v>102.75</v>
      </c>
      <c r="L65" s="31">
        <v>99.8</v>
      </c>
      <c r="M65" s="31">
        <v>256.55520999999999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61.75</v>
      </c>
      <c r="D66" s="40">
        <v>61.933333333333337</v>
      </c>
      <c r="E66" s="40">
        <v>61.016666666666673</v>
      </c>
      <c r="F66" s="40">
        <v>60.283333333333339</v>
      </c>
      <c r="G66" s="40">
        <v>59.366666666666674</v>
      </c>
      <c r="H66" s="40">
        <v>62.666666666666671</v>
      </c>
      <c r="I66" s="40">
        <v>63.583333333333329</v>
      </c>
      <c r="J66" s="40">
        <v>64.316666666666663</v>
      </c>
      <c r="K66" s="31">
        <v>62.85</v>
      </c>
      <c r="L66" s="31">
        <v>61.2</v>
      </c>
      <c r="M66" s="31">
        <v>58.215980000000002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2977.2</v>
      </c>
      <c r="D67" s="40">
        <v>2992.4</v>
      </c>
      <c r="E67" s="40">
        <v>2944.8</v>
      </c>
      <c r="F67" s="40">
        <v>2912.4</v>
      </c>
      <c r="G67" s="40">
        <v>2864.8</v>
      </c>
      <c r="H67" s="40">
        <v>3024.8</v>
      </c>
      <c r="I67" s="40">
        <v>3072.3999999999996</v>
      </c>
      <c r="J67" s="40">
        <v>3104.8</v>
      </c>
      <c r="K67" s="31">
        <v>3040</v>
      </c>
      <c r="L67" s="31">
        <v>2960</v>
      </c>
      <c r="M67" s="31">
        <v>0.25009999999999999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2156.75</v>
      </c>
      <c r="D68" s="40">
        <v>2155.0499999999997</v>
      </c>
      <c r="E68" s="40">
        <v>2124.0999999999995</v>
      </c>
      <c r="F68" s="40">
        <v>2091.4499999999998</v>
      </c>
      <c r="G68" s="40">
        <v>2060.4999999999995</v>
      </c>
      <c r="H68" s="40">
        <v>2187.6999999999994</v>
      </c>
      <c r="I68" s="40">
        <v>2218.6499999999992</v>
      </c>
      <c r="J68" s="40">
        <v>2251.2999999999993</v>
      </c>
      <c r="K68" s="31">
        <v>2186</v>
      </c>
      <c r="L68" s="31">
        <v>2122.4</v>
      </c>
      <c r="M68" s="31">
        <v>5.4992000000000001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4700.2</v>
      </c>
      <c r="D69" s="40">
        <v>4718.4666666666662</v>
      </c>
      <c r="E69" s="40">
        <v>4671.7333333333327</v>
      </c>
      <c r="F69" s="40">
        <v>4643.2666666666664</v>
      </c>
      <c r="G69" s="40">
        <v>4596.5333333333328</v>
      </c>
      <c r="H69" s="40">
        <v>4746.9333333333325</v>
      </c>
      <c r="I69" s="40">
        <v>4793.6666666666661</v>
      </c>
      <c r="J69" s="40">
        <v>4822.1333333333323</v>
      </c>
      <c r="K69" s="31">
        <v>4765.2</v>
      </c>
      <c r="L69" s="31">
        <v>4690</v>
      </c>
      <c r="M69" s="31">
        <v>0.11497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1116.3</v>
      </c>
      <c r="D70" s="40">
        <v>1118.7666666666667</v>
      </c>
      <c r="E70" s="40">
        <v>1102.5333333333333</v>
      </c>
      <c r="F70" s="40">
        <v>1088.7666666666667</v>
      </c>
      <c r="G70" s="40">
        <v>1072.5333333333333</v>
      </c>
      <c r="H70" s="40">
        <v>1132.5333333333333</v>
      </c>
      <c r="I70" s="40">
        <v>1148.7666666666664</v>
      </c>
      <c r="J70" s="40">
        <v>1162.5333333333333</v>
      </c>
      <c r="K70" s="31">
        <v>1135</v>
      </c>
      <c r="L70" s="31">
        <v>1105</v>
      </c>
      <c r="M70" s="31">
        <v>0.34508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425.05</v>
      </c>
      <c r="D71" s="40">
        <v>430.66666666666669</v>
      </c>
      <c r="E71" s="40">
        <v>416.03333333333336</v>
      </c>
      <c r="F71" s="40">
        <v>407.01666666666665</v>
      </c>
      <c r="G71" s="40">
        <v>392.38333333333333</v>
      </c>
      <c r="H71" s="40">
        <v>439.68333333333339</v>
      </c>
      <c r="I71" s="40">
        <v>454.31666666666672</v>
      </c>
      <c r="J71" s="40">
        <v>463.33333333333343</v>
      </c>
      <c r="K71" s="31">
        <v>445.3</v>
      </c>
      <c r="L71" s="31">
        <v>421.65</v>
      </c>
      <c r="M71" s="31">
        <v>3.1366999999999998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223.6</v>
      </c>
      <c r="D72" s="40">
        <v>224.56666666666669</v>
      </c>
      <c r="E72" s="40">
        <v>221.13333333333338</v>
      </c>
      <c r="F72" s="40">
        <v>218.66666666666669</v>
      </c>
      <c r="G72" s="40">
        <v>215.23333333333338</v>
      </c>
      <c r="H72" s="40">
        <v>227.03333333333339</v>
      </c>
      <c r="I72" s="40">
        <v>230.46666666666673</v>
      </c>
      <c r="J72" s="40">
        <v>232.93333333333339</v>
      </c>
      <c r="K72" s="31">
        <v>228</v>
      </c>
      <c r="L72" s="31">
        <v>222.1</v>
      </c>
      <c r="M72" s="31">
        <v>77.106740000000002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1619.45</v>
      </c>
      <c r="D73" s="40">
        <v>1622.75</v>
      </c>
      <c r="E73" s="40">
        <v>1609.2</v>
      </c>
      <c r="F73" s="40">
        <v>1598.95</v>
      </c>
      <c r="G73" s="40">
        <v>1585.4</v>
      </c>
      <c r="H73" s="40">
        <v>1633</v>
      </c>
      <c r="I73" s="40">
        <v>1646.5500000000002</v>
      </c>
      <c r="J73" s="40">
        <v>1656.8</v>
      </c>
      <c r="K73" s="31">
        <v>1636.3</v>
      </c>
      <c r="L73" s="31">
        <v>1612.5</v>
      </c>
      <c r="M73" s="31">
        <v>0.59238999999999997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794.5</v>
      </c>
      <c r="D74" s="40">
        <v>789.7166666666667</v>
      </c>
      <c r="E74" s="40">
        <v>781.53333333333342</v>
      </c>
      <c r="F74" s="40">
        <v>768.56666666666672</v>
      </c>
      <c r="G74" s="40">
        <v>760.38333333333344</v>
      </c>
      <c r="H74" s="40">
        <v>802.68333333333339</v>
      </c>
      <c r="I74" s="40">
        <v>810.86666666666679</v>
      </c>
      <c r="J74" s="40">
        <v>823.83333333333337</v>
      </c>
      <c r="K74" s="31">
        <v>797.9</v>
      </c>
      <c r="L74" s="31">
        <v>776.75</v>
      </c>
      <c r="M74" s="31">
        <v>9.8496000000000006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775.05</v>
      </c>
      <c r="D75" s="40">
        <v>782.84999999999991</v>
      </c>
      <c r="E75" s="40">
        <v>757.79999999999984</v>
      </c>
      <c r="F75" s="40">
        <v>740.55</v>
      </c>
      <c r="G75" s="40">
        <v>715.49999999999989</v>
      </c>
      <c r="H75" s="40">
        <v>800.0999999999998</v>
      </c>
      <c r="I75" s="40">
        <v>825.15</v>
      </c>
      <c r="J75" s="40">
        <v>842.39999999999975</v>
      </c>
      <c r="K75" s="31">
        <v>807.9</v>
      </c>
      <c r="L75" s="31">
        <v>765.6</v>
      </c>
      <c r="M75" s="31">
        <v>76.469750000000005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10312.549999999999</v>
      </c>
      <c r="D76" s="40">
        <v>10387.866666666667</v>
      </c>
      <c r="E76" s="40">
        <v>9923.6833333333343</v>
      </c>
      <c r="F76" s="40">
        <v>9534.8166666666675</v>
      </c>
      <c r="G76" s="40">
        <v>9070.633333333335</v>
      </c>
      <c r="H76" s="40">
        <v>10776.733333333334</v>
      </c>
      <c r="I76" s="40">
        <v>11240.916666666664</v>
      </c>
      <c r="J76" s="40">
        <v>11629.783333333333</v>
      </c>
      <c r="K76" s="31">
        <v>10852.05</v>
      </c>
      <c r="L76" s="31">
        <v>9999</v>
      </c>
      <c r="M76" s="31">
        <v>0.13813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743.5</v>
      </c>
      <c r="D77" s="40">
        <v>737.91666666666663</v>
      </c>
      <c r="E77" s="40">
        <v>730.83333333333326</v>
      </c>
      <c r="F77" s="40">
        <v>718.16666666666663</v>
      </c>
      <c r="G77" s="40">
        <v>711.08333333333326</v>
      </c>
      <c r="H77" s="40">
        <v>750.58333333333326</v>
      </c>
      <c r="I77" s="40">
        <v>757.66666666666652</v>
      </c>
      <c r="J77" s="40">
        <v>770.33333333333326</v>
      </c>
      <c r="K77" s="31">
        <v>745</v>
      </c>
      <c r="L77" s="31">
        <v>725.25</v>
      </c>
      <c r="M77" s="31">
        <v>92.07508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65.150000000000006</v>
      </c>
      <c r="D78" s="40">
        <v>64.88333333333334</v>
      </c>
      <c r="E78" s="40">
        <v>64.01666666666668</v>
      </c>
      <c r="F78" s="40">
        <v>62.88333333333334</v>
      </c>
      <c r="G78" s="40">
        <v>62.01666666666668</v>
      </c>
      <c r="H78" s="40">
        <v>66.01666666666668</v>
      </c>
      <c r="I78" s="40">
        <v>66.883333333333326</v>
      </c>
      <c r="J78" s="40">
        <v>68.01666666666668</v>
      </c>
      <c r="K78" s="31">
        <v>65.75</v>
      </c>
      <c r="L78" s="31">
        <v>63.75</v>
      </c>
      <c r="M78" s="31">
        <v>369.92831999999999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346.45</v>
      </c>
      <c r="D79" s="40">
        <v>346.58333333333331</v>
      </c>
      <c r="E79" s="40">
        <v>343.86666666666662</v>
      </c>
      <c r="F79" s="40">
        <v>341.2833333333333</v>
      </c>
      <c r="G79" s="40">
        <v>338.56666666666661</v>
      </c>
      <c r="H79" s="40">
        <v>349.16666666666663</v>
      </c>
      <c r="I79" s="40">
        <v>351.88333333333333</v>
      </c>
      <c r="J79" s="40">
        <v>354.46666666666664</v>
      </c>
      <c r="K79" s="31">
        <v>349.3</v>
      </c>
      <c r="L79" s="31">
        <v>344</v>
      </c>
      <c r="M79" s="31">
        <v>7.0495599999999996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1490.35</v>
      </c>
      <c r="D80" s="40">
        <v>1501.1833333333334</v>
      </c>
      <c r="E80" s="40">
        <v>1467.1666666666667</v>
      </c>
      <c r="F80" s="40">
        <v>1443.9833333333333</v>
      </c>
      <c r="G80" s="40">
        <v>1409.9666666666667</v>
      </c>
      <c r="H80" s="40">
        <v>1524.3666666666668</v>
      </c>
      <c r="I80" s="40">
        <v>1558.3833333333332</v>
      </c>
      <c r="J80" s="40">
        <v>1581.5666666666668</v>
      </c>
      <c r="K80" s="31">
        <v>1535.2</v>
      </c>
      <c r="L80" s="31">
        <v>1478</v>
      </c>
      <c r="M80" s="31">
        <v>1.4683600000000001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6946.1</v>
      </c>
      <c r="D81" s="40">
        <v>6969.7</v>
      </c>
      <c r="E81" s="40">
        <v>6911.4</v>
      </c>
      <c r="F81" s="40">
        <v>6876.7</v>
      </c>
      <c r="G81" s="40">
        <v>6818.4</v>
      </c>
      <c r="H81" s="40">
        <v>7004.4</v>
      </c>
      <c r="I81" s="40">
        <v>7062.7000000000007</v>
      </c>
      <c r="J81" s="40">
        <v>7097.4</v>
      </c>
      <c r="K81" s="31">
        <v>7028</v>
      </c>
      <c r="L81" s="31">
        <v>6935</v>
      </c>
      <c r="M81" s="31">
        <v>7.356E-2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1052.5</v>
      </c>
      <c r="D82" s="40">
        <v>1063.6666666666667</v>
      </c>
      <c r="E82" s="40">
        <v>1035.8333333333335</v>
      </c>
      <c r="F82" s="40">
        <v>1019.1666666666667</v>
      </c>
      <c r="G82" s="40">
        <v>991.33333333333348</v>
      </c>
      <c r="H82" s="40">
        <v>1080.3333333333335</v>
      </c>
      <c r="I82" s="40">
        <v>1108.166666666667</v>
      </c>
      <c r="J82" s="40">
        <v>1124.8333333333335</v>
      </c>
      <c r="K82" s="31">
        <v>1091.5</v>
      </c>
      <c r="L82" s="31">
        <v>1047</v>
      </c>
      <c r="M82" s="31">
        <v>0.75761000000000001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18565.75</v>
      </c>
      <c r="D83" s="40">
        <v>18421.966666666667</v>
      </c>
      <c r="E83" s="40">
        <v>18143.933333333334</v>
      </c>
      <c r="F83" s="40">
        <v>17722.116666666669</v>
      </c>
      <c r="G83" s="40">
        <v>17444.083333333336</v>
      </c>
      <c r="H83" s="40">
        <v>18843.783333333333</v>
      </c>
      <c r="I83" s="40">
        <v>19121.816666666666</v>
      </c>
      <c r="J83" s="40">
        <v>19543.633333333331</v>
      </c>
      <c r="K83" s="31">
        <v>18700</v>
      </c>
      <c r="L83" s="31">
        <v>18000.150000000001</v>
      </c>
      <c r="M83" s="31">
        <v>0.69916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427.7</v>
      </c>
      <c r="D84" s="40">
        <v>428.01666666666671</v>
      </c>
      <c r="E84" s="40">
        <v>426.03333333333342</v>
      </c>
      <c r="F84" s="40">
        <v>424.36666666666673</v>
      </c>
      <c r="G84" s="40">
        <v>422.38333333333344</v>
      </c>
      <c r="H84" s="40">
        <v>429.68333333333339</v>
      </c>
      <c r="I84" s="40">
        <v>431.66666666666663</v>
      </c>
      <c r="J84" s="40">
        <v>433.33333333333337</v>
      </c>
      <c r="K84" s="31">
        <v>430</v>
      </c>
      <c r="L84" s="31">
        <v>426.35</v>
      </c>
      <c r="M84" s="31">
        <v>21.44462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502.4</v>
      </c>
      <c r="D85" s="40">
        <v>498.83333333333331</v>
      </c>
      <c r="E85" s="40">
        <v>490.66666666666663</v>
      </c>
      <c r="F85" s="40">
        <v>478.93333333333334</v>
      </c>
      <c r="G85" s="40">
        <v>470.76666666666665</v>
      </c>
      <c r="H85" s="40">
        <v>510.56666666666661</v>
      </c>
      <c r="I85" s="40">
        <v>518.73333333333323</v>
      </c>
      <c r="J85" s="40">
        <v>530.46666666666658</v>
      </c>
      <c r="K85" s="31">
        <v>507</v>
      </c>
      <c r="L85" s="31">
        <v>487.1</v>
      </c>
      <c r="M85" s="31">
        <v>3.9078499999999998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3687.95</v>
      </c>
      <c r="D86" s="40">
        <v>3677.0499999999997</v>
      </c>
      <c r="E86" s="40">
        <v>3652.1499999999996</v>
      </c>
      <c r="F86" s="40">
        <v>3616.35</v>
      </c>
      <c r="G86" s="40">
        <v>3591.45</v>
      </c>
      <c r="H86" s="40">
        <v>3712.8499999999995</v>
      </c>
      <c r="I86" s="40">
        <v>3737.75</v>
      </c>
      <c r="J86" s="40">
        <v>3773.5499999999993</v>
      </c>
      <c r="K86" s="31">
        <v>3701.95</v>
      </c>
      <c r="L86" s="31">
        <v>3641.25</v>
      </c>
      <c r="M86" s="31">
        <v>2.7505999999999999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1417.35</v>
      </c>
      <c r="D87" s="40">
        <v>1420.7833333333335</v>
      </c>
      <c r="E87" s="40">
        <v>1406.5666666666671</v>
      </c>
      <c r="F87" s="40">
        <v>1395.7833333333335</v>
      </c>
      <c r="G87" s="40">
        <v>1381.5666666666671</v>
      </c>
      <c r="H87" s="40">
        <v>1431.5666666666671</v>
      </c>
      <c r="I87" s="40">
        <v>1445.7833333333338</v>
      </c>
      <c r="J87" s="40">
        <v>1456.5666666666671</v>
      </c>
      <c r="K87" s="31">
        <v>1435</v>
      </c>
      <c r="L87" s="31">
        <v>1410</v>
      </c>
      <c r="M87" s="31">
        <v>4.71828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425.65</v>
      </c>
      <c r="D88" s="40">
        <v>427.55</v>
      </c>
      <c r="E88" s="40">
        <v>420.1</v>
      </c>
      <c r="F88" s="40">
        <v>414.55</v>
      </c>
      <c r="G88" s="40">
        <v>407.1</v>
      </c>
      <c r="H88" s="40">
        <v>433.1</v>
      </c>
      <c r="I88" s="40">
        <v>440.54999999999995</v>
      </c>
      <c r="J88" s="40">
        <v>446.1</v>
      </c>
      <c r="K88" s="31">
        <v>435</v>
      </c>
      <c r="L88" s="31">
        <v>422</v>
      </c>
      <c r="M88" s="31">
        <v>17.36375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162.6</v>
      </c>
      <c r="D89" s="40">
        <v>163.16666666666666</v>
      </c>
      <c r="E89" s="40">
        <v>160.18333333333331</v>
      </c>
      <c r="F89" s="40">
        <v>157.76666666666665</v>
      </c>
      <c r="G89" s="40">
        <v>154.7833333333333</v>
      </c>
      <c r="H89" s="40">
        <v>165.58333333333331</v>
      </c>
      <c r="I89" s="40">
        <v>168.56666666666666</v>
      </c>
      <c r="J89" s="40">
        <v>170.98333333333332</v>
      </c>
      <c r="K89" s="31">
        <v>166.15</v>
      </c>
      <c r="L89" s="31">
        <v>160.75</v>
      </c>
      <c r="M89" s="31">
        <v>29.23817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492.6</v>
      </c>
      <c r="D90" s="40">
        <v>491.66666666666669</v>
      </c>
      <c r="E90" s="40">
        <v>488.18333333333339</v>
      </c>
      <c r="F90" s="40">
        <v>483.76666666666671</v>
      </c>
      <c r="G90" s="40">
        <v>480.28333333333342</v>
      </c>
      <c r="H90" s="40">
        <v>496.08333333333337</v>
      </c>
      <c r="I90" s="40">
        <v>499.56666666666661</v>
      </c>
      <c r="J90" s="40">
        <v>503.98333333333335</v>
      </c>
      <c r="K90" s="31">
        <v>495.15</v>
      </c>
      <c r="L90" s="31">
        <v>487.25</v>
      </c>
      <c r="M90" s="31">
        <v>12.291639999999999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2997.05</v>
      </c>
      <c r="D91" s="40">
        <v>3003.0166666666664</v>
      </c>
      <c r="E91" s="40">
        <v>2983.0333333333328</v>
      </c>
      <c r="F91" s="40">
        <v>2969.0166666666664</v>
      </c>
      <c r="G91" s="40">
        <v>2949.0333333333328</v>
      </c>
      <c r="H91" s="40">
        <v>3017.0333333333328</v>
      </c>
      <c r="I91" s="40">
        <v>3037.0166666666664</v>
      </c>
      <c r="J91" s="40">
        <v>3051.0333333333328</v>
      </c>
      <c r="K91" s="31">
        <v>3023</v>
      </c>
      <c r="L91" s="31">
        <v>2989</v>
      </c>
      <c r="M91" s="31">
        <v>0.93971000000000005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230.8</v>
      </c>
      <c r="D92" s="40">
        <v>230.43333333333331</v>
      </c>
      <c r="E92" s="40">
        <v>226.91666666666663</v>
      </c>
      <c r="F92" s="40">
        <v>223.03333333333333</v>
      </c>
      <c r="G92" s="40">
        <v>219.51666666666665</v>
      </c>
      <c r="H92" s="40">
        <v>234.31666666666661</v>
      </c>
      <c r="I92" s="40">
        <v>237.83333333333331</v>
      </c>
      <c r="J92" s="40">
        <v>241.71666666666658</v>
      </c>
      <c r="K92" s="31">
        <v>233.95</v>
      </c>
      <c r="L92" s="31">
        <v>226.55</v>
      </c>
      <c r="M92" s="31">
        <v>150.85718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650.20000000000005</v>
      </c>
      <c r="D93" s="40">
        <v>648.23333333333323</v>
      </c>
      <c r="E93" s="40">
        <v>641.56666666666649</v>
      </c>
      <c r="F93" s="40">
        <v>632.93333333333328</v>
      </c>
      <c r="G93" s="40">
        <v>626.26666666666654</v>
      </c>
      <c r="H93" s="40">
        <v>656.86666666666645</v>
      </c>
      <c r="I93" s="40">
        <v>663.53333333333319</v>
      </c>
      <c r="J93" s="40">
        <v>672.1666666666664</v>
      </c>
      <c r="K93" s="31">
        <v>654.9</v>
      </c>
      <c r="L93" s="31">
        <v>639.6</v>
      </c>
      <c r="M93" s="31">
        <v>5.4396899999999997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862.6</v>
      </c>
      <c r="D94" s="40">
        <v>860.80000000000007</v>
      </c>
      <c r="E94" s="40">
        <v>856.70000000000016</v>
      </c>
      <c r="F94" s="40">
        <v>850.80000000000007</v>
      </c>
      <c r="G94" s="40">
        <v>846.70000000000016</v>
      </c>
      <c r="H94" s="40">
        <v>866.70000000000016</v>
      </c>
      <c r="I94" s="40">
        <v>870.80000000000007</v>
      </c>
      <c r="J94" s="40">
        <v>876.70000000000016</v>
      </c>
      <c r="K94" s="31">
        <v>864.9</v>
      </c>
      <c r="L94" s="31">
        <v>854.9</v>
      </c>
      <c r="M94" s="31">
        <v>0.70935000000000004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916.1</v>
      </c>
      <c r="D95" s="40">
        <v>908.93333333333339</v>
      </c>
      <c r="E95" s="40">
        <v>898.16666666666674</v>
      </c>
      <c r="F95" s="40">
        <v>880.23333333333335</v>
      </c>
      <c r="G95" s="40">
        <v>869.4666666666667</v>
      </c>
      <c r="H95" s="40">
        <v>926.86666666666679</v>
      </c>
      <c r="I95" s="40">
        <v>937.63333333333344</v>
      </c>
      <c r="J95" s="40">
        <v>955.56666666666683</v>
      </c>
      <c r="K95" s="31">
        <v>919.7</v>
      </c>
      <c r="L95" s="31">
        <v>891</v>
      </c>
      <c r="M95" s="31">
        <v>4.4898400000000001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136.30000000000001</v>
      </c>
      <c r="D96" s="40">
        <v>136.96666666666667</v>
      </c>
      <c r="E96" s="40">
        <v>135.33333333333334</v>
      </c>
      <c r="F96" s="40">
        <v>134.36666666666667</v>
      </c>
      <c r="G96" s="40">
        <v>132.73333333333335</v>
      </c>
      <c r="H96" s="40">
        <v>137.93333333333334</v>
      </c>
      <c r="I96" s="40">
        <v>139.56666666666666</v>
      </c>
      <c r="J96" s="40">
        <v>140.53333333333333</v>
      </c>
      <c r="K96" s="31">
        <v>138.6</v>
      </c>
      <c r="L96" s="31">
        <v>136</v>
      </c>
      <c r="M96" s="31">
        <v>4.8661700000000003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389.35</v>
      </c>
      <c r="D97" s="40">
        <v>390.25</v>
      </c>
      <c r="E97" s="40">
        <v>384.1</v>
      </c>
      <c r="F97" s="40">
        <v>378.85</v>
      </c>
      <c r="G97" s="40">
        <v>372.70000000000005</v>
      </c>
      <c r="H97" s="40">
        <v>395.5</v>
      </c>
      <c r="I97" s="40">
        <v>401.65</v>
      </c>
      <c r="J97" s="40">
        <v>406.9</v>
      </c>
      <c r="K97" s="31">
        <v>396.4</v>
      </c>
      <c r="L97" s="31">
        <v>385</v>
      </c>
      <c r="M97" s="31">
        <v>3.4112300000000002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1485</v>
      </c>
      <c r="D98" s="40">
        <v>1476.4833333333333</v>
      </c>
      <c r="E98" s="40">
        <v>1459.1166666666668</v>
      </c>
      <c r="F98" s="40">
        <v>1433.2333333333333</v>
      </c>
      <c r="G98" s="40">
        <v>1415.8666666666668</v>
      </c>
      <c r="H98" s="40">
        <v>1502.3666666666668</v>
      </c>
      <c r="I98" s="40">
        <v>1519.7333333333331</v>
      </c>
      <c r="J98" s="40">
        <v>1545.6166666666668</v>
      </c>
      <c r="K98" s="31">
        <v>1493.85</v>
      </c>
      <c r="L98" s="31">
        <v>1450.6</v>
      </c>
      <c r="M98" s="31">
        <v>5.7912999999999997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1259.0999999999999</v>
      </c>
      <c r="D99" s="40">
        <v>1258.8166666666666</v>
      </c>
      <c r="E99" s="40">
        <v>1250.5333333333333</v>
      </c>
      <c r="F99" s="40">
        <v>1241.9666666666667</v>
      </c>
      <c r="G99" s="40">
        <v>1233.6833333333334</v>
      </c>
      <c r="H99" s="40">
        <v>1267.3833333333332</v>
      </c>
      <c r="I99" s="40">
        <v>1275.6666666666665</v>
      </c>
      <c r="J99" s="40">
        <v>1284.2333333333331</v>
      </c>
      <c r="K99" s="31">
        <v>1267.0999999999999</v>
      </c>
      <c r="L99" s="31">
        <v>1250.25</v>
      </c>
      <c r="M99" s="31">
        <v>0.45311000000000001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21.85</v>
      </c>
      <c r="D100" s="40">
        <v>21.916666666666668</v>
      </c>
      <c r="E100" s="40">
        <v>21.733333333333334</v>
      </c>
      <c r="F100" s="40">
        <v>21.616666666666667</v>
      </c>
      <c r="G100" s="40">
        <v>21.433333333333334</v>
      </c>
      <c r="H100" s="40">
        <v>22.033333333333335</v>
      </c>
      <c r="I100" s="40">
        <v>22.216666666666665</v>
      </c>
      <c r="J100" s="40">
        <v>22.333333333333336</v>
      </c>
      <c r="K100" s="31">
        <v>22.1</v>
      </c>
      <c r="L100" s="31">
        <v>21.8</v>
      </c>
      <c r="M100" s="31">
        <v>18.95495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679.4</v>
      </c>
      <c r="D101" s="40">
        <v>680.55000000000007</v>
      </c>
      <c r="E101" s="40">
        <v>673.85000000000014</v>
      </c>
      <c r="F101" s="40">
        <v>668.30000000000007</v>
      </c>
      <c r="G101" s="40">
        <v>661.60000000000014</v>
      </c>
      <c r="H101" s="40">
        <v>686.10000000000014</v>
      </c>
      <c r="I101" s="40">
        <v>692.80000000000018</v>
      </c>
      <c r="J101" s="40">
        <v>698.35000000000014</v>
      </c>
      <c r="K101" s="31">
        <v>687.25</v>
      </c>
      <c r="L101" s="31">
        <v>675</v>
      </c>
      <c r="M101" s="31">
        <v>3.2092000000000001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869.55</v>
      </c>
      <c r="D102" s="40">
        <v>871.75</v>
      </c>
      <c r="E102" s="40">
        <v>857.8</v>
      </c>
      <c r="F102" s="40">
        <v>846.05</v>
      </c>
      <c r="G102" s="40">
        <v>832.09999999999991</v>
      </c>
      <c r="H102" s="40">
        <v>883.5</v>
      </c>
      <c r="I102" s="40">
        <v>897.45</v>
      </c>
      <c r="J102" s="40">
        <v>909.2</v>
      </c>
      <c r="K102" s="31">
        <v>885.7</v>
      </c>
      <c r="L102" s="31">
        <v>860</v>
      </c>
      <c r="M102" s="31">
        <v>2.76525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5414.9</v>
      </c>
      <c r="D103" s="40">
        <v>5423.9333333333334</v>
      </c>
      <c r="E103" s="40">
        <v>5377.2166666666672</v>
      </c>
      <c r="F103" s="40">
        <v>5339.5333333333338</v>
      </c>
      <c r="G103" s="40">
        <v>5292.8166666666675</v>
      </c>
      <c r="H103" s="40">
        <v>5461.6166666666668</v>
      </c>
      <c r="I103" s="40">
        <v>5508.3333333333321</v>
      </c>
      <c r="J103" s="40">
        <v>5546.0166666666664</v>
      </c>
      <c r="K103" s="31">
        <v>5470.65</v>
      </c>
      <c r="L103" s="31">
        <v>5386.25</v>
      </c>
      <c r="M103" s="31">
        <v>2.0400000000000001E-2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90.6</v>
      </c>
      <c r="D104" s="40">
        <v>90.883333333333326</v>
      </c>
      <c r="E104" s="40">
        <v>89.716666666666654</v>
      </c>
      <c r="F104" s="40">
        <v>88.833333333333329</v>
      </c>
      <c r="G104" s="40">
        <v>87.666666666666657</v>
      </c>
      <c r="H104" s="40">
        <v>91.766666666666652</v>
      </c>
      <c r="I104" s="40">
        <v>92.933333333333337</v>
      </c>
      <c r="J104" s="40">
        <v>93.816666666666649</v>
      </c>
      <c r="K104" s="31">
        <v>92.05</v>
      </c>
      <c r="L104" s="31">
        <v>90</v>
      </c>
      <c r="M104" s="31">
        <v>24.980119999999999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521.85</v>
      </c>
      <c r="D105" s="40">
        <v>519.19999999999993</v>
      </c>
      <c r="E105" s="40">
        <v>508.89999999999986</v>
      </c>
      <c r="F105" s="40">
        <v>495.94999999999993</v>
      </c>
      <c r="G105" s="40">
        <v>485.64999999999986</v>
      </c>
      <c r="H105" s="40">
        <v>532.14999999999986</v>
      </c>
      <c r="I105" s="40">
        <v>542.44999999999982</v>
      </c>
      <c r="J105" s="40">
        <v>555.39999999999986</v>
      </c>
      <c r="K105" s="31">
        <v>529.5</v>
      </c>
      <c r="L105" s="31">
        <v>506.25</v>
      </c>
      <c r="M105" s="31">
        <v>0.56947000000000003</v>
      </c>
      <c r="N105" s="1"/>
      <c r="O105" s="1"/>
    </row>
    <row r="106" spans="1:15" ht="12.75" customHeight="1">
      <c r="A106" s="31">
        <v>96</v>
      </c>
      <c r="B106" s="31" t="s">
        <v>857</v>
      </c>
      <c r="C106" s="31">
        <v>159.94999999999999</v>
      </c>
      <c r="D106" s="40">
        <v>158.58333333333334</v>
      </c>
      <c r="E106" s="40">
        <v>155.86666666666667</v>
      </c>
      <c r="F106" s="40">
        <v>151.78333333333333</v>
      </c>
      <c r="G106" s="40">
        <v>149.06666666666666</v>
      </c>
      <c r="H106" s="40">
        <v>162.66666666666669</v>
      </c>
      <c r="I106" s="40">
        <v>165.38333333333333</v>
      </c>
      <c r="J106" s="40">
        <v>169.4666666666667</v>
      </c>
      <c r="K106" s="31">
        <v>161.30000000000001</v>
      </c>
      <c r="L106" s="31">
        <v>154.5</v>
      </c>
      <c r="M106" s="31">
        <v>13.5091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278.85000000000002</v>
      </c>
      <c r="D107" s="40">
        <v>274.84999999999997</v>
      </c>
      <c r="E107" s="40">
        <v>262.69999999999993</v>
      </c>
      <c r="F107" s="40">
        <v>246.54999999999995</v>
      </c>
      <c r="G107" s="40">
        <v>234.39999999999992</v>
      </c>
      <c r="H107" s="40">
        <v>290.99999999999994</v>
      </c>
      <c r="I107" s="40">
        <v>303.14999999999992</v>
      </c>
      <c r="J107" s="40">
        <v>319.29999999999995</v>
      </c>
      <c r="K107" s="31">
        <v>287</v>
      </c>
      <c r="L107" s="31">
        <v>258.7</v>
      </c>
      <c r="M107" s="31">
        <v>11.65399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345.3</v>
      </c>
      <c r="D108" s="40">
        <v>347.59999999999997</v>
      </c>
      <c r="E108" s="40">
        <v>341.94999999999993</v>
      </c>
      <c r="F108" s="40">
        <v>338.59999999999997</v>
      </c>
      <c r="G108" s="40">
        <v>332.94999999999993</v>
      </c>
      <c r="H108" s="40">
        <v>350.94999999999993</v>
      </c>
      <c r="I108" s="40">
        <v>356.59999999999991</v>
      </c>
      <c r="J108" s="40">
        <v>359.94999999999993</v>
      </c>
      <c r="K108" s="31">
        <v>353.25</v>
      </c>
      <c r="L108" s="31">
        <v>344.25</v>
      </c>
      <c r="M108" s="31">
        <v>3.8565399999999999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662.4</v>
      </c>
      <c r="D109" s="40">
        <v>656.43333333333328</v>
      </c>
      <c r="E109" s="40">
        <v>645.46666666666658</v>
      </c>
      <c r="F109" s="40">
        <v>628.5333333333333</v>
      </c>
      <c r="G109" s="40">
        <v>617.56666666666661</v>
      </c>
      <c r="H109" s="40">
        <v>673.36666666666656</v>
      </c>
      <c r="I109" s="40">
        <v>684.33333333333326</v>
      </c>
      <c r="J109" s="40">
        <v>701.26666666666654</v>
      </c>
      <c r="K109" s="31">
        <v>667.4</v>
      </c>
      <c r="L109" s="31">
        <v>639.5</v>
      </c>
      <c r="M109" s="31">
        <v>32.33137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713.95</v>
      </c>
      <c r="D110" s="40">
        <v>709.69999999999993</v>
      </c>
      <c r="E110" s="40">
        <v>699.39999999999986</v>
      </c>
      <c r="F110" s="40">
        <v>684.84999999999991</v>
      </c>
      <c r="G110" s="40">
        <v>674.54999999999984</v>
      </c>
      <c r="H110" s="40">
        <v>724.24999999999989</v>
      </c>
      <c r="I110" s="40">
        <v>734.54999999999984</v>
      </c>
      <c r="J110" s="40">
        <v>749.09999999999991</v>
      </c>
      <c r="K110" s="31">
        <v>720</v>
      </c>
      <c r="L110" s="31">
        <v>695.15</v>
      </c>
      <c r="M110" s="31">
        <v>0.37668000000000001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915.95</v>
      </c>
      <c r="D111" s="40">
        <v>912.65</v>
      </c>
      <c r="E111" s="40">
        <v>908.3</v>
      </c>
      <c r="F111" s="40">
        <v>900.65</v>
      </c>
      <c r="G111" s="40">
        <v>896.3</v>
      </c>
      <c r="H111" s="40">
        <v>920.3</v>
      </c>
      <c r="I111" s="40">
        <v>924.65000000000009</v>
      </c>
      <c r="J111" s="40">
        <v>932.3</v>
      </c>
      <c r="K111" s="31">
        <v>917</v>
      </c>
      <c r="L111" s="31">
        <v>905</v>
      </c>
      <c r="M111" s="31">
        <v>9.3661300000000001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166.95</v>
      </c>
      <c r="D112" s="40">
        <v>167.16666666666666</v>
      </c>
      <c r="E112" s="40">
        <v>165.48333333333332</v>
      </c>
      <c r="F112" s="40">
        <v>164.01666666666665</v>
      </c>
      <c r="G112" s="40">
        <v>162.33333333333331</v>
      </c>
      <c r="H112" s="40">
        <v>168.63333333333333</v>
      </c>
      <c r="I112" s="40">
        <v>170.31666666666666</v>
      </c>
      <c r="J112" s="40">
        <v>171.78333333333333</v>
      </c>
      <c r="K112" s="31">
        <v>168.85</v>
      </c>
      <c r="L112" s="31">
        <v>165.7</v>
      </c>
      <c r="M112" s="31">
        <v>70.275130000000004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371.8</v>
      </c>
      <c r="D113" s="40">
        <v>374.93333333333334</v>
      </c>
      <c r="E113" s="40">
        <v>366.86666666666667</v>
      </c>
      <c r="F113" s="40">
        <v>361.93333333333334</v>
      </c>
      <c r="G113" s="40">
        <v>353.86666666666667</v>
      </c>
      <c r="H113" s="40">
        <v>379.86666666666667</v>
      </c>
      <c r="I113" s="40">
        <v>387.93333333333339</v>
      </c>
      <c r="J113" s="40">
        <v>392.86666666666667</v>
      </c>
      <c r="K113" s="31">
        <v>383</v>
      </c>
      <c r="L113" s="31">
        <v>370</v>
      </c>
      <c r="M113" s="31">
        <v>6.7963500000000003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5418</v>
      </c>
      <c r="D114" s="40">
        <v>5419.2833333333338</v>
      </c>
      <c r="E114" s="40">
        <v>5368.5666666666675</v>
      </c>
      <c r="F114" s="40">
        <v>5319.1333333333341</v>
      </c>
      <c r="G114" s="40">
        <v>5268.4166666666679</v>
      </c>
      <c r="H114" s="40">
        <v>5468.7166666666672</v>
      </c>
      <c r="I114" s="40">
        <v>5519.4333333333325</v>
      </c>
      <c r="J114" s="40">
        <v>5568.8666666666668</v>
      </c>
      <c r="K114" s="31">
        <v>5470</v>
      </c>
      <c r="L114" s="31">
        <v>5369.85</v>
      </c>
      <c r="M114" s="31">
        <v>2.44516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1522.9</v>
      </c>
      <c r="D115" s="40">
        <v>1528.3500000000001</v>
      </c>
      <c r="E115" s="40">
        <v>1512.7000000000003</v>
      </c>
      <c r="F115" s="40">
        <v>1502.5000000000002</v>
      </c>
      <c r="G115" s="40">
        <v>1486.8500000000004</v>
      </c>
      <c r="H115" s="40">
        <v>1538.5500000000002</v>
      </c>
      <c r="I115" s="40">
        <v>1554.2000000000003</v>
      </c>
      <c r="J115" s="40">
        <v>1564.4</v>
      </c>
      <c r="K115" s="31">
        <v>1544</v>
      </c>
      <c r="L115" s="31">
        <v>1518.15</v>
      </c>
      <c r="M115" s="31">
        <v>4.3070300000000001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687.2</v>
      </c>
      <c r="D116" s="40">
        <v>688.44999999999993</v>
      </c>
      <c r="E116" s="40">
        <v>683.89999999999986</v>
      </c>
      <c r="F116" s="40">
        <v>680.59999999999991</v>
      </c>
      <c r="G116" s="40">
        <v>676.04999999999984</v>
      </c>
      <c r="H116" s="40">
        <v>691.74999999999989</v>
      </c>
      <c r="I116" s="40">
        <v>696.29999999999984</v>
      </c>
      <c r="J116" s="40">
        <v>699.59999999999991</v>
      </c>
      <c r="K116" s="31">
        <v>693</v>
      </c>
      <c r="L116" s="31">
        <v>685.15</v>
      </c>
      <c r="M116" s="31">
        <v>6.8830099999999996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790.9</v>
      </c>
      <c r="D117" s="40">
        <v>790.58333333333337</v>
      </c>
      <c r="E117" s="40">
        <v>781.76666666666677</v>
      </c>
      <c r="F117" s="40">
        <v>772.63333333333344</v>
      </c>
      <c r="G117" s="40">
        <v>763.81666666666683</v>
      </c>
      <c r="H117" s="40">
        <v>799.7166666666667</v>
      </c>
      <c r="I117" s="40">
        <v>808.5333333333333</v>
      </c>
      <c r="J117" s="40">
        <v>817.66666666666663</v>
      </c>
      <c r="K117" s="31">
        <v>799.4</v>
      </c>
      <c r="L117" s="31">
        <v>781.45</v>
      </c>
      <c r="M117" s="31">
        <v>6.9988799999999998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604.70000000000005</v>
      </c>
      <c r="D118" s="40">
        <v>604.85</v>
      </c>
      <c r="E118" s="40">
        <v>600.95000000000005</v>
      </c>
      <c r="F118" s="40">
        <v>597.20000000000005</v>
      </c>
      <c r="G118" s="40">
        <v>593.30000000000007</v>
      </c>
      <c r="H118" s="40">
        <v>608.6</v>
      </c>
      <c r="I118" s="40">
        <v>612.49999999999989</v>
      </c>
      <c r="J118" s="40">
        <v>616.25</v>
      </c>
      <c r="K118" s="31">
        <v>608.75</v>
      </c>
      <c r="L118" s="31">
        <v>601.1</v>
      </c>
      <c r="M118" s="31">
        <v>0.95454000000000006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3175.35</v>
      </c>
      <c r="D119" s="40">
        <v>3183.4500000000003</v>
      </c>
      <c r="E119" s="40">
        <v>3091.9000000000005</v>
      </c>
      <c r="F119" s="40">
        <v>3008.4500000000003</v>
      </c>
      <c r="G119" s="40">
        <v>2916.9000000000005</v>
      </c>
      <c r="H119" s="40">
        <v>3266.9000000000005</v>
      </c>
      <c r="I119" s="40">
        <v>3358.4500000000007</v>
      </c>
      <c r="J119" s="40">
        <v>3441.9000000000005</v>
      </c>
      <c r="K119" s="31">
        <v>3275</v>
      </c>
      <c r="L119" s="31">
        <v>3100</v>
      </c>
      <c r="M119" s="31">
        <v>3.0919300000000001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466.25</v>
      </c>
      <c r="D120" s="40">
        <v>463.93333333333334</v>
      </c>
      <c r="E120" s="40">
        <v>459.86666666666667</v>
      </c>
      <c r="F120" s="40">
        <v>453.48333333333335</v>
      </c>
      <c r="G120" s="40">
        <v>449.41666666666669</v>
      </c>
      <c r="H120" s="40">
        <v>470.31666666666666</v>
      </c>
      <c r="I120" s="40">
        <v>474.38333333333338</v>
      </c>
      <c r="J120" s="40">
        <v>480.76666666666665</v>
      </c>
      <c r="K120" s="31">
        <v>468</v>
      </c>
      <c r="L120" s="31">
        <v>457.55</v>
      </c>
      <c r="M120" s="31">
        <v>12.54461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290.05</v>
      </c>
      <c r="D121" s="40">
        <v>292.33333333333331</v>
      </c>
      <c r="E121" s="40">
        <v>287.71666666666664</v>
      </c>
      <c r="F121" s="40">
        <v>285.38333333333333</v>
      </c>
      <c r="G121" s="40">
        <v>280.76666666666665</v>
      </c>
      <c r="H121" s="40">
        <v>294.66666666666663</v>
      </c>
      <c r="I121" s="40">
        <v>299.2833333333333</v>
      </c>
      <c r="J121" s="40">
        <v>301.61666666666662</v>
      </c>
      <c r="K121" s="31">
        <v>296.95</v>
      </c>
      <c r="L121" s="31">
        <v>290</v>
      </c>
      <c r="M121" s="31">
        <v>1.7574000000000001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163.85</v>
      </c>
      <c r="D122" s="40">
        <v>164.1</v>
      </c>
      <c r="E122" s="40">
        <v>162.19999999999999</v>
      </c>
      <c r="F122" s="40">
        <v>160.54999999999998</v>
      </c>
      <c r="G122" s="40">
        <v>158.64999999999998</v>
      </c>
      <c r="H122" s="40">
        <v>165.75</v>
      </c>
      <c r="I122" s="40">
        <v>167.65000000000003</v>
      </c>
      <c r="J122" s="40">
        <v>169.3</v>
      </c>
      <c r="K122" s="31">
        <v>166</v>
      </c>
      <c r="L122" s="31">
        <v>162.44999999999999</v>
      </c>
      <c r="M122" s="31">
        <v>19.127759999999999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922.85</v>
      </c>
      <c r="D123" s="40">
        <v>926.26666666666677</v>
      </c>
      <c r="E123" s="40">
        <v>916.33333333333348</v>
      </c>
      <c r="F123" s="40">
        <v>909.81666666666672</v>
      </c>
      <c r="G123" s="40">
        <v>899.88333333333344</v>
      </c>
      <c r="H123" s="40">
        <v>932.78333333333353</v>
      </c>
      <c r="I123" s="40">
        <v>942.7166666666667</v>
      </c>
      <c r="J123" s="40">
        <v>949.23333333333358</v>
      </c>
      <c r="K123" s="31">
        <v>936.2</v>
      </c>
      <c r="L123" s="31">
        <v>919.75</v>
      </c>
      <c r="M123" s="31">
        <v>3.9880200000000001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1099.8</v>
      </c>
      <c r="D124" s="40">
        <v>1101.6000000000001</v>
      </c>
      <c r="E124" s="40">
        <v>1087.2000000000003</v>
      </c>
      <c r="F124" s="40">
        <v>1074.6000000000001</v>
      </c>
      <c r="G124" s="40">
        <v>1060.2000000000003</v>
      </c>
      <c r="H124" s="40">
        <v>1114.2000000000003</v>
      </c>
      <c r="I124" s="40">
        <v>1128.6000000000004</v>
      </c>
      <c r="J124" s="40">
        <v>1141.2000000000003</v>
      </c>
      <c r="K124" s="31">
        <v>1116</v>
      </c>
      <c r="L124" s="31">
        <v>1089</v>
      </c>
      <c r="M124" s="31">
        <v>1.7302999999999999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602.45000000000005</v>
      </c>
      <c r="D125" s="40">
        <v>601.7833333333333</v>
      </c>
      <c r="E125" s="40">
        <v>599.26666666666665</v>
      </c>
      <c r="F125" s="40">
        <v>596.08333333333337</v>
      </c>
      <c r="G125" s="40">
        <v>593.56666666666672</v>
      </c>
      <c r="H125" s="40">
        <v>604.96666666666658</v>
      </c>
      <c r="I125" s="40">
        <v>607.48333333333323</v>
      </c>
      <c r="J125" s="40">
        <v>610.66666666666652</v>
      </c>
      <c r="K125" s="31">
        <v>604.29999999999995</v>
      </c>
      <c r="L125" s="31">
        <v>598.6</v>
      </c>
      <c r="M125" s="31">
        <v>23.041350000000001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2141.9499999999998</v>
      </c>
      <c r="D126" s="40">
        <v>2141.4666666666667</v>
      </c>
      <c r="E126" s="40">
        <v>2120.9833333333336</v>
      </c>
      <c r="F126" s="40">
        <v>2100.0166666666669</v>
      </c>
      <c r="G126" s="40">
        <v>2079.5333333333338</v>
      </c>
      <c r="H126" s="40">
        <v>2162.4333333333334</v>
      </c>
      <c r="I126" s="40">
        <v>2182.9166666666661</v>
      </c>
      <c r="J126" s="40">
        <v>2203.8833333333332</v>
      </c>
      <c r="K126" s="31">
        <v>2161.9499999999998</v>
      </c>
      <c r="L126" s="31">
        <v>2120.5</v>
      </c>
      <c r="M126" s="31">
        <v>1.6705700000000001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628.54999999999995</v>
      </c>
      <c r="D127" s="40">
        <v>614.51666666666665</v>
      </c>
      <c r="E127" s="40">
        <v>595.58333333333326</v>
      </c>
      <c r="F127" s="40">
        <v>562.61666666666656</v>
      </c>
      <c r="G127" s="40">
        <v>543.68333333333317</v>
      </c>
      <c r="H127" s="40">
        <v>647.48333333333335</v>
      </c>
      <c r="I127" s="40">
        <v>666.41666666666674</v>
      </c>
      <c r="J127" s="40">
        <v>699.38333333333344</v>
      </c>
      <c r="K127" s="31">
        <v>633.45000000000005</v>
      </c>
      <c r="L127" s="31">
        <v>581.54999999999995</v>
      </c>
      <c r="M127" s="31">
        <v>8.8243399999999994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102.5</v>
      </c>
      <c r="D128" s="40">
        <v>102.64999999999999</v>
      </c>
      <c r="E128" s="40">
        <v>101.84999999999998</v>
      </c>
      <c r="F128" s="40">
        <v>101.19999999999999</v>
      </c>
      <c r="G128" s="40">
        <v>100.39999999999998</v>
      </c>
      <c r="H128" s="40">
        <v>103.29999999999998</v>
      </c>
      <c r="I128" s="40">
        <v>104.1</v>
      </c>
      <c r="J128" s="40">
        <v>104.74999999999999</v>
      </c>
      <c r="K128" s="31">
        <v>103.45</v>
      </c>
      <c r="L128" s="31">
        <v>102</v>
      </c>
      <c r="M128" s="31">
        <v>8.3401999999999994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1027.4000000000001</v>
      </c>
      <c r="D129" s="40">
        <v>1028.6166666666668</v>
      </c>
      <c r="E129" s="40">
        <v>1006.0833333333335</v>
      </c>
      <c r="F129" s="40">
        <v>984.76666666666665</v>
      </c>
      <c r="G129" s="40">
        <v>962.23333333333335</v>
      </c>
      <c r="H129" s="40">
        <v>1049.9333333333336</v>
      </c>
      <c r="I129" s="40">
        <v>1072.4666666666669</v>
      </c>
      <c r="J129" s="40">
        <v>1093.7833333333338</v>
      </c>
      <c r="K129" s="31">
        <v>1051.1500000000001</v>
      </c>
      <c r="L129" s="31">
        <v>1007.3</v>
      </c>
      <c r="M129" s="31">
        <v>0.59026999999999996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2354.25</v>
      </c>
      <c r="D130" s="40">
        <v>2359.2333333333331</v>
      </c>
      <c r="E130" s="40">
        <v>2326.0666666666662</v>
      </c>
      <c r="F130" s="40">
        <v>2297.8833333333332</v>
      </c>
      <c r="G130" s="40">
        <v>2264.7166666666662</v>
      </c>
      <c r="H130" s="40">
        <v>2387.4166666666661</v>
      </c>
      <c r="I130" s="40">
        <v>2420.583333333333</v>
      </c>
      <c r="J130" s="40">
        <v>2448.766666666666</v>
      </c>
      <c r="K130" s="31">
        <v>2392.4</v>
      </c>
      <c r="L130" s="31">
        <v>2331.0500000000002</v>
      </c>
      <c r="M130" s="31">
        <v>3.88117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298.10000000000002</v>
      </c>
      <c r="D131" s="40">
        <v>299.01666666666665</v>
      </c>
      <c r="E131" s="40">
        <v>295.58333333333331</v>
      </c>
      <c r="F131" s="40">
        <v>293.06666666666666</v>
      </c>
      <c r="G131" s="40">
        <v>289.63333333333333</v>
      </c>
      <c r="H131" s="40">
        <v>301.5333333333333</v>
      </c>
      <c r="I131" s="40">
        <v>304.9666666666667</v>
      </c>
      <c r="J131" s="40">
        <v>307.48333333333329</v>
      </c>
      <c r="K131" s="31">
        <v>302.45</v>
      </c>
      <c r="L131" s="31">
        <v>296.5</v>
      </c>
      <c r="M131" s="31">
        <v>37.962699999999998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177.45</v>
      </c>
      <c r="D132" s="40">
        <v>178.86666666666667</v>
      </c>
      <c r="E132" s="40">
        <v>174.08333333333334</v>
      </c>
      <c r="F132" s="40">
        <v>170.71666666666667</v>
      </c>
      <c r="G132" s="40">
        <v>165.93333333333334</v>
      </c>
      <c r="H132" s="40">
        <v>182.23333333333335</v>
      </c>
      <c r="I132" s="40">
        <v>187.01666666666665</v>
      </c>
      <c r="J132" s="40">
        <v>190.38333333333335</v>
      </c>
      <c r="K132" s="31">
        <v>183.65</v>
      </c>
      <c r="L132" s="31">
        <v>175.5</v>
      </c>
      <c r="M132" s="31">
        <v>15.80681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765.8</v>
      </c>
      <c r="D133" s="40">
        <v>772.15</v>
      </c>
      <c r="E133" s="40">
        <v>756.34999999999991</v>
      </c>
      <c r="F133" s="40">
        <v>746.9</v>
      </c>
      <c r="G133" s="40">
        <v>731.09999999999991</v>
      </c>
      <c r="H133" s="40">
        <v>781.59999999999991</v>
      </c>
      <c r="I133" s="40">
        <v>797.39999999999986</v>
      </c>
      <c r="J133" s="40">
        <v>806.84999999999991</v>
      </c>
      <c r="K133" s="31">
        <v>787.95</v>
      </c>
      <c r="L133" s="31">
        <v>762.7</v>
      </c>
      <c r="M133" s="31">
        <v>0.22134999999999999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4843.8</v>
      </c>
      <c r="D134" s="40">
        <v>4849.75</v>
      </c>
      <c r="E134" s="40">
        <v>4804.05</v>
      </c>
      <c r="F134" s="40">
        <v>4764.3</v>
      </c>
      <c r="G134" s="40">
        <v>4718.6000000000004</v>
      </c>
      <c r="H134" s="40">
        <v>4889.5</v>
      </c>
      <c r="I134" s="40">
        <v>4935.2000000000007</v>
      </c>
      <c r="J134" s="40">
        <v>4974.95</v>
      </c>
      <c r="K134" s="31">
        <v>4895.45</v>
      </c>
      <c r="L134" s="31">
        <v>4810</v>
      </c>
      <c r="M134" s="31">
        <v>3.56046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5405.85</v>
      </c>
      <c r="D135" s="40">
        <v>5423.4833333333336</v>
      </c>
      <c r="E135" s="40">
        <v>5322.9666666666672</v>
      </c>
      <c r="F135" s="40">
        <v>5240.0833333333339</v>
      </c>
      <c r="G135" s="40">
        <v>5139.5666666666675</v>
      </c>
      <c r="H135" s="40">
        <v>5506.3666666666668</v>
      </c>
      <c r="I135" s="40">
        <v>5606.8833333333332</v>
      </c>
      <c r="J135" s="40">
        <v>5689.7666666666664</v>
      </c>
      <c r="K135" s="31">
        <v>5524</v>
      </c>
      <c r="L135" s="31">
        <v>5340.6</v>
      </c>
      <c r="M135" s="31">
        <v>3.2698800000000001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428.35</v>
      </c>
      <c r="D136" s="40">
        <v>425.3</v>
      </c>
      <c r="E136" s="40">
        <v>421.40000000000003</v>
      </c>
      <c r="F136" s="40">
        <v>414.45000000000005</v>
      </c>
      <c r="G136" s="40">
        <v>410.55000000000007</v>
      </c>
      <c r="H136" s="40">
        <v>432.25</v>
      </c>
      <c r="I136" s="40">
        <v>436.15</v>
      </c>
      <c r="J136" s="40">
        <v>443.09999999999997</v>
      </c>
      <c r="K136" s="31">
        <v>429.2</v>
      </c>
      <c r="L136" s="31">
        <v>418.35</v>
      </c>
      <c r="M136" s="31">
        <v>58.717359999999999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5078.55</v>
      </c>
      <c r="D137" s="40">
        <v>5067.7166666666672</v>
      </c>
      <c r="E137" s="40">
        <v>5037.7833333333347</v>
      </c>
      <c r="F137" s="40">
        <v>4997.0166666666673</v>
      </c>
      <c r="G137" s="40">
        <v>4967.0833333333348</v>
      </c>
      <c r="H137" s="40">
        <v>5108.4833333333345</v>
      </c>
      <c r="I137" s="40">
        <v>5138.416666666667</v>
      </c>
      <c r="J137" s="40">
        <v>5179.1833333333343</v>
      </c>
      <c r="K137" s="31">
        <v>5097.6499999999996</v>
      </c>
      <c r="L137" s="31">
        <v>5026.95</v>
      </c>
      <c r="M137" s="31">
        <v>4.8706100000000001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4843.25</v>
      </c>
      <c r="D138" s="40">
        <v>4842.75</v>
      </c>
      <c r="E138" s="40">
        <v>4815.5</v>
      </c>
      <c r="F138" s="40">
        <v>4787.75</v>
      </c>
      <c r="G138" s="40">
        <v>4760.5</v>
      </c>
      <c r="H138" s="40">
        <v>4870.5</v>
      </c>
      <c r="I138" s="40">
        <v>4897.75</v>
      </c>
      <c r="J138" s="40">
        <v>4925.5</v>
      </c>
      <c r="K138" s="31">
        <v>4870</v>
      </c>
      <c r="L138" s="31">
        <v>4815</v>
      </c>
      <c r="M138" s="31">
        <v>2.3334199999999998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2367.25</v>
      </c>
      <c r="D139" s="40">
        <v>2368.7833333333333</v>
      </c>
      <c r="E139" s="40">
        <v>2347.8666666666668</v>
      </c>
      <c r="F139" s="40">
        <v>2328.4833333333336</v>
      </c>
      <c r="G139" s="40">
        <v>2307.5666666666671</v>
      </c>
      <c r="H139" s="40">
        <v>2388.1666666666665</v>
      </c>
      <c r="I139" s="40">
        <v>2409.0833333333335</v>
      </c>
      <c r="J139" s="40">
        <v>2428.4666666666662</v>
      </c>
      <c r="K139" s="31">
        <v>2389.6999999999998</v>
      </c>
      <c r="L139" s="31">
        <v>2349.4</v>
      </c>
      <c r="M139" s="31">
        <v>0.43491999999999997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79.8</v>
      </c>
      <c r="D140" s="40">
        <v>80.166666666666671</v>
      </c>
      <c r="E140" s="40">
        <v>78.88333333333334</v>
      </c>
      <c r="F140" s="40">
        <v>77.966666666666669</v>
      </c>
      <c r="G140" s="40">
        <v>76.683333333333337</v>
      </c>
      <c r="H140" s="40">
        <v>81.083333333333343</v>
      </c>
      <c r="I140" s="40">
        <v>82.366666666666674</v>
      </c>
      <c r="J140" s="40">
        <v>83.283333333333346</v>
      </c>
      <c r="K140" s="31">
        <v>81.45</v>
      </c>
      <c r="L140" s="31">
        <v>79.25</v>
      </c>
      <c r="M140" s="31">
        <v>9.5392799999999998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2723</v>
      </c>
      <c r="D141" s="40">
        <v>2720.6333333333337</v>
      </c>
      <c r="E141" s="40">
        <v>2699.9166666666674</v>
      </c>
      <c r="F141" s="40">
        <v>2676.8333333333339</v>
      </c>
      <c r="G141" s="40">
        <v>2656.1166666666677</v>
      </c>
      <c r="H141" s="40">
        <v>2743.7166666666672</v>
      </c>
      <c r="I141" s="40">
        <v>2764.4333333333334</v>
      </c>
      <c r="J141" s="40">
        <v>2787.5166666666669</v>
      </c>
      <c r="K141" s="31">
        <v>2741.35</v>
      </c>
      <c r="L141" s="31">
        <v>2697.55</v>
      </c>
      <c r="M141" s="31">
        <v>8.79209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503.9</v>
      </c>
      <c r="D142" s="40">
        <v>506.2</v>
      </c>
      <c r="E142" s="40">
        <v>499.79999999999995</v>
      </c>
      <c r="F142" s="40">
        <v>495.7</v>
      </c>
      <c r="G142" s="40">
        <v>489.29999999999995</v>
      </c>
      <c r="H142" s="40">
        <v>510.29999999999995</v>
      </c>
      <c r="I142" s="40">
        <v>516.69999999999993</v>
      </c>
      <c r="J142" s="40">
        <v>520.79999999999995</v>
      </c>
      <c r="K142" s="31">
        <v>512.6</v>
      </c>
      <c r="L142" s="31">
        <v>502.1</v>
      </c>
      <c r="M142" s="31">
        <v>2.4504000000000001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142.5</v>
      </c>
      <c r="D143" s="40">
        <v>144.28333333333333</v>
      </c>
      <c r="E143" s="40">
        <v>139.71666666666667</v>
      </c>
      <c r="F143" s="40">
        <v>136.93333333333334</v>
      </c>
      <c r="G143" s="40">
        <v>132.36666666666667</v>
      </c>
      <c r="H143" s="40">
        <v>147.06666666666666</v>
      </c>
      <c r="I143" s="40">
        <v>151.63333333333333</v>
      </c>
      <c r="J143" s="40">
        <v>154.41666666666666</v>
      </c>
      <c r="K143" s="31">
        <v>148.85</v>
      </c>
      <c r="L143" s="31">
        <v>141.5</v>
      </c>
      <c r="M143" s="31">
        <v>4.2458900000000002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214.5</v>
      </c>
      <c r="D144" s="40">
        <v>214.25</v>
      </c>
      <c r="E144" s="40">
        <v>212.3</v>
      </c>
      <c r="F144" s="40">
        <v>210.10000000000002</v>
      </c>
      <c r="G144" s="40">
        <v>208.15000000000003</v>
      </c>
      <c r="H144" s="40">
        <v>216.45</v>
      </c>
      <c r="I144" s="40">
        <v>218.39999999999998</v>
      </c>
      <c r="J144" s="40">
        <v>220.59999999999997</v>
      </c>
      <c r="K144" s="31">
        <v>216.2</v>
      </c>
      <c r="L144" s="31">
        <v>212.05</v>
      </c>
      <c r="M144" s="31">
        <v>1.0078800000000001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556.54999999999995</v>
      </c>
      <c r="D145" s="40">
        <v>555.58333333333337</v>
      </c>
      <c r="E145" s="40">
        <v>543.36666666666679</v>
      </c>
      <c r="F145" s="40">
        <v>530.18333333333339</v>
      </c>
      <c r="G145" s="40">
        <v>517.96666666666681</v>
      </c>
      <c r="H145" s="40">
        <v>568.76666666666677</v>
      </c>
      <c r="I145" s="40">
        <v>580.98333333333323</v>
      </c>
      <c r="J145" s="40">
        <v>594.16666666666674</v>
      </c>
      <c r="K145" s="31">
        <v>567.79999999999995</v>
      </c>
      <c r="L145" s="31">
        <v>542.4</v>
      </c>
      <c r="M145" s="31">
        <v>7.7496700000000001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1816.75</v>
      </c>
      <c r="D146" s="40">
        <v>1833.2333333333333</v>
      </c>
      <c r="E146" s="40">
        <v>1793.5166666666667</v>
      </c>
      <c r="F146" s="40">
        <v>1770.2833333333333</v>
      </c>
      <c r="G146" s="40">
        <v>1730.5666666666666</v>
      </c>
      <c r="H146" s="40">
        <v>1856.4666666666667</v>
      </c>
      <c r="I146" s="40">
        <v>1896.1833333333334</v>
      </c>
      <c r="J146" s="40">
        <v>1919.4166666666667</v>
      </c>
      <c r="K146" s="31">
        <v>1872.95</v>
      </c>
      <c r="L146" s="31">
        <v>1810</v>
      </c>
      <c r="M146" s="31">
        <v>2.5904500000000001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71.099999999999994</v>
      </c>
      <c r="D147" s="40">
        <v>71.283333333333331</v>
      </c>
      <c r="E147" s="40">
        <v>70.816666666666663</v>
      </c>
      <c r="F147" s="40">
        <v>70.533333333333331</v>
      </c>
      <c r="G147" s="40">
        <v>70.066666666666663</v>
      </c>
      <c r="H147" s="40">
        <v>71.566666666666663</v>
      </c>
      <c r="I147" s="40">
        <v>72.033333333333331</v>
      </c>
      <c r="J147" s="40">
        <v>72.316666666666663</v>
      </c>
      <c r="K147" s="31">
        <v>71.75</v>
      </c>
      <c r="L147" s="31">
        <v>71</v>
      </c>
      <c r="M147" s="31">
        <v>12.740399999999999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211.7</v>
      </c>
      <c r="D148" s="40">
        <v>213.86666666666665</v>
      </c>
      <c r="E148" s="40">
        <v>208.5333333333333</v>
      </c>
      <c r="F148" s="40">
        <v>205.36666666666665</v>
      </c>
      <c r="G148" s="40">
        <v>200.0333333333333</v>
      </c>
      <c r="H148" s="40">
        <v>217.0333333333333</v>
      </c>
      <c r="I148" s="40">
        <v>222.36666666666662</v>
      </c>
      <c r="J148" s="40">
        <v>225.5333333333333</v>
      </c>
      <c r="K148" s="31">
        <v>219.2</v>
      </c>
      <c r="L148" s="31">
        <v>210.7</v>
      </c>
      <c r="M148" s="31">
        <v>3.43987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126.35</v>
      </c>
      <c r="D149" s="40">
        <v>127.11666666666667</v>
      </c>
      <c r="E149" s="40">
        <v>124.23333333333335</v>
      </c>
      <c r="F149" s="40">
        <v>122.11666666666667</v>
      </c>
      <c r="G149" s="40">
        <v>119.23333333333335</v>
      </c>
      <c r="H149" s="40">
        <v>129.23333333333335</v>
      </c>
      <c r="I149" s="40">
        <v>132.11666666666667</v>
      </c>
      <c r="J149" s="40">
        <v>134.23333333333335</v>
      </c>
      <c r="K149" s="31">
        <v>130</v>
      </c>
      <c r="L149" s="31">
        <v>125</v>
      </c>
      <c r="M149" s="31">
        <v>6.9018100000000002</v>
      </c>
      <c r="N149" s="1"/>
      <c r="O149" s="1"/>
    </row>
    <row r="150" spans="1:15" ht="12.75" customHeight="1">
      <c r="A150" s="31">
        <v>140</v>
      </c>
      <c r="B150" s="31" t="s">
        <v>858</v>
      </c>
      <c r="C150" s="31">
        <v>65</v>
      </c>
      <c r="D150" s="40">
        <v>64.8</v>
      </c>
      <c r="E150" s="40">
        <v>63.699999999999989</v>
      </c>
      <c r="F150" s="40">
        <v>62.399999999999991</v>
      </c>
      <c r="G150" s="40">
        <v>61.299999999999983</v>
      </c>
      <c r="H150" s="40">
        <v>66.099999999999994</v>
      </c>
      <c r="I150" s="40">
        <v>67.199999999999989</v>
      </c>
      <c r="J150" s="40">
        <v>68.5</v>
      </c>
      <c r="K150" s="31">
        <v>65.900000000000006</v>
      </c>
      <c r="L150" s="31">
        <v>63.5</v>
      </c>
      <c r="M150" s="31">
        <v>7.2961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781.95</v>
      </c>
      <c r="D151" s="40">
        <v>774.31666666666661</v>
      </c>
      <c r="E151" s="40">
        <v>763.63333333333321</v>
      </c>
      <c r="F151" s="40">
        <v>745.31666666666661</v>
      </c>
      <c r="G151" s="40">
        <v>734.63333333333321</v>
      </c>
      <c r="H151" s="40">
        <v>792.63333333333321</v>
      </c>
      <c r="I151" s="40">
        <v>803.31666666666661</v>
      </c>
      <c r="J151" s="40">
        <v>821.63333333333321</v>
      </c>
      <c r="K151" s="31">
        <v>785</v>
      </c>
      <c r="L151" s="31">
        <v>756</v>
      </c>
      <c r="M151" s="31">
        <v>0.48229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1580.75</v>
      </c>
      <c r="D152" s="40">
        <v>1568.25</v>
      </c>
      <c r="E152" s="40">
        <v>1542.5</v>
      </c>
      <c r="F152" s="40">
        <v>1504.25</v>
      </c>
      <c r="G152" s="40">
        <v>1478.5</v>
      </c>
      <c r="H152" s="40">
        <v>1606.5</v>
      </c>
      <c r="I152" s="40">
        <v>1632.25</v>
      </c>
      <c r="J152" s="40">
        <v>1670.5</v>
      </c>
      <c r="K152" s="31">
        <v>1594</v>
      </c>
      <c r="L152" s="31">
        <v>1530</v>
      </c>
      <c r="M152" s="31">
        <v>23.65813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181.35</v>
      </c>
      <c r="D153" s="40">
        <v>181.36666666666665</v>
      </c>
      <c r="E153" s="40">
        <v>180.18333333333328</v>
      </c>
      <c r="F153" s="40">
        <v>179.01666666666662</v>
      </c>
      <c r="G153" s="40">
        <v>177.83333333333326</v>
      </c>
      <c r="H153" s="40">
        <v>182.5333333333333</v>
      </c>
      <c r="I153" s="40">
        <v>183.71666666666664</v>
      </c>
      <c r="J153" s="40">
        <v>184.88333333333333</v>
      </c>
      <c r="K153" s="31">
        <v>182.55</v>
      </c>
      <c r="L153" s="31">
        <v>180.2</v>
      </c>
      <c r="M153" s="31">
        <v>9.1619899999999994</v>
      </c>
      <c r="N153" s="1"/>
      <c r="O153" s="1"/>
    </row>
    <row r="154" spans="1:15" ht="12.75" customHeight="1">
      <c r="A154" s="31">
        <v>144</v>
      </c>
      <c r="B154" s="31" t="s">
        <v>859</v>
      </c>
      <c r="C154" s="31">
        <v>118.05</v>
      </c>
      <c r="D154" s="40">
        <v>118.33333333333333</v>
      </c>
      <c r="E154" s="40">
        <v>117.01666666666665</v>
      </c>
      <c r="F154" s="40">
        <v>115.98333333333332</v>
      </c>
      <c r="G154" s="40">
        <v>114.66666666666664</v>
      </c>
      <c r="H154" s="40">
        <v>119.36666666666666</v>
      </c>
      <c r="I154" s="40">
        <v>120.68333333333335</v>
      </c>
      <c r="J154" s="40">
        <v>121.71666666666667</v>
      </c>
      <c r="K154" s="31">
        <v>119.65</v>
      </c>
      <c r="L154" s="31">
        <v>117.3</v>
      </c>
      <c r="M154" s="31">
        <v>0.67908999999999997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306.25</v>
      </c>
      <c r="D155" s="40">
        <v>309.2833333333333</v>
      </c>
      <c r="E155" s="40">
        <v>301.76666666666659</v>
      </c>
      <c r="F155" s="40">
        <v>297.2833333333333</v>
      </c>
      <c r="G155" s="40">
        <v>289.76666666666659</v>
      </c>
      <c r="H155" s="40">
        <v>313.76666666666659</v>
      </c>
      <c r="I155" s="40">
        <v>321.28333333333325</v>
      </c>
      <c r="J155" s="40">
        <v>325.76666666666659</v>
      </c>
      <c r="K155" s="31">
        <v>316.8</v>
      </c>
      <c r="L155" s="31">
        <v>304.8</v>
      </c>
      <c r="M155" s="31">
        <v>5.0548500000000001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100.1</v>
      </c>
      <c r="D156" s="40">
        <v>100.3</v>
      </c>
      <c r="E156" s="40">
        <v>99.55</v>
      </c>
      <c r="F156" s="40">
        <v>99</v>
      </c>
      <c r="G156" s="40">
        <v>98.25</v>
      </c>
      <c r="H156" s="40">
        <v>100.85</v>
      </c>
      <c r="I156" s="40">
        <v>101.6</v>
      </c>
      <c r="J156" s="40">
        <v>102.14999999999999</v>
      </c>
      <c r="K156" s="31">
        <v>101.05</v>
      </c>
      <c r="L156" s="31">
        <v>99.75</v>
      </c>
      <c r="M156" s="31">
        <v>139.28828999999999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505.05</v>
      </c>
      <c r="D157" s="40">
        <v>501.11666666666662</v>
      </c>
      <c r="E157" s="40">
        <v>492.33333333333326</v>
      </c>
      <c r="F157" s="40">
        <v>479.61666666666662</v>
      </c>
      <c r="G157" s="40">
        <v>470.83333333333326</v>
      </c>
      <c r="H157" s="40">
        <v>513.83333333333326</v>
      </c>
      <c r="I157" s="40">
        <v>522.61666666666667</v>
      </c>
      <c r="J157" s="40">
        <v>535.33333333333326</v>
      </c>
      <c r="K157" s="31">
        <v>509.9</v>
      </c>
      <c r="L157" s="31">
        <v>488.4</v>
      </c>
      <c r="M157" s="31">
        <v>2.9332400000000001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3298.2</v>
      </c>
      <c r="D158" s="40">
        <v>3309.5833333333335</v>
      </c>
      <c r="E158" s="40">
        <v>3260.6166666666668</v>
      </c>
      <c r="F158" s="40">
        <v>3223.0333333333333</v>
      </c>
      <c r="G158" s="40">
        <v>3174.0666666666666</v>
      </c>
      <c r="H158" s="40">
        <v>3347.166666666667</v>
      </c>
      <c r="I158" s="40">
        <v>3396.1333333333332</v>
      </c>
      <c r="J158" s="40">
        <v>3433.7166666666672</v>
      </c>
      <c r="K158" s="31">
        <v>3358.55</v>
      </c>
      <c r="L158" s="31">
        <v>3272</v>
      </c>
      <c r="M158" s="31">
        <v>7.8340000000000007E-2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226.8</v>
      </c>
      <c r="D159" s="40">
        <v>226.76666666666665</v>
      </c>
      <c r="E159" s="40">
        <v>224.73333333333329</v>
      </c>
      <c r="F159" s="40">
        <v>222.66666666666663</v>
      </c>
      <c r="G159" s="40">
        <v>220.63333333333327</v>
      </c>
      <c r="H159" s="40">
        <v>228.83333333333331</v>
      </c>
      <c r="I159" s="40">
        <v>230.86666666666667</v>
      </c>
      <c r="J159" s="40">
        <v>232.93333333333334</v>
      </c>
      <c r="K159" s="31">
        <v>228.8</v>
      </c>
      <c r="L159" s="31">
        <v>224.7</v>
      </c>
      <c r="M159" s="31">
        <v>8.8488100000000003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2158.8000000000002</v>
      </c>
      <c r="D160" s="40">
        <v>2139.8666666666668</v>
      </c>
      <c r="E160" s="40">
        <v>2088.9333333333334</v>
      </c>
      <c r="F160" s="40">
        <v>2019.0666666666666</v>
      </c>
      <c r="G160" s="40">
        <v>1968.1333333333332</v>
      </c>
      <c r="H160" s="40">
        <v>2209.7333333333336</v>
      </c>
      <c r="I160" s="40">
        <v>2260.666666666667</v>
      </c>
      <c r="J160" s="40">
        <v>2330.5333333333338</v>
      </c>
      <c r="K160" s="31">
        <v>2190.8000000000002</v>
      </c>
      <c r="L160" s="31">
        <v>2070</v>
      </c>
      <c r="M160" s="31">
        <v>1.77627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257.25</v>
      </c>
      <c r="D161" s="40">
        <v>256.73333333333329</v>
      </c>
      <c r="E161" s="40">
        <v>254.16666666666657</v>
      </c>
      <c r="F161" s="40">
        <v>251.08333333333329</v>
      </c>
      <c r="G161" s="40">
        <v>248.51666666666657</v>
      </c>
      <c r="H161" s="40">
        <v>259.81666666666661</v>
      </c>
      <c r="I161" s="40">
        <v>262.38333333333333</v>
      </c>
      <c r="J161" s="40">
        <v>265.46666666666658</v>
      </c>
      <c r="K161" s="31">
        <v>259.3</v>
      </c>
      <c r="L161" s="31">
        <v>253.65</v>
      </c>
      <c r="M161" s="31">
        <v>9.2531499999999998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49.75</v>
      </c>
      <c r="D162" s="40">
        <v>49.766666666666673</v>
      </c>
      <c r="E162" s="40">
        <v>49.433333333333344</v>
      </c>
      <c r="F162" s="40">
        <v>49.116666666666674</v>
      </c>
      <c r="G162" s="40">
        <v>48.783333333333346</v>
      </c>
      <c r="H162" s="40">
        <v>50.083333333333343</v>
      </c>
      <c r="I162" s="40">
        <v>50.416666666666671</v>
      </c>
      <c r="J162" s="40">
        <v>50.733333333333341</v>
      </c>
      <c r="K162" s="31">
        <v>50.1</v>
      </c>
      <c r="L162" s="31">
        <v>49.45</v>
      </c>
      <c r="M162" s="31">
        <v>9.0575200000000002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177.55</v>
      </c>
      <c r="D163" s="40">
        <v>178.95000000000002</v>
      </c>
      <c r="E163" s="40">
        <v>175.60000000000002</v>
      </c>
      <c r="F163" s="40">
        <v>173.65</v>
      </c>
      <c r="G163" s="40">
        <v>170.3</v>
      </c>
      <c r="H163" s="40">
        <v>180.90000000000003</v>
      </c>
      <c r="I163" s="40">
        <v>184.25</v>
      </c>
      <c r="J163" s="40">
        <v>186.20000000000005</v>
      </c>
      <c r="K163" s="31">
        <v>182.3</v>
      </c>
      <c r="L163" s="31">
        <v>177</v>
      </c>
      <c r="M163" s="31">
        <v>35.074849999999998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177.4</v>
      </c>
      <c r="D164" s="40">
        <v>177.66666666666666</v>
      </c>
      <c r="E164" s="40">
        <v>175.5333333333333</v>
      </c>
      <c r="F164" s="40">
        <v>173.66666666666666</v>
      </c>
      <c r="G164" s="40">
        <v>171.5333333333333</v>
      </c>
      <c r="H164" s="40">
        <v>179.5333333333333</v>
      </c>
      <c r="I164" s="40">
        <v>181.66666666666669</v>
      </c>
      <c r="J164" s="40">
        <v>183.5333333333333</v>
      </c>
      <c r="K164" s="31">
        <v>179.8</v>
      </c>
      <c r="L164" s="31">
        <v>175.8</v>
      </c>
      <c r="M164" s="31">
        <v>2.9331800000000001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148</v>
      </c>
      <c r="D165" s="40">
        <v>148.63333333333333</v>
      </c>
      <c r="E165" s="40">
        <v>146.86666666666665</v>
      </c>
      <c r="F165" s="40">
        <v>145.73333333333332</v>
      </c>
      <c r="G165" s="40">
        <v>143.96666666666664</v>
      </c>
      <c r="H165" s="40">
        <v>149.76666666666665</v>
      </c>
      <c r="I165" s="40">
        <v>151.5333333333333</v>
      </c>
      <c r="J165" s="40">
        <v>152.66666666666666</v>
      </c>
      <c r="K165" s="31">
        <v>150.4</v>
      </c>
      <c r="L165" s="31">
        <v>147.5</v>
      </c>
      <c r="M165" s="31">
        <v>70.113510000000005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2972.45</v>
      </c>
      <c r="D166" s="40">
        <v>2997.9500000000003</v>
      </c>
      <c r="E166" s="40">
        <v>2932.5000000000005</v>
      </c>
      <c r="F166" s="40">
        <v>2892.55</v>
      </c>
      <c r="G166" s="40">
        <v>2827.1000000000004</v>
      </c>
      <c r="H166" s="40">
        <v>3037.9000000000005</v>
      </c>
      <c r="I166" s="40">
        <v>3103.3500000000004</v>
      </c>
      <c r="J166" s="40">
        <v>3143.3000000000006</v>
      </c>
      <c r="K166" s="31">
        <v>3063.4</v>
      </c>
      <c r="L166" s="31">
        <v>2958</v>
      </c>
      <c r="M166" s="31">
        <v>0.28693000000000002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3481.15</v>
      </c>
      <c r="D167" s="40">
        <v>3460.5499999999997</v>
      </c>
      <c r="E167" s="40">
        <v>3431.0999999999995</v>
      </c>
      <c r="F167" s="40">
        <v>3381.0499999999997</v>
      </c>
      <c r="G167" s="40">
        <v>3351.5999999999995</v>
      </c>
      <c r="H167" s="40">
        <v>3510.5999999999995</v>
      </c>
      <c r="I167" s="40">
        <v>3540.0499999999993</v>
      </c>
      <c r="J167" s="40">
        <v>3590.0999999999995</v>
      </c>
      <c r="K167" s="31">
        <v>3490</v>
      </c>
      <c r="L167" s="31">
        <v>3410.5</v>
      </c>
      <c r="M167" s="31">
        <v>0.2198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333.65</v>
      </c>
      <c r="D168" s="40">
        <v>334.26666666666665</v>
      </c>
      <c r="E168" s="40">
        <v>328.63333333333333</v>
      </c>
      <c r="F168" s="40">
        <v>323.61666666666667</v>
      </c>
      <c r="G168" s="40">
        <v>317.98333333333335</v>
      </c>
      <c r="H168" s="40">
        <v>339.2833333333333</v>
      </c>
      <c r="I168" s="40">
        <v>344.91666666666663</v>
      </c>
      <c r="J168" s="40">
        <v>349.93333333333328</v>
      </c>
      <c r="K168" s="31">
        <v>339.9</v>
      </c>
      <c r="L168" s="31">
        <v>329.25</v>
      </c>
      <c r="M168" s="31">
        <v>1.42737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147.35</v>
      </c>
      <c r="D169" s="40">
        <v>146.98333333333335</v>
      </c>
      <c r="E169" s="40">
        <v>144.4666666666667</v>
      </c>
      <c r="F169" s="40">
        <v>141.58333333333334</v>
      </c>
      <c r="G169" s="40">
        <v>139.06666666666669</v>
      </c>
      <c r="H169" s="40">
        <v>149.8666666666667</v>
      </c>
      <c r="I169" s="40">
        <v>152.38333333333335</v>
      </c>
      <c r="J169" s="40">
        <v>155.26666666666671</v>
      </c>
      <c r="K169" s="31">
        <v>149.5</v>
      </c>
      <c r="L169" s="31">
        <v>144.1</v>
      </c>
      <c r="M169" s="31">
        <v>16.508220000000001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5702.45</v>
      </c>
      <c r="D170" s="40">
        <v>5694.1500000000005</v>
      </c>
      <c r="E170" s="40">
        <v>5648.3000000000011</v>
      </c>
      <c r="F170" s="40">
        <v>5594.1500000000005</v>
      </c>
      <c r="G170" s="40">
        <v>5548.3000000000011</v>
      </c>
      <c r="H170" s="40">
        <v>5748.3000000000011</v>
      </c>
      <c r="I170" s="40">
        <v>5794.1500000000015</v>
      </c>
      <c r="J170" s="40">
        <v>5848.3000000000011</v>
      </c>
      <c r="K170" s="31">
        <v>5740</v>
      </c>
      <c r="L170" s="31">
        <v>5640</v>
      </c>
      <c r="M170" s="31">
        <v>3.4939999999999999E-2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3449.75</v>
      </c>
      <c r="D171" s="40">
        <v>3485.9166666666665</v>
      </c>
      <c r="E171" s="40">
        <v>3388.833333333333</v>
      </c>
      <c r="F171" s="40">
        <v>3327.9166666666665</v>
      </c>
      <c r="G171" s="40">
        <v>3230.833333333333</v>
      </c>
      <c r="H171" s="40">
        <v>3546.833333333333</v>
      </c>
      <c r="I171" s="40">
        <v>3643.9166666666661</v>
      </c>
      <c r="J171" s="40">
        <v>3704.833333333333</v>
      </c>
      <c r="K171" s="31">
        <v>3583</v>
      </c>
      <c r="L171" s="31">
        <v>3425</v>
      </c>
      <c r="M171" s="31">
        <v>1.4591799999999999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1612.35</v>
      </c>
      <c r="D172" s="40">
        <v>1613.1000000000001</v>
      </c>
      <c r="E172" s="40">
        <v>1591.2500000000002</v>
      </c>
      <c r="F172" s="40">
        <v>1570.15</v>
      </c>
      <c r="G172" s="40">
        <v>1548.3000000000002</v>
      </c>
      <c r="H172" s="40">
        <v>1634.2000000000003</v>
      </c>
      <c r="I172" s="40">
        <v>1656.0500000000002</v>
      </c>
      <c r="J172" s="40">
        <v>1677.1500000000003</v>
      </c>
      <c r="K172" s="31">
        <v>1634.95</v>
      </c>
      <c r="L172" s="31">
        <v>1592</v>
      </c>
      <c r="M172" s="31">
        <v>0.48981000000000002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523.79999999999995</v>
      </c>
      <c r="D173" s="40">
        <v>522</v>
      </c>
      <c r="E173" s="40">
        <v>514.5</v>
      </c>
      <c r="F173" s="40">
        <v>505.20000000000005</v>
      </c>
      <c r="G173" s="40">
        <v>497.70000000000005</v>
      </c>
      <c r="H173" s="40">
        <v>531.29999999999995</v>
      </c>
      <c r="I173" s="40">
        <v>538.79999999999995</v>
      </c>
      <c r="J173" s="40">
        <v>548.09999999999991</v>
      </c>
      <c r="K173" s="31">
        <v>529.5</v>
      </c>
      <c r="L173" s="31">
        <v>512.70000000000005</v>
      </c>
      <c r="M173" s="31">
        <v>13.504849999999999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4861.45</v>
      </c>
      <c r="D174" s="40">
        <v>4898.8166666666666</v>
      </c>
      <c r="E174" s="40">
        <v>4792.6333333333332</v>
      </c>
      <c r="F174" s="40">
        <v>4723.8166666666666</v>
      </c>
      <c r="G174" s="40">
        <v>4617.6333333333332</v>
      </c>
      <c r="H174" s="40">
        <v>4967.6333333333332</v>
      </c>
      <c r="I174" s="40">
        <v>5073.8166666666657</v>
      </c>
      <c r="J174" s="40">
        <v>5142.6333333333332</v>
      </c>
      <c r="K174" s="31">
        <v>5005</v>
      </c>
      <c r="L174" s="31">
        <v>4830</v>
      </c>
      <c r="M174" s="31">
        <v>0.15784999999999999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42.05</v>
      </c>
      <c r="D175" s="40">
        <v>42.31666666666667</v>
      </c>
      <c r="E175" s="40">
        <v>41.283333333333339</v>
      </c>
      <c r="F175" s="40">
        <v>40.516666666666666</v>
      </c>
      <c r="G175" s="40">
        <v>39.483333333333334</v>
      </c>
      <c r="H175" s="40">
        <v>43.083333333333343</v>
      </c>
      <c r="I175" s="40">
        <v>44.116666666666674</v>
      </c>
      <c r="J175" s="40">
        <v>44.883333333333347</v>
      </c>
      <c r="K175" s="31">
        <v>43.35</v>
      </c>
      <c r="L175" s="31">
        <v>41.55</v>
      </c>
      <c r="M175" s="31">
        <v>217.09880000000001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468.95</v>
      </c>
      <c r="D176" s="40">
        <v>469.34999999999997</v>
      </c>
      <c r="E176" s="40">
        <v>460.99999999999994</v>
      </c>
      <c r="F176" s="40">
        <v>453.04999999999995</v>
      </c>
      <c r="G176" s="40">
        <v>444.69999999999993</v>
      </c>
      <c r="H176" s="40">
        <v>477.29999999999995</v>
      </c>
      <c r="I176" s="40">
        <v>485.65</v>
      </c>
      <c r="J176" s="40">
        <v>493.59999999999997</v>
      </c>
      <c r="K176" s="31">
        <v>477.7</v>
      </c>
      <c r="L176" s="31">
        <v>461.4</v>
      </c>
      <c r="M176" s="31">
        <v>5.6057399999999999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1282.4000000000001</v>
      </c>
      <c r="D177" s="40">
        <v>1274.6666666666667</v>
      </c>
      <c r="E177" s="40">
        <v>1259.3333333333335</v>
      </c>
      <c r="F177" s="40">
        <v>1236.2666666666667</v>
      </c>
      <c r="G177" s="40">
        <v>1220.9333333333334</v>
      </c>
      <c r="H177" s="40">
        <v>1297.7333333333336</v>
      </c>
      <c r="I177" s="40">
        <v>1313.0666666666671</v>
      </c>
      <c r="J177" s="40">
        <v>1336.1333333333337</v>
      </c>
      <c r="K177" s="31">
        <v>1290</v>
      </c>
      <c r="L177" s="31">
        <v>1251.5999999999999</v>
      </c>
      <c r="M177" s="31">
        <v>0.18371000000000001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606.95000000000005</v>
      </c>
      <c r="D178" s="40">
        <v>610.4666666666667</v>
      </c>
      <c r="E178" s="40">
        <v>600.48333333333335</v>
      </c>
      <c r="F178" s="40">
        <v>594.01666666666665</v>
      </c>
      <c r="G178" s="40">
        <v>584.0333333333333</v>
      </c>
      <c r="H178" s="40">
        <v>616.93333333333339</v>
      </c>
      <c r="I178" s="40">
        <v>626.91666666666674</v>
      </c>
      <c r="J178" s="40">
        <v>633.38333333333344</v>
      </c>
      <c r="K178" s="31">
        <v>620.45000000000005</v>
      </c>
      <c r="L178" s="31">
        <v>604</v>
      </c>
      <c r="M178" s="31">
        <v>0.95455999999999996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919.6</v>
      </c>
      <c r="D179" s="40">
        <v>929.4666666666667</v>
      </c>
      <c r="E179" s="40">
        <v>901.13333333333344</v>
      </c>
      <c r="F179" s="40">
        <v>882.66666666666674</v>
      </c>
      <c r="G179" s="40">
        <v>854.33333333333348</v>
      </c>
      <c r="H179" s="40">
        <v>947.93333333333339</v>
      </c>
      <c r="I179" s="40">
        <v>976.26666666666665</v>
      </c>
      <c r="J179" s="40">
        <v>994.73333333333335</v>
      </c>
      <c r="K179" s="31">
        <v>957.8</v>
      </c>
      <c r="L179" s="31">
        <v>911</v>
      </c>
      <c r="M179" s="31">
        <v>24.019400000000001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630.15</v>
      </c>
      <c r="D180" s="40">
        <v>634.26666666666665</v>
      </c>
      <c r="E180" s="40">
        <v>620.88333333333333</v>
      </c>
      <c r="F180" s="40">
        <v>611.61666666666667</v>
      </c>
      <c r="G180" s="40">
        <v>598.23333333333335</v>
      </c>
      <c r="H180" s="40">
        <v>643.5333333333333</v>
      </c>
      <c r="I180" s="40">
        <v>656.91666666666652</v>
      </c>
      <c r="J180" s="40">
        <v>666.18333333333328</v>
      </c>
      <c r="K180" s="31">
        <v>647.65</v>
      </c>
      <c r="L180" s="31">
        <v>625</v>
      </c>
      <c r="M180" s="31">
        <v>4.6748099999999999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2291.9499999999998</v>
      </c>
      <c r="D181" s="40">
        <v>2290.5333333333333</v>
      </c>
      <c r="E181" s="40">
        <v>2239.3166666666666</v>
      </c>
      <c r="F181" s="40">
        <v>2186.6833333333334</v>
      </c>
      <c r="G181" s="40">
        <v>2135.4666666666667</v>
      </c>
      <c r="H181" s="40">
        <v>2343.1666666666665</v>
      </c>
      <c r="I181" s="40">
        <v>2394.3833333333328</v>
      </c>
      <c r="J181" s="40">
        <v>2447.0166666666664</v>
      </c>
      <c r="K181" s="31">
        <v>2341.75</v>
      </c>
      <c r="L181" s="31">
        <v>2237.9</v>
      </c>
      <c r="M181" s="31">
        <v>17.333929999999999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109.95</v>
      </c>
      <c r="D182" s="40">
        <v>110.08333333333333</v>
      </c>
      <c r="E182" s="40">
        <v>107.66666666666666</v>
      </c>
      <c r="F182" s="40">
        <v>105.38333333333333</v>
      </c>
      <c r="G182" s="40">
        <v>102.96666666666665</v>
      </c>
      <c r="H182" s="40">
        <v>112.36666666666666</v>
      </c>
      <c r="I182" s="40">
        <v>114.78333333333332</v>
      </c>
      <c r="J182" s="40">
        <v>117.06666666666666</v>
      </c>
      <c r="K182" s="31">
        <v>112.5</v>
      </c>
      <c r="L182" s="31">
        <v>107.8</v>
      </c>
      <c r="M182" s="31">
        <v>5.9170999999999996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311.25</v>
      </c>
      <c r="D183" s="40">
        <v>312.84999999999997</v>
      </c>
      <c r="E183" s="40">
        <v>306.64999999999992</v>
      </c>
      <c r="F183" s="40">
        <v>302.04999999999995</v>
      </c>
      <c r="G183" s="40">
        <v>295.84999999999991</v>
      </c>
      <c r="H183" s="40">
        <v>317.44999999999993</v>
      </c>
      <c r="I183" s="40">
        <v>323.64999999999998</v>
      </c>
      <c r="J183" s="40">
        <v>328.24999999999994</v>
      </c>
      <c r="K183" s="31">
        <v>319.05</v>
      </c>
      <c r="L183" s="31">
        <v>308.25</v>
      </c>
      <c r="M183" s="31">
        <v>13.463380000000001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527.75</v>
      </c>
      <c r="D184" s="40">
        <v>526.86666666666667</v>
      </c>
      <c r="E184" s="40">
        <v>520.88333333333333</v>
      </c>
      <c r="F184" s="40">
        <v>514.01666666666665</v>
      </c>
      <c r="G184" s="40">
        <v>508.0333333333333</v>
      </c>
      <c r="H184" s="40">
        <v>533.73333333333335</v>
      </c>
      <c r="I184" s="40">
        <v>539.7166666666667</v>
      </c>
      <c r="J184" s="40">
        <v>546.58333333333337</v>
      </c>
      <c r="K184" s="31">
        <v>532.85</v>
      </c>
      <c r="L184" s="31">
        <v>520</v>
      </c>
      <c r="M184" s="31">
        <v>4.78104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1858.45</v>
      </c>
      <c r="D185" s="40">
        <v>1858.6499999999999</v>
      </c>
      <c r="E185" s="40">
        <v>1842.2999999999997</v>
      </c>
      <c r="F185" s="40">
        <v>1826.1499999999999</v>
      </c>
      <c r="G185" s="40">
        <v>1809.7999999999997</v>
      </c>
      <c r="H185" s="40">
        <v>1874.7999999999997</v>
      </c>
      <c r="I185" s="40">
        <v>1891.1499999999996</v>
      </c>
      <c r="J185" s="40">
        <v>1907.2999999999997</v>
      </c>
      <c r="K185" s="31">
        <v>1875</v>
      </c>
      <c r="L185" s="31">
        <v>1842.5</v>
      </c>
      <c r="M185" s="31">
        <v>11.52941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134.30000000000001</v>
      </c>
      <c r="D186" s="40">
        <v>135.5</v>
      </c>
      <c r="E186" s="40">
        <v>132.65</v>
      </c>
      <c r="F186" s="40">
        <v>131</v>
      </c>
      <c r="G186" s="40">
        <v>128.15</v>
      </c>
      <c r="H186" s="40">
        <v>137.15</v>
      </c>
      <c r="I186" s="40">
        <v>140.00000000000003</v>
      </c>
      <c r="J186" s="40">
        <v>141.65</v>
      </c>
      <c r="K186" s="31">
        <v>138.35</v>
      </c>
      <c r="L186" s="31">
        <v>133.85</v>
      </c>
      <c r="M186" s="31">
        <v>7.36395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1775.05</v>
      </c>
      <c r="D187" s="40">
        <v>1780.6499999999999</v>
      </c>
      <c r="E187" s="40">
        <v>1754.3999999999996</v>
      </c>
      <c r="F187" s="40">
        <v>1733.7499999999998</v>
      </c>
      <c r="G187" s="40">
        <v>1707.4999999999995</v>
      </c>
      <c r="H187" s="40">
        <v>1801.2999999999997</v>
      </c>
      <c r="I187" s="40">
        <v>1827.5500000000002</v>
      </c>
      <c r="J187" s="40">
        <v>1848.1999999999998</v>
      </c>
      <c r="K187" s="31">
        <v>1806.9</v>
      </c>
      <c r="L187" s="31">
        <v>1760</v>
      </c>
      <c r="M187" s="31">
        <v>1.3802099999999999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130.75</v>
      </c>
      <c r="D188" s="40">
        <v>131.95000000000002</v>
      </c>
      <c r="E188" s="40">
        <v>128.90000000000003</v>
      </c>
      <c r="F188" s="40">
        <v>127.05000000000001</v>
      </c>
      <c r="G188" s="40">
        <v>124.00000000000003</v>
      </c>
      <c r="H188" s="40">
        <v>133.80000000000004</v>
      </c>
      <c r="I188" s="40">
        <v>136.85000000000005</v>
      </c>
      <c r="J188" s="40">
        <v>138.70000000000005</v>
      </c>
      <c r="K188" s="31">
        <v>135</v>
      </c>
      <c r="L188" s="31">
        <v>130.1</v>
      </c>
      <c r="M188" s="31">
        <v>14.83032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315.05</v>
      </c>
      <c r="D189" s="40">
        <v>315.31666666666666</v>
      </c>
      <c r="E189" s="40">
        <v>310.73333333333335</v>
      </c>
      <c r="F189" s="40">
        <v>306.41666666666669</v>
      </c>
      <c r="G189" s="40">
        <v>301.83333333333337</v>
      </c>
      <c r="H189" s="40">
        <v>319.63333333333333</v>
      </c>
      <c r="I189" s="40">
        <v>324.2166666666667</v>
      </c>
      <c r="J189" s="40">
        <v>328.5333333333333</v>
      </c>
      <c r="K189" s="31">
        <v>319.89999999999998</v>
      </c>
      <c r="L189" s="31">
        <v>311</v>
      </c>
      <c r="M189" s="31">
        <v>9.7454699999999992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680.85</v>
      </c>
      <c r="D190" s="40">
        <v>690.7833333333333</v>
      </c>
      <c r="E190" s="40">
        <v>670.06666666666661</v>
      </c>
      <c r="F190" s="40">
        <v>659.2833333333333</v>
      </c>
      <c r="G190" s="40">
        <v>638.56666666666661</v>
      </c>
      <c r="H190" s="40">
        <v>701.56666666666661</v>
      </c>
      <c r="I190" s="40">
        <v>722.2833333333333</v>
      </c>
      <c r="J190" s="40">
        <v>733.06666666666661</v>
      </c>
      <c r="K190" s="31">
        <v>711.5</v>
      </c>
      <c r="L190" s="31">
        <v>680</v>
      </c>
      <c r="M190" s="31">
        <v>3.5535800000000002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669</v>
      </c>
      <c r="D191" s="40">
        <v>665.43333333333328</v>
      </c>
      <c r="E191" s="40">
        <v>655.86666666666656</v>
      </c>
      <c r="F191" s="40">
        <v>642.73333333333323</v>
      </c>
      <c r="G191" s="40">
        <v>633.16666666666652</v>
      </c>
      <c r="H191" s="40">
        <v>678.56666666666661</v>
      </c>
      <c r="I191" s="40">
        <v>688.13333333333344</v>
      </c>
      <c r="J191" s="40">
        <v>701.26666666666665</v>
      </c>
      <c r="K191" s="31">
        <v>675</v>
      </c>
      <c r="L191" s="31">
        <v>652.29999999999995</v>
      </c>
      <c r="M191" s="31">
        <v>15.504860000000001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1417.15</v>
      </c>
      <c r="D192" s="40">
        <v>1405.8833333333332</v>
      </c>
      <c r="E192" s="40">
        <v>1389.2666666666664</v>
      </c>
      <c r="F192" s="40">
        <v>1361.3833333333332</v>
      </c>
      <c r="G192" s="40">
        <v>1344.7666666666664</v>
      </c>
      <c r="H192" s="40">
        <v>1433.7666666666664</v>
      </c>
      <c r="I192" s="40">
        <v>1450.3833333333332</v>
      </c>
      <c r="J192" s="40">
        <v>1478.2666666666664</v>
      </c>
      <c r="K192" s="31">
        <v>1422.5</v>
      </c>
      <c r="L192" s="31">
        <v>1378</v>
      </c>
      <c r="M192" s="31">
        <v>13.80016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1305.8</v>
      </c>
      <c r="D193" s="40">
        <v>1302.6000000000001</v>
      </c>
      <c r="E193" s="40">
        <v>1290.2000000000003</v>
      </c>
      <c r="F193" s="40">
        <v>1274.6000000000001</v>
      </c>
      <c r="G193" s="40">
        <v>1262.2000000000003</v>
      </c>
      <c r="H193" s="40">
        <v>1318.2000000000003</v>
      </c>
      <c r="I193" s="40">
        <v>1330.6000000000004</v>
      </c>
      <c r="J193" s="40">
        <v>1346.2000000000003</v>
      </c>
      <c r="K193" s="31">
        <v>1315</v>
      </c>
      <c r="L193" s="31">
        <v>1287</v>
      </c>
      <c r="M193" s="31">
        <v>1.24275</v>
      </c>
      <c r="N193" s="1"/>
      <c r="O193" s="1"/>
    </row>
    <row r="194" spans="1:15" ht="12.75" customHeight="1">
      <c r="A194" s="31">
        <v>184</v>
      </c>
      <c r="B194" s="31" t="s">
        <v>860</v>
      </c>
      <c r="C194" s="31">
        <v>20.7</v>
      </c>
      <c r="D194" s="40">
        <v>20.55</v>
      </c>
      <c r="E194" s="40">
        <v>20.350000000000001</v>
      </c>
      <c r="F194" s="40">
        <v>20</v>
      </c>
      <c r="G194" s="40">
        <v>19.8</v>
      </c>
      <c r="H194" s="40">
        <v>20.900000000000002</v>
      </c>
      <c r="I194" s="40">
        <v>21.099999999999998</v>
      </c>
      <c r="J194" s="40">
        <v>21.450000000000003</v>
      </c>
      <c r="K194" s="31">
        <v>20.75</v>
      </c>
      <c r="L194" s="31">
        <v>20.2</v>
      </c>
      <c r="M194" s="31">
        <v>30.906130000000001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1355.2</v>
      </c>
      <c r="D195" s="40">
        <v>1362.9166666666667</v>
      </c>
      <c r="E195" s="40">
        <v>1317.8833333333334</v>
      </c>
      <c r="F195" s="40">
        <v>1280.5666666666666</v>
      </c>
      <c r="G195" s="40">
        <v>1235.5333333333333</v>
      </c>
      <c r="H195" s="40">
        <v>1400.2333333333336</v>
      </c>
      <c r="I195" s="40">
        <v>1445.2666666666669</v>
      </c>
      <c r="J195" s="40">
        <v>1482.5833333333337</v>
      </c>
      <c r="K195" s="31">
        <v>1407.95</v>
      </c>
      <c r="L195" s="31">
        <v>1325.6</v>
      </c>
      <c r="M195" s="31">
        <v>0.65317000000000003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1372.7</v>
      </c>
      <c r="D196" s="40">
        <v>1366.2</v>
      </c>
      <c r="E196" s="40">
        <v>1352.5</v>
      </c>
      <c r="F196" s="40">
        <v>1332.3</v>
      </c>
      <c r="G196" s="40">
        <v>1318.6</v>
      </c>
      <c r="H196" s="40">
        <v>1386.4</v>
      </c>
      <c r="I196" s="40">
        <v>1400.1000000000004</v>
      </c>
      <c r="J196" s="40">
        <v>1420.3000000000002</v>
      </c>
      <c r="K196" s="31">
        <v>1379.9</v>
      </c>
      <c r="L196" s="31">
        <v>1346</v>
      </c>
      <c r="M196" s="31">
        <v>10.56339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1172.3499999999999</v>
      </c>
      <c r="D197" s="40">
        <v>1171.1666666666667</v>
      </c>
      <c r="E197" s="40">
        <v>1164.1833333333334</v>
      </c>
      <c r="F197" s="40">
        <v>1156.0166666666667</v>
      </c>
      <c r="G197" s="40">
        <v>1149.0333333333333</v>
      </c>
      <c r="H197" s="40">
        <v>1179.3333333333335</v>
      </c>
      <c r="I197" s="40">
        <v>1186.3166666666666</v>
      </c>
      <c r="J197" s="40">
        <v>1194.4833333333336</v>
      </c>
      <c r="K197" s="31">
        <v>1178.1500000000001</v>
      </c>
      <c r="L197" s="31">
        <v>1163</v>
      </c>
      <c r="M197" s="31">
        <v>38.12518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2992.65</v>
      </c>
      <c r="D198" s="40">
        <v>2965.3666666666663</v>
      </c>
      <c r="E198" s="40">
        <v>2932.7333333333327</v>
      </c>
      <c r="F198" s="40">
        <v>2872.8166666666662</v>
      </c>
      <c r="G198" s="40">
        <v>2840.1833333333325</v>
      </c>
      <c r="H198" s="40">
        <v>3025.2833333333328</v>
      </c>
      <c r="I198" s="40">
        <v>3057.916666666667</v>
      </c>
      <c r="J198" s="40">
        <v>3117.833333333333</v>
      </c>
      <c r="K198" s="31">
        <v>2998</v>
      </c>
      <c r="L198" s="31">
        <v>2905.45</v>
      </c>
      <c r="M198" s="31">
        <v>28.024419999999999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2678.7</v>
      </c>
      <c r="D199" s="40">
        <v>2672.3166666666666</v>
      </c>
      <c r="E199" s="40">
        <v>2659.6333333333332</v>
      </c>
      <c r="F199" s="40">
        <v>2640.5666666666666</v>
      </c>
      <c r="G199" s="40">
        <v>2627.8833333333332</v>
      </c>
      <c r="H199" s="40">
        <v>2691.3833333333332</v>
      </c>
      <c r="I199" s="40">
        <v>2704.0666666666666</v>
      </c>
      <c r="J199" s="40">
        <v>2723.1333333333332</v>
      </c>
      <c r="K199" s="31">
        <v>2685</v>
      </c>
      <c r="L199" s="31">
        <v>2653.25</v>
      </c>
      <c r="M199" s="31">
        <v>1.3530899999999999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1553</v>
      </c>
      <c r="D200" s="40">
        <v>1552.3666666666668</v>
      </c>
      <c r="E200" s="40">
        <v>1545.6833333333336</v>
      </c>
      <c r="F200" s="40">
        <v>1538.3666666666668</v>
      </c>
      <c r="G200" s="40">
        <v>1531.6833333333336</v>
      </c>
      <c r="H200" s="40">
        <v>1559.6833333333336</v>
      </c>
      <c r="I200" s="40">
        <v>1566.366666666667</v>
      </c>
      <c r="J200" s="40">
        <v>1573.6833333333336</v>
      </c>
      <c r="K200" s="31">
        <v>1559.05</v>
      </c>
      <c r="L200" s="31">
        <v>1545.05</v>
      </c>
      <c r="M200" s="31">
        <v>74.570459999999997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720.6</v>
      </c>
      <c r="D201" s="40">
        <v>715.79999999999984</v>
      </c>
      <c r="E201" s="40">
        <v>709.59999999999968</v>
      </c>
      <c r="F201" s="40">
        <v>698.5999999999998</v>
      </c>
      <c r="G201" s="40">
        <v>692.39999999999964</v>
      </c>
      <c r="H201" s="40">
        <v>726.79999999999973</v>
      </c>
      <c r="I201" s="40">
        <v>732.99999999999977</v>
      </c>
      <c r="J201" s="40">
        <v>743.99999999999977</v>
      </c>
      <c r="K201" s="31">
        <v>722</v>
      </c>
      <c r="L201" s="31">
        <v>704.8</v>
      </c>
      <c r="M201" s="31">
        <v>53.4527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2149.15</v>
      </c>
      <c r="D202" s="40">
        <v>2161.0499999999997</v>
      </c>
      <c r="E202" s="40">
        <v>2103.0999999999995</v>
      </c>
      <c r="F202" s="40">
        <v>2057.0499999999997</v>
      </c>
      <c r="G202" s="40">
        <v>1999.0999999999995</v>
      </c>
      <c r="H202" s="40">
        <v>2207.0999999999995</v>
      </c>
      <c r="I202" s="40">
        <v>2265.0499999999993</v>
      </c>
      <c r="J202" s="40">
        <v>2311.0999999999995</v>
      </c>
      <c r="K202" s="31">
        <v>2219</v>
      </c>
      <c r="L202" s="31">
        <v>2115</v>
      </c>
      <c r="M202" s="31">
        <v>0.86887999999999999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245.95</v>
      </c>
      <c r="D203" s="40">
        <v>246.51666666666665</v>
      </c>
      <c r="E203" s="40">
        <v>244.48333333333329</v>
      </c>
      <c r="F203" s="40">
        <v>243.01666666666665</v>
      </c>
      <c r="G203" s="40">
        <v>240.98333333333329</v>
      </c>
      <c r="H203" s="40">
        <v>247.98333333333329</v>
      </c>
      <c r="I203" s="40">
        <v>250.01666666666665</v>
      </c>
      <c r="J203" s="40">
        <v>251.48333333333329</v>
      </c>
      <c r="K203" s="31">
        <v>248.55</v>
      </c>
      <c r="L203" s="31">
        <v>245.05</v>
      </c>
      <c r="M203" s="31">
        <v>0.58052000000000004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147.19999999999999</v>
      </c>
      <c r="D204" s="40">
        <v>148.58333333333334</v>
      </c>
      <c r="E204" s="40">
        <v>144.86666666666667</v>
      </c>
      <c r="F204" s="40">
        <v>142.53333333333333</v>
      </c>
      <c r="G204" s="40">
        <v>138.81666666666666</v>
      </c>
      <c r="H204" s="40">
        <v>150.91666666666669</v>
      </c>
      <c r="I204" s="40">
        <v>154.63333333333333</v>
      </c>
      <c r="J204" s="40">
        <v>156.9666666666667</v>
      </c>
      <c r="K204" s="31">
        <v>152.30000000000001</v>
      </c>
      <c r="L204" s="31">
        <v>146.25</v>
      </c>
      <c r="M204" s="31">
        <v>7.9436499999999999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2683.05</v>
      </c>
      <c r="D205" s="40">
        <v>2694.35</v>
      </c>
      <c r="E205" s="40">
        <v>2668.7</v>
      </c>
      <c r="F205" s="40">
        <v>2654.35</v>
      </c>
      <c r="G205" s="40">
        <v>2628.7</v>
      </c>
      <c r="H205" s="40">
        <v>2708.7</v>
      </c>
      <c r="I205" s="40">
        <v>2734.3500000000004</v>
      </c>
      <c r="J205" s="40">
        <v>2748.7</v>
      </c>
      <c r="K205" s="31">
        <v>2720</v>
      </c>
      <c r="L205" s="31">
        <v>2680</v>
      </c>
      <c r="M205" s="31">
        <v>3.5269300000000001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75.75</v>
      </c>
      <c r="D206" s="40">
        <v>75.283333333333331</v>
      </c>
      <c r="E206" s="40">
        <v>73.566666666666663</v>
      </c>
      <c r="F206" s="40">
        <v>71.383333333333326</v>
      </c>
      <c r="G206" s="40">
        <v>69.666666666666657</v>
      </c>
      <c r="H206" s="40">
        <v>77.466666666666669</v>
      </c>
      <c r="I206" s="40">
        <v>79.183333333333337</v>
      </c>
      <c r="J206" s="40">
        <v>81.366666666666674</v>
      </c>
      <c r="K206" s="31">
        <v>77</v>
      </c>
      <c r="L206" s="31">
        <v>73.099999999999994</v>
      </c>
      <c r="M206" s="31">
        <v>53.836950000000002</v>
      </c>
      <c r="N206" s="1"/>
      <c r="O206" s="1"/>
    </row>
    <row r="207" spans="1:15" ht="12.75" customHeight="1">
      <c r="A207" s="31">
        <v>197</v>
      </c>
      <c r="B207" s="31" t="s">
        <v>861</v>
      </c>
      <c r="C207" s="31">
        <v>2741.55</v>
      </c>
      <c r="D207" s="40">
        <v>2765.0333333333333</v>
      </c>
      <c r="E207" s="40">
        <v>2660.0666666666666</v>
      </c>
      <c r="F207" s="40">
        <v>2578.5833333333335</v>
      </c>
      <c r="G207" s="40">
        <v>2473.6166666666668</v>
      </c>
      <c r="H207" s="40">
        <v>2846.5166666666664</v>
      </c>
      <c r="I207" s="40">
        <v>2951.4833333333327</v>
      </c>
      <c r="J207" s="40">
        <v>3032.9666666666662</v>
      </c>
      <c r="K207" s="31">
        <v>2870</v>
      </c>
      <c r="L207" s="31">
        <v>2683.55</v>
      </c>
      <c r="M207" s="31">
        <v>0.22228999999999999</v>
      </c>
      <c r="N207" s="1"/>
      <c r="O207" s="1"/>
    </row>
    <row r="208" spans="1:15" ht="12.75" customHeight="1">
      <c r="A208" s="31">
        <v>198</v>
      </c>
      <c r="B208" s="31" t="s">
        <v>841</v>
      </c>
      <c r="C208" s="31">
        <v>497.05</v>
      </c>
      <c r="D208" s="40">
        <v>500.41666666666669</v>
      </c>
      <c r="E208" s="40">
        <v>487.83333333333337</v>
      </c>
      <c r="F208" s="40">
        <v>478.61666666666667</v>
      </c>
      <c r="G208" s="40">
        <v>466.03333333333336</v>
      </c>
      <c r="H208" s="40">
        <v>509.63333333333338</v>
      </c>
      <c r="I208" s="40">
        <v>522.2166666666667</v>
      </c>
      <c r="J208" s="40">
        <v>531.43333333333339</v>
      </c>
      <c r="K208" s="31">
        <v>513</v>
      </c>
      <c r="L208" s="31">
        <v>491.2</v>
      </c>
      <c r="M208" s="31">
        <v>2.5630700000000002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468.55</v>
      </c>
      <c r="D209" s="40">
        <v>466</v>
      </c>
      <c r="E209" s="40">
        <v>461.5</v>
      </c>
      <c r="F209" s="40">
        <v>454.45</v>
      </c>
      <c r="G209" s="40">
        <v>449.95</v>
      </c>
      <c r="H209" s="40">
        <v>473.05</v>
      </c>
      <c r="I209" s="40">
        <v>477.55</v>
      </c>
      <c r="J209" s="40">
        <v>484.6</v>
      </c>
      <c r="K209" s="31">
        <v>470.5</v>
      </c>
      <c r="L209" s="31">
        <v>458.95</v>
      </c>
      <c r="M209" s="31">
        <v>170.10073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127.1</v>
      </c>
      <c r="D210" s="40">
        <v>127.88333333333333</v>
      </c>
      <c r="E210" s="40">
        <v>125.31666666666666</v>
      </c>
      <c r="F210" s="40">
        <v>123.53333333333333</v>
      </c>
      <c r="G210" s="40">
        <v>120.96666666666667</v>
      </c>
      <c r="H210" s="40">
        <v>129.66666666666666</v>
      </c>
      <c r="I210" s="40">
        <v>132.23333333333332</v>
      </c>
      <c r="J210" s="40">
        <v>134.01666666666665</v>
      </c>
      <c r="K210" s="31">
        <v>130.44999999999999</v>
      </c>
      <c r="L210" s="31">
        <v>126.1</v>
      </c>
      <c r="M210" s="31">
        <v>23.131609999999998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347</v>
      </c>
      <c r="D211" s="40">
        <v>346.81666666666666</v>
      </c>
      <c r="E211" s="40">
        <v>344.13333333333333</v>
      </c>
      <c r="F211" s="40">
        <v>341.26666666666665</v>
      </c>
      <c r="G211" s="40">
        <v>338.58333333333331</v>
      </c>
      <c r="H211" s="40">
        <v>349.68333333333334</v>
      </c>
      <c r="I211" s="40">
        <v>352.36666666666662</v>
      </c>
      <c r="J211" s="40">
        <v>355.23333333333335</v>
      </c>
      <c r="K211" s="31">
        <v>349.5</v>
      </c>
      <c r="L211" s="31">
        <v>343.95</v>
      </c>
      <c r="M211" s="31">
        <v>34.04889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2404.9499999999998</v>
      </c>
      <c r="D212" s="40">
        <v>2398.2499999999995</v>
      </c>
      <c r="E212" s="40">
        <v>2382.8999999999992</v>
      </c>
      <c r="F212" s="40">
        <v>2360.8499999999995</v>
      </c>
      <c r="G212" s="40">
        <v>2345.4999999999991</v>
      </c>
      <c r="H212" s="40">
        <v>2420.2999999999993</v>
      </c>
      <c r="I212" s="40">
        <v>2435.6499999999996</v>
      </c>
      <c r="J212" s="40">
        <v>2457.6999999999994</v>
      </c>
      <c r="K212" s="31">
        <v>2413.6</v>
      </c>
      <c r="L212" s="31">
        <v>2376.1999999999998</v>
      </c>
      <c r="M212" s="31">
        <v>16.519739999999999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324.05</v>
      </c>
      <c r="D213" s="40">
        <v>322.58333333333331</v>
      </c>
      <c r="E213" s="40">
        <v>320.21666666666664</v>
      </c>
      <c r="F213" s="40">
        <v>316.38333333333333</v>
      </c>
      <c r="G213" s="40">
        <v>314.01666666666665</v>
      </c>
      <c r="H213" s="40">
        <v>326.41666666666663</v>
      </c>
      <c r="I213" s="40">
        <v>328.7833333333333</v>
      </c>
      <c r="J213" s="40">
        <v>332.61666666666662</v>
      </c>
      <c r="K213" s="31">
        <v>324.95</v>
      </c>
      <c r="L213" s="31">
        <v>318.75</v>
      </c>
      <c r="M213" s="31">
        <v>7.6051200000000003</v>
      </c>
      <c r="N213" s="1"/>
      <c r="O213" s="1"/>
    </row>
    <row r="214" spans="1:15" ht="12.75" customHeight="1">
      <c r="A214" s="31">
        <v>204</v>
      </c>
      <c r="B214" s="31" t="s">
        <v>862</v>
      </c>
      <c r="C214" s="31">
        <v>741.05</v>
      </c>
      <c r="D214" s="40">
        <v>744.7833333333333</v>
      </c>
      <c r="E214" s="40">
        <v>716.26666666666665</v>
      </c>
      <c r="F214" s="40">
        <v>691.48333333333335</v>
      </c>
      <c r="G214" s="40">
        <v>662.9666666666667</v>
      </c>
      <c r="H214" s="40">
        <v>769.56666666666661</v>
      </c>
      <c r="I214" s="40">
        <v>798.08333333333326</v>
      </c>
      <c r="J214" s="40">
        <v>822.86666666666656</v>
      </c>
      <c r="K214" s="31">
        <v>773.3</v>
      </c>
      <c r="L214" s="31">
        <v>720</v>
      </c>
      <c r="M214" s="31">
        <v>4.3522100000000004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44002.45</v>
      </c>
      <c r="D215" s="40">
        <v>44303.15</v>
      </c>
      <c r="E215" s="40">
        <v>43456.350000000006</v>
      </c>
      <c r="F215" s="40">
        <v>42910.250000000007</v>
      </c>
      <c r="G215" s="40">
        <v>42063.450000000012</v>
      </c>
      <c r="H215" s="40">
        <v>44849.25</v>
      </c>
      <c r="I215" s="40">
        <v>45696.05</v>
      </c>
      <c r="J215" s="40">
        <v>46242.149999999994</v>
      </c>
      <c r="K215" s="31">
        <v>45149.95</v>
      </c>
      <c r="L215" s="31">
        <v>43757.05</v>
      </c>
      <c r="M215" s="31">
        <v>5.2179999999999997E-2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42.95</v>
      </c>
      <c r="D216" s="40">
        <v>43.216666666666661</v>
      </c>
      <c r="E216" s="40">
        <v>42.533333333333324</v>
      </c>
      <c r="F216" s="40">
        <v>42.11666666666666</v>
      </c>
      <c r="G216" s="40">
        <v>41.433333333333323</v>
      </c>
      <c r="H216" s="40">
        <v>43.633333333333326</v>
      </c>
      <c r="I216" s="40">
        <v>44.316666666666663</v>
      </c>
      <c r="J216" s="40">
        <v>44.733333333333327</v>
      </c>
      <c r="K216" s="31">
        <v>43.9</v>
      </c>
      <c r="L216" s="31">
        <v>42.8</v>
      </c>
      <c r="M216" s="31">
        <v>34.86439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189.6</v>
      </c>
      <c r="D217" s="40">
        <v>185.79999999999998</v>
      </c>
      <c r="E217" s="40">
        <v>179.89999999999998</v>
      </c>
      <c r="F217" s="40">
        <v>170.2</v>
      </c>
      <c r="G217" s="40">
        <v>164.29999999999998</v>
      </c>
      <c r="H217" s="40">
        <v>195.49999999999997</v>
      </c>
      <c r="I217" s="40">
        <v>201.4</v>
      </c>
      <c r="J217" s="40">
        <v>211.09999999999997</v>
      </c>
      <c r="K217" s="31">
        <v>191.7</v>
      </c>
      <c r="L217" s="31">
        <v>176.1</v>
      </c>
      <c r="M217" s="31">
        <v>153.45249999999999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230.15</v>
      </c>
      <c r="D218" s="40">
        <v>230.6</v>
      </c>
      <c r="E218" s="40">
        <v>225.54999999999998</v>
      </c>
      <c r="F218" s="40">
        <v>220.95</v>
      </c>
      <c r="G218" s="40">
        <v>215.89999999999998</v>
      </c>
      <c r="H218" s="40">
        <v>235.2</v>
      </c>
      <c r="I218" s="40">
        <v>240.25</v>
      </c>
      <c r="J218" s="40">
        <v>244.85</v>
      </c>
      <c r="K218" s="31">
        <v>235.65</v>
      </c>
      <c r="L218" s="31">
        <v>226</v>
      </c>
      <c r="M218" s="31">
        <v>146.11999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776.6</v>
      </c>
      <c r="D219" s="40">
        <v>775.9</v>
      </c>
      <c r="E219" s="40">
        <v>771.9</v>
      </c>
      <c r="F219" s="40">
        <v>767.2</v>
      </c>
      <c r="G219" s="40">
        <v>763.2</v>
      </c>
      <c r="H219" s="40">
        <v>780.59999999999991</v>
      </c>
      <c r="I219" s="40">
        <v>784.59999999999991</v>
      </c>
      <c r="J219" s="40">
        <v>789.29999999999984</v>
      </c>
      <c r="K219" s="31">
        <v>779.9</v>
      </c>
      <c r="L219" s="31">
        <v>771.2</v>
      </c>
      <c r="M219" s="31">
        <v>153.80106000000001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1510.25</v>
      </c>
      <c r="D220" s="40">
        <v>1512.6166666666668</v>
      </c>
      <c r="E220" s="40">
        <v>1500.6333333333337</v>
      </c>
      <c r="F220" s="40">
        <v>1491.0166666666669</v>
      </c>
      <c r="G220" s="40">
        <v>1479.0333333333338</v>
      </c>
      <c r="H220" s="40">
        <v>1522.2333333333336</v>
      </c>
      <c r="I220" s="40">
        <v>1534.2166666666667</v>
      </c>
      <c r="J220" s="40">
        <v>1543.8333333333335</v>
      </c>
      <c r="K220" s="31">
        <v>1524.6</v>
      </c>
      <c r="L220" s="31">
        <v>1503</v>
      </c>
      <c r="M220" s="31">
        <v>2.86747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672.6</v>
      </c>
      <c r="D221" s="40">
        <v>664.91666666666674</v>
      </c>
      <c r="E221" s="40">
        <v>649.88333333333344</v>
      </c>
      <c r="F221" s="40">
        <v>627.16666666666674</v>
      </c>
      <c r="G221" s="40">
        <v>612.13333333333344</v>
      </c>
      <c r="H221" s="40">
        <v>687.63333333333344</v>
      </c>
      <c r="I221" s="40">
        <v>702.66666666666674</v>
      </c>
      <c r="J221" s="40">
        <v>725.38333333333344</v>
      </c>
      <c r="K221" s="31">
        <v>679.95</v>
      </c>
      <c r="L221" s="31">
        <v>642.20000000000005</v>
      </c>
      <c r="M221" s="31">
        <v>44.918149999999997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264.25</v>
      </c>
      <c r="D222" s="40">
        <v>263.56666666666666</v>
      </c>
      <c r="E222" s="40">
        <v>254.73333333333335</v>
      </c>
      <c r="F222" s="40">
        <v>245.2166666666667</v>
      </c>
      <c r="G222" s="40">
        <v>236.38333333333338</v>
      </c>
      <c r="H222" s="40">
        <v>273.08333333333331</v>
      </c>
      <c r="I222" s="40">
        <v>281.91666666666669</v>
      </c>
      <c r="J222" s="40">
        <v>291.43333333333328</v>
      </c>
      <c r="K222" s="31">
        <v>272.39999999999998</v>
      </c>
      <c r="L222" s="31">
        <v>254.05</v>
      </c>
      <c r="M222" s="31">
        <v>12.96828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52.85</v>
      </c>
      <c r="D223" s="40">
        <v>53.20000000000001</v>
      </c>
      <c r="E223" s="40">
        <v>52.200000000000017</v>
      </c>
      <c r="F223" s="40">
        <v>51.550000000000004</v>
      </c>
      <c r="G223" s="40">
        <v>50.550000000000011</v>
      </c>
      <c r="H223" s="40">
        <v>53.850000000000023</v>
      </c>
      <c r="I223" s="40">
        <v>54.850000000000009</v>
      </c>
      <c r="J223" s="40">
        <v>55.500000000000028</v>
      </c>
      <c r="K223" s="31">
        <v>54.2</v>
      </c>
      <c r="L223" s="31">
        <v>52.55</v>
      </c>
      <c r="M223" s="31">
        <v>95.787540000000007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10.3</v>
      </c>
      <c r="D224" s="40">
        <v>10.233333333333333</v>
      </c>
      <c r="E224" s="40">
        <v>10.016666666666666</v>
      </c>
      <c r="F224" s="40">
        <v>9.7333333333333325</v>
      </c>
      <c r="G224" s="40">
        <v>9.5166666666666657</v>
      </c>
      <c r="H224" s="40">
        <v>10.516666666666666</v>
      </c>
      <c r="I224" s="40">
        <v>10.733333333333331</v>
      </c>
      <c r="J224" s="40">
        <v>11.016666666666666</v>
      </c>
      <c r="K224" s="31">
        <v>10.45</v>
      </c>
      <c r="L224" s="31">
        <v>9.9499999999999993</v>
      </c>
      <c r="M224" s="31">
        <v>2850.2468600000002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62.9</v>
      </c>
      <c r="D225" s="40">
        <v>61.550000000000004</v>
      </c>
      <c r="E225" s="40">
        <v>58.7</v>
      </c>
      <c r="F225" s="40">
        <v>54.5</v>
      </c>
      <c r="G225" s="40">
        <v>51.65</v>
      </c>
      <c r="H225" s="40">
        <v>65.75</v>
      </c>
      <c r="I225" s="40">
        <v>68.600000000000023</v>
      </c>
      <c r="J225" s="40">
        <v>72.800000000000011</v>
      </c>
      <c r="K225" s="31">
        <v>64.400000000000006</v>
      </c>
      <c r="L225" s="31">
        <v>57.35</v>
      </c>
      <c r="M225" s="31">
        <v>461.96447000000001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51.65</v>
      </c>
      <c r="D226" s="40">
        <v>51.383333333333333</v>
      </c>
      <c r="E226" s="40">
        <v>50.666666666666664</v>
      </c>
      <c r="F226" s="40">
        <v>49.68333333333333</v>
      </c>
      <c r="G226" s="40">
        <v>48.966666666666661</v>
      </c>
      <c r="H226" s="40">
        <v>52.366666666666667</v>
      </c>
      <c r="I226" s="40">
        <v>53.083333333333336</v>
      </c>
      <c r="J226" s="40">
        <v>54.06666666666667</v>
      </c>
      <c r="K226" s="31">
        <v>52.1</v>
      </c>
      <c r="L226" s="31">
        <v>50.4</v>
      </c>
      <c r="M226" s="31">
        <v>256.53037999999998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793.1</v>
      </c>
      <c r="D227" s="40">
        <v>795.4</v>
      </c>
      <c r="E227" s="40">
        <v>783.8</v>
      </c>
      <c r="F227" s="40">
        <v>774.5</v>
      </c>
      <c r="G227" s="40">
        <v>762.9</v>
      </c>
      <c r="H227" s="40">
        <v>804.69999999999993</v>
      </c>
      <c r="I227" s="40">
        <v>816.30000000000007</v>
      </c>
      <c r="J227" s="40">
        <v>825.59999999999991</v>
      </c>
      <c r="K227" s="31">
        <v>807</v>
      </c>
      <c r="L227" s="31">
        <v>786.1</v>
      </c>
      <c r="M227" s="31">
        <v>71.580100000000002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1270.1500000000001</v>
      </c>
      <c r="D228" s="40">
        <v>1269</v>
      </c>
      <c r="E228" s="40">
        <v>1263.1500000000001</v>
      </c>
      <c r="F228" s="40">
        <v>1256.1500000000001</v>
      </c>
      <c r="G228" s="40">
        <v>1250.3000000000002</v>
      </c>
      <c r="H228" s="40">
        <v>1276</v>
      </c>
      <c r="I228" s="40">
        <v>1281.8499999999999</v>
      </c>
      <c r="J228" s="40">
        <v>1288.8499999999999</v>
      </c>
      <c r="K228" s="31">
        <v>1274.8499999999999</v>
      </c>
      <c r="L228" s="31">
        <v>1262</v>
      </c>
      <c r="M228" s="31">
        <v>0.10548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497.7</v>
      </c>
      <c r="D229" s="40">
        <v>499.76666666666665</v>
      </c>
      <c r="E229" s="40">
        <v>493.93333333333328</v>
      </c>
      <c r="F229" s="40">
        <v>490.16666666666663</v>
      </c>
      <c r="G229" s="40">
        <v>484.33333333333326</v>
      </c>
      <c r="H229" s="40">
        <v>503.5333333333333</v>
      </c>
      <c r="I229" s="40">
        <v>509.36666666666667</v>
      </c>
      <c r="J229" s="40">
        <v>513.13333333333333</v>
      </c>
      <c r="K229" s="31">
        <v>505.6</v>
      </c>
      <c r="L229" s="31">
        <v>496</v>
      </c>
      <c r="M229" s="31">
        <v>11.70158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347.8</v>
      </c>
      <c r="D230" s="40">
        <v>345.60000000000008</v>
      </c>
      <c r="E230" s="40">
        <v>338.30000000000018</v>
      </c>
      <c r="F230" s="40">
        <v>328.80000000000013</v>
      </c>
      <c r="G230" s="40">
        <v>321.50000000000023</v>
      </c>
      <c r="H230" s="40">
        <v>355.10000000000014</v>
      </c>
      <c r="I230" s="40">
        <v>362.4</v>
      </c>
      <c r="J230" s="40">
        <v>371.90000000000009</v>
      </c>
      <c r="K230" s="31">
        <v>352.9</v>
      </c>
      <c r="L230" s="31">
        <v>336.1</v>
      </c>
      <c r="M230" s="31">
        <v>6.14595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1576.5</v>
      </c>
      <c r="D231" s="40">
        <v>1636.8999999999999</v>
      </c>
      <c r="E231" s="40">
        <v>1496.7999999999997</v>
      </c>
      <c r="F231" s="40">
        <v>1417.1</v>
      </c>
      <c r="G231" s="40">
        <v>1276.9999999999998</v>
      </c>
      <c r="H231" s="40">
        <v>1716.5999999999997</v>
      </c>
      <c r="I231" s="40">
        <v>1856.6999999999996</v>
      </c>
      <c r="J231" s="40">
        <v>1936.3999999999996</v>
      </c>
      <c r="K231" s="31">
        <v>1777</v>
      </c>
      <c r="L231" s="31">
        <v>1557.2</v>
      </c>
      <c r="M231" s="31">
        <v>0.60946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214.3</v>
      </c>
      <c r="D232" s="40">
        <v>212.75</v>
      </c>
      <c r="E232" s="40">
        <v>210.55</v>
      </c>
      <c r="F232" s="40">
        <v>206.8</v>
      </c>
      <c r="G232" s="40">
        <v>204.60000000000002</v>
      </c>
      <c r="H232" s="40">
        <v>216.5</v>
      </c>
      <c r="I232" s="40">
        <v>218.7</v>
      </c>
      <c r="J232" s="40">
        <v>222.45</v>
      </c>
      <c r="K232" s="31">
        <v>214.95</v>
      </c>
      <c r="L232" s="31">
        <v>209</v>
      </c>
      <c r="M232" s="31">
        <v>67.195300000000003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209.35</v>
      </c>
      <c r="D233" s="40">
        <v>210.51666666666665</v>
      </c>
      <c r="E233" s="40">
        <v>206.3833333333333</v>
      </c>
      <c r="F233" s="40">
        <v>203.41666666666666</v>
      </c>
      <c r="G233" s="40">
        <v>199.2833333333333</v>
      </c>
      <c r="H233" s="40">
        <v>213.48333333333329</v>
      </c>
      <c r="I233" s="40">
        <v>217.61666666666662</v>
      </c>
      <c r="J233" s="40">
        <v>220.58333333333329</v>
      </c>
      <c r="K233" s="31">
        <v>214.65</v>
      </c>
      <c r="L233" s="31">
        <v>207.55</v>
      </c>
      <c r="M233" s="31">
        <v>27.690270000000002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7544.1</v>
      </c>
      <c r="D234" s="40">
        <v>7603.0166666666664</v>
      </c>
      <c r="E234" s="40">
        <v>7443.083333333333</v>
      </c>
      <c r="F234" s="40">
        <v>7342.0666666666666</v>
      </c>
      <c r="G234" s="40">
        <v>7182.1333333333332</v>
      </c>
      <c r="H234" s="40">
        <v>7704.0333333333328</v>
      </c>
      <c r="I234" s="40">
        <v>7863.9666666666672</v>
      </c>
      <c r="J234" s="40">
        <v>7964.9833333333327</v>
      </c>
      <c r="K234" s="31">
        <v>7762.95</v>
      </c>
      <c r="L234" s="31">
        <v>7502</v>
      </c>
      <c r="M234" s="31">
        <v>2.0244900000000001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168.95</v>
      </c>
      <c r="D235" s="40">
        <v>170.51666666666665</v>
      </c>
      <c r="E235" s="40">
        <v>166.43333333333331</v>
      </c>
      <c r="F235" s="40">
        <v>163.91666666666666</v>
      </c>
      <c r="G235" s="40">
        <v>159.83333333333331</v>
      </c>
      <c r="H235" s="40">
        <v>173.0333333333333</v>
      </c>
      <c r="I235" s="40">
        <v>177.11666666666667</v>
      </c>
      <c r="J235" s="40">
        <v>179.6333333333333</v>
      </c>
      <c r="K235" s="31">
        <v>174.6</v>
      </c>
      <c r="L235" s="31">
        <v>168</v>
      </c>
      <c r="M235" s="31">
        <v>27.383900000000001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2306.25</v>
      </c>
      <c r="D236" s="40">
        <v>2263.7333333333331</v>
      </c>
      <c r="E236" s="40">
        <v>2202.5166666666664</v>
      </c>
      <c r="F236" s="40">
        <v>2098.7833333333333</v>
      </c>
      <c r="G236" s="40">
        <v>2037.5666666666666</v>
      </c>
      <c r="H236" s="40">
        <v>2367.4666666666662</v>
      </c>
      <c r="I236" s="40">
        <v>2428.6833333333325</v>
      </c>
      <c r="J236" s="40">
        <v>2532.4166666666661</v>
      </c>
      <c r="K236" s="31">
        <v>2324.9499999999998</v>
      </c>
      <c r="L236" s="31">
        <v>2160</v>
      </c>
      <c r="M236" s="31">
        <v>41.629550000000002</v>
      </c>
      <c r="N236" s="1"/>
      <c r="O236" s="1"/>
    </row>
    <row r="237" spans="1:15" ht="12.75" customHeight="1">
      <c r="A237" s="31">
        <v>227</v>
      </c>
      <c r="B237" s="31" t="s">
        <v>863</v>
      </c>
      <c r="C237" s="31">
        <v>2298.6999999999998</v>
      </c>
      <c r="D237" s="40">
        <v>2308.9500000000003</v>
      </c>
      <c r="E237" s="40">
        <v>2284.7500000000005</v>
      </c>
      <c r="F237" s="40">
        <v>2270.8000000000002</v>
      </c>
      <c r="G237" s="40">
        <v>2246.6000000000004</v>
      </c>
      <c r="H237" s="40">
        <v>2322.9000000000005</v>
      </c>
      <c r="I237" s="40">
        <v>2347.1000000000004</v>
      </c>
      <c r="J237" s="40">
        <v>2361.0500000000006</v>
      </c>
      <c r="K237" s="31">
        <v>2333.15</v>
      </c>
      <c r="L237" s="31">
        <v>2295</v>
      </c>
      <c r="M237" s="31">
        <v>0.18673999999999999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420.05</v>
      </c>
      <c r="D238" s="40">
        <v>419.85000000000008</v>
      </c>
      <c r="E238" s="40">
        <v>407.80000000000018</v>
      </c>
      <c r="F238" s="40">
        <v>395.55000000000013</v>
      </c>
      <c r="G238" s="40">
        <v>383.50000000000023</v>
      </c>
      <c r="H238" s="40">
        <v>432.10000000000014</v>
      </c>
      <c r="I238" s="40">
        <v>444.15</v>
      </c>
      <c r="J238" s="40">
        <v>456.40000000000009</v>
      </c>
      <c r="K238" s="31">
        <v>431.9</v>
      </c>
      <c r="L238" s="31">
        <v>407.6</v>
      </c>
      <c r="M238" s="31">
        <v>3.3503599999999998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1037.05</v>
      </c>
      <c r="D239" s="40">
        <v>1036.3666666666668</v>
      </c>
      <c r="E239" s="40">
        <v>1029.2333333333336</v>
      </c>
      <c r="F239" s="40">
        <v>1021.4166666666667</v>
      </c>
      <c r="G239" s="40">
        <v>1014.2833333333335</v>
      </c>
      <c r="H239" s="40">
        <v>1044.1833333333336</v>
      </c>
      <c r="I239" s="40">
        <v>1051.3166666666668</v>
      </c>
      <c r="J239" s="40">
        <v>1059.1333333333337</v>
      </c>
      <c r="K239" s="31">
        <v>1043.5</v>
      </c>
      <c r="L239" s="31">
        <v>1028.55</v>
      </c>
      <c r="M239" s="31">
        <v>34.792960000000001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293.10000000000002</v>
      </c>
      <c r="D240" s="40">
        <v>293.51666666666665</v>
      </c>
      <c r="E240" s="40">
        <v>290.13333333333333</v>
      </c>
      <c r="F240" s="40">
        <v>287.16666666666669</v>
      </c>
      <c r="G240" s="40">
        <v>283.78333333333336</v>
      </c>
      <c r="H240" s="40">
        <v>296.48333333333329</v>
      </c>
      <c r="I240" s="40">
        <v>299.86666666666662</v>
      </c>
      <c r="J240" s="40">
        <v>302.83333333333326</v>
      </c>
      <c r="K240" s="31">
        <v>296.89999999999998</v>
      </c>
      <c r="L240" s="31">
        <v>290.55</v>
      </c>
      <c r="M240" s="31">
        <v>32.118569999999998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44.4</v>
      </c>
      <c r="D241" s="40">
        <v>44.233333333333327</v>
      </c>
      <c r="E241" s="40">
        <v>43.766666666666652</v>
      </c>
      <c r="F241" s="40">
        <v>43.133333333333326</v>
      </c>
      <c r="G241" s="40">
        <v>42.66666666666665</v>
      </c>
      <c r="H241" s="40">
        <v>44.866666666666653</v>
      </c>
      <c r="I241" s="40">
        <v>45.333333333333336</v>
      </c>
      <c r="J241" s="40">
        <v>45.966666666666654</v>
      </c>
      <c r="K241" s="31">
        <v>44.7</v>
      </c>
      <c r="L241" s="31">
        <v>43.6</v>
      </c>
      <c r="M241" s="31">
        <v>18.90597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1780.2</v>
      </c>
      <c r="D242" s="40">
        <v>1767.0333333333335</v>
      </c>
      <c r="E242" s="40">
        <v>1751.2166666666672</v>
      </c>
      <c r="F242" s="40">
        <v>1722.2333333333336</v>
      </c>
      <c r="G242" s="40">
        <v>1706.4166666666672</v>
      </c>
      <c r="H242" s="40">
        <v>1796.0166666666671</v>
      </c>
      <c r="I242" s="40">
        <v>1811.8333333333333</v>
      </c>
      <c r="J242" s="40">
        <v>1840.8166666666671</v>
      </c>
      <c r="K242" s="31">
        <v>1782.85</v>
      </c>
      <c r="L242" s="31">
        <v>1738.05</v>
      </c>
      <c r="M242" s="31">
        <v>50.690089999999998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1214.9000000000001</v>
      </c>
      <c r="D243" s="40">
        <v>1236.5166666666667</v>
      </c>
      <c r="E243" s="40">
        <v>1173.0333333333333</v>
      </c>
      <c r="F243" s="40">
        <v>1131.1666666666667</v>
      </c>
      <c r="G243" s="40">
        <v>1067.6833333333334</v>
      </c>
      <c r="H243" s="40">
        <v>1278.3833333333332</v>
      </c>
      <c r="I243" s="40">
        <v>1341.8666666666663</v>
      </c>
      <c r="J243" s="40">
        <v>1383.7333333333331</v>
      </c>
      <c r="K243" s="31">
        <v>1300</v>
      </c>
      <c r="L243" s="31">
        <v>1194.6500000000001</v>
      </c>
      <c r="M243" s="31">
        <v>1.63117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438.7</v>
      </c>
      <c r="D244" s="40">
        <v>434.4666666666667</v>
      </c>
      <c r="E244" s="40">
        <v>427.23333333333341</v>
      </c>
      <c r="F244" s="40">
        <v>415.76666666666671</v>
      </c>
      <c r="G244" s="40">
        <v>408.53333333333342</v>
      </c>
      <c r="H244" s="40">
        <v>445.93333333333339</v>
      </c>
      <c r="I244" s="40">
        <v>453.16666666666674</v>
      </c>
      <c r="J244" s="40">
        <v>464.63333333333338</v>
      </c>
      <c r="K244" s="31">
        <v>441.7</v>
      </c>
      <c r="L244" s="31">
        <v>423</v>
      </c>
      <c r="M244" s="31">
        <v>3.1024600000000002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725.75</v>
      </c>
      <c r="D245" s="40">
        <v>731.1</v>
      </c>
      <c r="E245" s="40">
        <v>715.80000000000007</v>
      </c>
      <c r="F245" s="40">
        <v>705.85</v>
      </c>
      <c r="G245" s="40">
        <v>690.55000000000007</v>
      </c>
      <c r="H245" s="40">
        <v>741.05000000000007</v>
      </c>
      <c r="I245" s="40">
        <v>756.35</v>
      </c>
      <c r="J245" s="40">
        <v>766.30000000000007</v>
      </c>
      <c r="K245" s="31">
        <v>746.4</v>
      </c>
      <c r="L245" s="31">
        <v>721.15</v>
      </c>
      <c r="M245" s="31">
        <v>2.7881800000000001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21.3</v>
      </c>
      <c r="D246" s="40">
        <v>21.366666666666671</v>
      </c>
      <c r="E246" s="40">
        <v>21.13333333333334</v>
      </c>
      <c r="F246" s="40">
        <v>20.966666666666669</v>
      </c>
      <c r="G246" s="40">
        <v>20.733333333333338</v>
      </c>
      <c r="H246" s="40">
        <v>21.533333333333342</v>
      </c>
      <c r="I246" s="40">
        <v>21.766666666666669</v>
      </c>
      <c r="J246" s="40">
        <v>21.933333333333344</v>
      </c>
      <c r="K246" s="31">
        <v>21.6</v>
      </c>
      <c r="L246" s="31">
        <v>21.2</v>
      </c>
      <c r="M246" s="31">
        <v>24.551439999999999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132.94999999999999</v>
      </c>
      <c r="D247" s="40">
        <v>133.26666666666668</v>
      </c>
      <c r="E247" s="40">
        <v>131.73333333333335</v>
      </c>
      <c r="F247" s="40">
        <v>130.51666666666668</v>
      </c>
      <c r="G247" s="40">
        <v>128.98333333333335</v>
      </c>
      <c r="H247" s="40">
        <v>134.48333333333335</v>
      </c>
      <c r="I247" s="40">
        <v>136.01666666666671</v>
      </c>
      <c r="J247" s="40">
        <v>137.23333333333335</v>
      </c>
      <c r="K247" s="31">
        <v>134.80000000000001</v>
      </c>
      <c r="L247" s="31">
        <v>132.05000000000001</v>
      </c>
      <c r="M247" s="31">
        <v>95.033609999999996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541</v>
      </c>
      <c r="D248" s="40">
        <v>546</v>
      </c>
      <c r="E248" s="40">
        <v>535</v>
      </c>
      <c r="F248" s="40">
        <v>529</v>
      </c>
      <c r="G248" s="40">
        <v>518</v>
      </c>
      <c r="H248" s="40">
        <v>552</v>
      </c>
      <c r="I248" s="40">
        <v>563</v>
      </c>
      <c r="J248" s="40">
        <v>569</v>
      </c>
      <c r="K248" s="31">
        <v>557</v>
      </c>
      <c r="L248" s="31">
        <v>540</v>
      </c>
      <c r="M248" s="31">
        <v>2.35188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2218.9499999999998</v>
      </c>
      <c r="D249" s="40">
        <v>2189.6666666666665</v>
      </c>
      <c r="E249" s="40">
        <v>2149.3833333333332</v>
      </c>
      <c r="F249" s="40">
        <v>2079.8166666666666</v>
      </c>
      <c r="G249" s="40">
        <v>2039.5333333333333</v>
      </c>
      <c r="H249" s="40">
        <v>2259.2333333333331</v>
      </c>
      <c r="I249" s="40">
        <v>2299.5166666666669</v>
      </c>
      <c r="J249" s="40">
        <v>2369.083333333333</v>
      </c>
      <c r="K249" s="31">
        <v>2229.9499999999998</v>
      </c>
      <c r="L249" s="31">
        <v>2120.1</v>
      </c>
      <c r="M249" s="31">
        <v>4.6323699999999999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227.7</v>
      </c>
      <c r="D250" s="40">
        <v>227.06666666666669</v>
      </c>
      <c r="E250" s="40">
        <v>223.63333333333338</v>
      </c>
      <c r="F250" s="40">
        <v>219.56666666666669</v>
      </c>
      <c r="G250" s="40">
        <v>216.13333333333338</v>
      </c>
      <c r="H250" s="40">
        <v>231.13333333333338</v>
      </c>
      <c r="I250" s="40">
        <v>234.56666666666672</v>
      </c>
      <c r="J250" s="40">
        <v>238.63333333333338</v>
      </c>
      <c r="K250" s="31">
        <v>230.5</v>
      </c>
      <c r="L250" s="31">
        <v>223</v>
      </c>
      <c r="M250" s="31">
        <v>19.029409999999999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48.8</v>
      </c>
      <c r="D251" s="40">
        <v>49.1</v>
      </c>
      <c r="E251" s="40">
        <v>48.25</v>
      </c>
      <c r="F251" s="40">
        <v>47.699999999999996</v>
      </c>
      <c r="G251" s="40">
        <v>46.849999999999994</v>
      </c>
      <c r="H251" s="40">
        <v>49.650000000000006</v>
      </c>
      <c r="I251" s="40">
        <v>50.500000000000014</v>
      </c>
      <c r="J251" s="40">
        <v>51.050000000000011</v>
      </c>
      <c r="K251" s="31">
        <v>49.95</v>
      </c>
      <c r="L251" s="31">
        <v>48.55</v>
      </c>
      <c r="M251" s="31">
        <v>40.580869999999997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864.85</v>
      </c>
      <c r="D252" s="40">
        <v>862.61666666666667</v>
      </c>
      <c r="E252" s="40">
        <v>849.23333333333335</v>
      </c>
      <c r="F252" s="40">
        <v>833.61666666666667</v>
      </c>
      <c r="G252" s="40">
        <v>820.23333333333335</v>
      </c>
      <c r="H252" s="40">
        <v>878.23333333333335</v>
      </c>
      <c r="I252" s="40">
        <v>891.61666666666679</v>
      </c>
      <c r="J252" s="40">
        <v>907.23333333333335</v>
      </c>
      <c r="K252" s="31">
        <v>876</v>
      </c>
      <c r="L252" s="31">
        <v>847</v>
      </c>
      <c r="M252" s="31">
        <v>92.553020000000004</v>
      </c>
      <c r="N252" s="1"/>
      <c r="O252" s="1"/>
    </row>
    <row r="253" spans="1:15" ht="12.75" customHeight="1">
      <c r="A253" s="31">
        <v>243</v>
      </c>
      <c r="B253" s="31" t="s">
        <v>856</v>
      </c>
      <c r="C253" s="31">
        <v>24.4</v>
      </c>
      <c r="D253" s="40">
        <v>24.416666666666668</v>
      </c>
      <c r="E253" s="40">
        <v>24.183333333333337</v>
      </c>
      <c r="F253" s="40">
        <v>23.966666666666669</v>
      </c>
      <c r="G253" s="40">
        <v>23.733333333333338</v>
      </c>
      <c r="H253" s="40">
        <v>24.633333333333336</v>
      </c>
      <c r="I253" s="40">
        <v>24.866666666666664</v>
      </c>
      <c r="J253" s="40">
        <v>25.083333333333336</v>
      </c>
      <c r="K253" s="31">
        <v>24.65</v>
      </c>
      <c r="L253" s="31">
        <v>24.2</v>
      </c>
      <c r="M253" s="31">
        <v>93.670450000000002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801.7</v>
      </c>
      <c r="D254" s="40">
        <v>792.56666666666661</v>
      </c>
      <c r="E254" s="40">
        <v>779.13333333333321</v>
      </c>
      <c r="F254" s="40">
        <v>756.56666666666661</v>
      </c>
      <c r="G254" s="40">
        <v>743.13333333333321</v>
      </c>
      <c r="H254" s="40">
        <v>815.13333333333321</v>
      </c>
      <c r="I254" s="40">
        <v>828.56666666666661</v>
      </c>
      <c r="J254" s="40">
        <v>851.13333333333321</v>
      </c>
      <c r="K254" s="31">
        <v>806</v>
      </c>
      <c r="L254" s="31">
        <v>770</v>
      </c>
      <c r="M254" s="31">
        <v>3.56806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232.9</v>
      </c>
      <c r="D255" s="40">
        <v>232</v>
      </c>
      <c r="E255" s="40">
        <v>230.05</v>
      </c>
      <c r="F255" s="40">
        <v>227.20000000000002</v>
      </c>
      <c r="G255" s="40">
        <v>225.25000000000003</v>
      </c>
      <c r="H255" s="40">
        <v>234.85</v>
      </c>
      <c r="I255" s="40">
        <v>236.79999999999998</v>
      </c>
      <c r="J255" s="40">
        <v>239.64999999999998</v>
      </c>
      <c r="K255" s="31">
        <v>233.95</v>
      </c>
      <c r="L255" s="31">
        <v>229.15</v>
      </c>
      <c r="M255" s="31">
        <v>118.55531000000001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117.95</v>
      </c>
      <c r="D256" s="40">
        <v>118.88333333333334</v>
      </c>
      <c r="E256" s="40">
        <v>115.86666666666667</v>
      </c>
      <c r="F256" s="40">
        <v>113.78333333333333</v>
      </c>
      <c r="G256" s="40">
        <v>110.76666666666667</v>
      </c>
      <c r="H256" s="40">
        <v>120.96666666666668</v>
      </c>
      <c r="I256" s="40">
        <v>123.98333333333336</v>
      </c>
      <c r="J256" s="40">
        <v>126.06666666666669</v>
      </c>
      <c r="K256" s="31">
        <v>121.9</v>
      </c>
      <c r="L256" s="31">
        <v>116.8</v>
      </c>
      <c r="M256" s="31">
        <v>4.8755800000000002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104.1</v>
      </c>
      <c r="D257" s="40">
        <v>104.39999999999999</v>
      </c>
      <c r="E257" s="40">
        <v>101.94999999999999</v>
      </c>
      <c r="F257" s="40">
        <v>99.8</v>
      </c>
      <c r="G257" s="40">
        <v>97.35</v>
      </c>
      <c r="H257" s="40">
        <v>106.54999999999998</v>
      </c>
      <c r="I257" s="40">
        <v>109</v>
      </c>
      <c r="J257" s="40">
        <v>111.14999999999998</v>
      </c>
      <c r="K257" s="31">
        <v>106.85</v>
      </c>
      <c r="L257" s="31">
        <v>102.25</v>
      </c>
      <c r="M257" s="31">
        <v>11.651160000000001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1661.45</v>
      </c>
      <c r="D258" s="40">
        <v>1652.3999999999999</v>
      </c>
      <c r="E258" s="40">
        <v>1624.9999999999998</v>
      </c>
      <c r="F258" s="40">
        <v>1588.55</v>
      </c>
      <c r="G258" s="40">
        <v>1561.1499999999999</v>
      </c>
      <c r="H258" s="40">
        <v>1688.8499999999997</v>
      </c>
      <c r="I258" s="40">
        <v>1716.2499999999998</v>
      </c>
      <c r="J258" s="40">
        <v>1752.6999999999996</v>
      </c>
      <c r="K258" s="31">
        <v>1679.8</v>
      </c>
      <c r="L258" s="31">
        <v>1615.95</v>
      </c>
      <c r="M258" s="31">
        <v>1.9402699999999999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2077.4499999999998</v>
      </c>
      <c r="D259" s="40">
        <v>2090.4833333333331</v>
      </c>
      <c r="E259" s="40">
        <v>2056.9666666666662</v>
      </c>
      <c r="F259" s="40">
        <v>2036.4833333333331</v>
      </c>
      <c r="G259" s="40">
        <v>2002.9666666666662</v>
      </c>
      <c r="H259" s="40">
        <v>2110.9666666666662</v>
      </c>
      <c r="I259" s="40">
        <v>2144.4833333333336</v>
      </c>
      <c r="J259" s="40">
        <v>2164.9666666666662</v>
      </c>
      <c r="K259" s="31">
        <v>2124</v>
      </c>
      <c r="L259" s="31">
        <v>2070</v>
      </c>
      <c r="M259" s="31">
        <v>7.084E-2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109.3</v>
      </c>
      <c r="D260" s="40">
        <v>109.76666666666667</v>
      </c>
      <c r="E260" s="40">
        <v>108.33333333333333</v>
      </c>
      <c r="F260" s="40">
        <v>107.36666666666666</v>
      </c>
      <c r="G260" s="40">
        <v>105.93333333333332</v>
      </c>
      <c r="H260" s="40">
        <v>110.73333333333333</v>
      </c>
      <c r="I260" s="40">
        <v>112.16666666666667</v>
      </c>
      <c r="J260" s="40">
        <v>113.13333333333334</v>
      </c>
      <c r="K260" s="31">
        <v>111.2</v>
      </c>
      <c r="L260" s="31">
        <v>108.8</v>
      </c>
      <c r="M260" s="31">
        <v>7.6582699999999999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398.5</v>
      </c>
      <c r="D261" s="40">
        <v>399.63333333333338</v>
      </c>
      <c r="E261" s="40">
        <v>391.91666666666674</v>
      </c>
      <c r="F261" s="40">
        <v>385.33333333333337</v>
      </c>
      <c r="G261" s="40">
        <v>377.61666666666673</v>
      </c>
      <c r="H261" s="40">
        <v>406.21666666666675</v>
      </c>
      <c r="I261" s="40">
        <v>413.93333333333334</v>
      </c>
      <c r="J261" s="40">
        <v>420.51666666666677</v>
      </c>
      <c r="K261" s="31">
        <v>407.35</v>
      </c>
      <c r="L261" s="31">
        <v>393.05</v>
      </c>
      <c r="M261" s="31">
        <v>69.969639999999998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3677.45</v>
      </c>
      <c r="D262" s="40">
        <v>3650.5666666666671</v>
      </c>
      <c r="E262" s="40">
        <v>3592.983333333334</v>
      </c>
      <c r="F262" s="40">
        <v>3508.5166666666669</v>
      </c>
      <c r="G262" s="40">
        <v>3450.9333333333338</v>
      </c>
      <c r="H262" s="40">
        <v>3735.0333333333342</v>
      </c>
      <c r="I262" s="40">
        <v>3792.6166666666672</v>
      </c>
      <c r="J262" s="40">
        <v>3877.0833333333344</v>
      </c>
      <c r="K262" s="31">
        <v>3708.15</v>
      </c>
      <c r="L262" s="31">
        <v>3566.1</v>
      </c>
      <c r="M262" s="31">
        <v>1.0300199999999999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651.5</v>
      </c>
      <c r="D263" s="40">
        <v>658.55</v>
      </c>
      <c r="E263" s="40">
        <v>638.49999999999989</v>
      </c>
      <c r="F263" s="40">
        <v>625.49999999999989</v>
      </c>
      <c r="G263" s="40">
        <v>605.44999999999982</v>
      </c>
      <c r="H263" s="40">
        <v>671.55</v>
      </c>
      <c r="I263" s="40">
        <v>691.60000000000014</v>
      </c>
      <c r="J263" s="40">
        <v>704.6</v>
      </c>
      <c r="K263" s="31">
        <v>678.6</v>
      </c>
      <c r="L263" s="31">
        <v>645.54999999999995</v>
      </c>
      <c r="M263" s="31">
        <v>2.23604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224.95</v>
      </c>
      <c r="D264" s="40">
        <v>225.51666666666665</v>
      </c>
      <c r="E264" s="40">
        <v>223.0333333333333</v>
      </c>
      <c r="F264" s="40">
        <v>221.11666666666665</v>
      </c>
      <c r="G264" s="40">
        <v>218.6333333333333</v>
      </c>
      <c r="H264" s="40">
        <v>227.43333333333331</v>
      </c>
      <c r="I264" s="40">
        <v>229.91666666666666</v>
      </c>
      <c r="J264" s="40">
        <v>231.83333333333331</v>
      </c>
      <c r="K264" s="31">
        <v>228</v>
      </c>
      <c r="L264" s="31">
        <v>223.6</v>
      </c>
      <c r="M264" s="31">
        <v>4.5516899999999998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142.94999999999999</v>
      </c>
      <c r="D265" s="40">
        <v>142.98333333333332</v>
      </c>
      <c r="E265" s="40">
        <v>141.96666666666664</v>
      </c>
      <c r="F265" s="40">
        <v>140.98333333333332</v>
      </c>
      <c r="G265" s="40">
        <v>139.96666666666664</v>
      </c>
      <c r="H265" s="40">
        <v>143.96666666666664</v>
      </c>
      <c r="I265" s="40">
        <v>144.98333333333335</v>
      </c>
      <c r="J265" s="40">
        <v>145.96666666666664</v>
      </c>
      <c r="K265" s="31">
        <v>144</v>
      </c>
      <c r="L265" s="31">
        <v>142</v>
      </c>
      <c r="M265" s="31">
        <v>4.7821800000000003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82.2</v>
      </c>
      <c r="D266" s="40">
        <v>82.316666666666663</v>
      </c>
      <c r="E266" s="40">
        <v>81.383333333333326</v>
      </c>
      <c r="F266" s="40">
        <v>80.566666666666663</v>
      </c>
      <c r="G266" s="40">
        <v>79.633333333333326</v>
      </c>
      <c r="H266" s="40">
        <v>83.133333333333326</v>
      </c>
      <c r="I266" s="40">
        <v>84.066666666666663</v>
      </c>
      <c r="J266" s="40">
        <v>84.883333333333326</v>
      </c>
      <c r="K266" s="31">
        <v>83.25</v>
      </c>
      <c r="L266" s="31">
        <v>81.5</v>
      </c>
      <c r="M266" s="31">
        <v>11.974919999999999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184.25</v>
      </c>
      <c r="D267" s="40">
        <v>183.73333333333335</v>
      </c>
      <c r="E267" s="40">
        <v>181.06666666666669</v>
      </c>
      <c r="F267" s="40">
        <v>177.88333333333335</v>
      </c>
      <c r="G267" s="40">
        <v>175.2166666666667</v>
      </c>
      <c r="H267" s="40">
        <v>186.91666666666669</v>
      </c>
      <c r="I267" s="40">
        <v>189.58333333333331</v>
      </c>
      <c r="J267" s="40">
        <v>192.76666666666668</v>
      </c>
      <c r="K267" s="31">
        <v>186.4</v>
      </c>
      <c r="L267" s="31">
        <v>180.55</v>
      </c>
      <c r="M267" s="31">
        <v>14.250540000000001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326.95</v>
      </c>
      <c r="D268" s="40">
        <v>324.5</v>
      </c>
      <c r="E268" s="40">
        <v>320.55</v>
      </c>
      <c r="F268" s="40">
        <v>314.15000000000003</v>
      </c>
      <c r="G268" s="40">
        <v>310.20000000000005</v>
      </c>
      <c r="H268" s="40">
        <v>330.9</v>
      </c>
      <c r="I268" s="40">
        <v>334.85</v>
      </c>
      <c r="J268" s="40">
        <v>341.24999999999994</v>
      </c>
      <c r="K268" s="31">
        <v>328.45</v>
      </c>
      <c r="L268" s="31">
        <v>318.10000000000002</v>
      </c>
      <c r="M268" s="31">
        <v>2.3078400000000001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322.60000000000002</v>
      </c>
      <c r="D269" s="40">
        <v>325.45</v>
      </c>
      <c r="E269" s="40">
        <v>316.89999999999998</v>
      </c>
      <c r="F269" s="40">
        <v>311.2</v>
      </c>
      <c r="G269" s="40">
        <v>302.64999999999998</v>
      </c>
      <c r="H269" s="40">
        <v>331.15</v>
      </c>
      <c r="I269" s="40">
        <v>339.70000000000005</v>
      </c>
      <c r="J269" s="40">
        <v>345.4</v>
      </c>
      <c r="K269" s="31">
        <v>334</v>
      </c>
      <c r="L269" s="31">
        <v>319.75</v>
      </c>
      <c r="M269" s="31">
        <v>11.89748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671.35</v>
      </c>
      <c r="D270" s="40">
        <v>670.15</v>
      </c>
      <c r="E270" s="40">
        <v>664.55</v>
      </c>
      <c r="F270" s="40">
        <v>657.75</v>
      </c>
      <c r="G270" s="40">
        <v>652.15</v>
      </c>
      <c r="H270" s="40">
        <v>676.94999999999993</v>
      </c>
      <c r="I270" s="40">
        <v>682.55000000000007</v>
      </c>
      <c r="J270" s="40">
        <v>689.34999999999991</v>
      </c>
      <c r="K270" s="31">
        <v>675.75</v>
      </c>
      <c r="L270" s="31">
        <v>663.35</v>
      </c>
      <c r="M270" s="31">
        <v>25.429490000000001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4003.75</v>
      </c>
      <c r="D271" s="40">
        <v>3987.9166666666665</v>
      </c>
      <c r="E271" s="40">
        <v>3945.833333333333</v>
      </c>
      <c r="F271" s="40">
        <v>3887.9166666666665</v>
      </c>
      <c r="G271" s="40">
        <v>3845.833333333333</v>
      </c>
      <c r="H271" s="40">
        <v>4045.833333333333</v>
      </c>
      <c r="I271" s="40">
        <v>4087.9166666666661</v>
      </c>
      <c r="J271" s="40">
        <v>4145.833333333333</v>
      </c>
      <c r="K271" s="31">
        <v>4030</v>
      </c>
      <c r="L271" s="31">
        <v>3930</v>
      </c>
      <c r="M271" s="31">
        <v>10.246219999999999</v>
      </c>
      <c r="N271" s="1"/>
      <c r="O271" s="1"/>
    </row>
    <row r="272" spans="1:15" ht="12.75" customHeight="1">
      <c r="A272" s="31">
        <v>262</v>
      </c>
      <c r="B272" s="31" t="s">
        <v>864</v>
      </c>
      <c r="C272" s="31">
        <v>649.5</v>
      </c>
      <c r="D272" s="40">
        <v>651</v>
      </c>
      <c r="E272" s="40">
        <v>643</v>
      </c>
      <c r="F272" s="40">
        <v>636.5</v>
      </c>
      <c r="G272" s="40">
        <v>628.5</v>
      </c>
      <c r="H272" s="40">
        <v>657.5</v>
      </c>
      <c r="I272" s="40">
        <v>665.5</v>
      </c>
      <c r="J272" s="40">
        <v>672</v>
      </c>
      <c r="K272" s="31">
        <v>659</v>
      </c>
      <c r="L272" s="31">
        <v>644.5</v>
      </c>
      <c r="M272" s="31">
        <v>3.6937700000000002</v>
      </c>
      <c r="N272" s="1"/>
      <c r="O272" s="1"/>
    </row>
    <row r="273" spans="1:15" ht="12.75" customHeight="1">
      <c r="A273" s="31">
        <v>263</v>
      </c>
      <c r="B273" s="31" t="s">
        <v>865</v>
      </c>
      <c r="C273" s="31">
        <v>611.54999999999995</v>
      </c>
      <c r="D273" s="40">
        <v>612.26666666666654</v>
      </c>
      <c r="E273" s="40">
        <v>604.6333333333331</v>
      </c>
      <c r="F273" s="40">
        <v>597.71666666666658</v>
      </c>
      <c r="G273" s="40">
        <v>590.08333333333314</v>
      </c>
      <c r="H273" s="40">
        <v>619.18333333333305</v>
      </c>
      <c r="I273" s="40">
        <v>626.81666666666649</v>
      </c>
      <c r="J273" s="40">
        <v>633.73333333333301</v>
      </c>
      <c r="K273" s="31">
        <v>619.9</v>
      </c>
      <c r="L273" s="31">
        <v>605.35</v>
      </c>
      <c r="M273" s="31">
        <v>1.01403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785.55</v>
      </c>
      <c r="D274" s="40">
        <v>781.2833333333333</v>
      </c>
      <c r="E274" s="40">
        <v>771.56666666666661</v>
      </c>
      <c r="F274" s="40">
        <v>757.58333333333326</v>
      </c>
      <c r="G274" s="40">
        <v>747.86666666666656</v>
      </c>
      <c r="H274" s="40">
        <v>795.26666666666665</v>
      </c>
      <c r="I274" s="40">
        <v>804.98333333333335</v>
      </c>
      <c r="J274" s="40">
        <v>818.9666666666667</v>
      </c>
      <c r="K274" s="31">
        <v>791</v>
      </c>
      <c r="L274" s="31">
        <v>767.3</v>
      </c>
      <c r="M274" s="31">
        <v>4.4848499999999998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158.69999999999999</v>
      </c>
      <c r="D275" s="40">
        <v>159.04999999999998</v>
      </c>
      <c r="E275" s="40">
        <v>157.59999999999997</v>
      </c>
      <c r="F275" s="40">
        <v>156.49999999999997</v>
      </c>
      <c r="G275" s="40">
        <v>155.04999999999995</v>
      </c>
      <c r="H275" s="40">
        <v>160.14999999999998</v>
      </c>
      <c r="I275" s="40">
        <v>161.59999999999997</v>
      </c>
      <c r="J275" s="40">
        <v>162.69999999999999</v>
      </c>
      <c r="K275" s="31">
        <v>160.5</v>
      </c>
      <c r="L275" s="31">
        <v>157.94999999999999</v>
      </c>
      <c r="M275" s="31">
        <v>1.8154399999999999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1194.4000000000001</v>
      </c>
      <c r="D276" s="40">
        <v>1195.55</v>
      </c>
      <c r="E276" s="40">
        <v>1175.6999999999998</v>
      </c>
      <c r="F276" s="40">
        <v>1156.9999999999998</v>
      </c>
      <c r="G276" s="40">
        <v>1137.1499999999996</v>
      </c>
      <c r="H276" s="40">
        <v>1214.25</v>
      </c>
      <c r="I276" s="40">
        <v>1234.0999999999999</v>
      </c>
      <c r="J276" s="40">
        <v>1252.8000000000002</v>
      </c>
      <c r="K276" s="31">
        <v>1215.4000000000001</v>
      </c>
      <c r="L276" s="31">
        <v>1176.8499999999999</v>
      </c>
      <c r="M276" s="31">
        <v>2.2385999999999999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420.05</v>
      </c>
      <c r="D277" s="40">
        <v>420.63333333333338</v>
      </c>
      <c r="E277" s="40">
        <v>418.26666666666677</v>
      </c>
      <c r="F277" s="40">
        <v>416.48333333333341</v>
      </c>
      <c r="G277" s="40">
        <v>414.11666666666679</v>
      </c>
      <c r="H277" s="40">
        <v>422.41666666666674</v>
      </c>
      <c r="I277" s="40">
        <v>424.78333333333342</v>
      </c>
      <c r="J277" s="40">
        <v>426.56666666666672</v>
      </c>
      <c r="K277" s="31">
        <v>423</v>
      </c>
      <c r="L277" s="31">
        <v>418.85</v>
      </c>
      <c r="M277" s="31">
        <v>1.26505</v>
      </c>
      <c r="N277" s="1"/>
      <c r="O277" s="1"/>
    </row>
    <row r="278" spans="1:15" ht="12.75" customHeight="1">
      <c r="A278" s="31">
        <v>268</v>
      </c>
      <c r="B278" s="31" t="s">
        <v>866</v>
      </c>
      <c r="C278" s="31">
        <v>78.05</v>
      </c>
      <c r="D278" s="40">
        <v>78.600000000000009</v>
      </c>
      <c r="E278" s="40">
        <v>76.700000000000017</v>
      </c>
      <c r="F278" s="40">
        <v>75.350000000000009</v>
      </c>
      <c r="G278" s="40">
        <v>73.450000000000017</v>
      </c>
      <c r="H278" s="40">
        <v>79.950000000000017</v>
      </c>
      <c r="I278" s="40">
        <v>81.850000000000023</v>
      </c>
      <c r="J278" s="40">
        <v>83.200000000000017</v>
      </c>
      <c r="K278" s="31">
        <v>80.5</v>
      </c>
      <c r="L278" s="31">
        <v>77.25</v>
      </c>
      <c r="M278" s="31">
        <v>14.3012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596.54999999999995</v>
      </c>
      <c r="D279" s="40">
        <v>595.15</v>
      </c>
      <c r="E279" s="40">
        <v>585.4</v>
      </c>
      <c r="F279" s="40">
        <v>574.25</v>
      </c>
      <c r="G279" s="40">
        <v>564.5</v>
      </c>
      <c r="H279" s="40">
        <v>606.29999999999995</v>
      </c>
      <c r="I279" s="40">
        <v>616.04999999999995</v>
      </c>
      <c r="J279" s="40">
        <v>627.19999999999993</v>
      </c>
      <c r="K279" s="31">
        <v>604.9</v>
      </c>
      <c r="L279" s="31">
        <v>584</v>
      </c>
      <c r="M279" s="31">
        <v>12.62527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59.7</v>
      </c>
      <c r="D280" s="40">
        <v>59.1</v>
      </c>
      <c r="E280" s="40">
        <v>58.050000000000004</v>
      </c>
      <c r="F280" s="40">
        <v>56.400000000000006</v>
      </c>
      <c r="G280" s="40">
        <v>55.350000000000009</v>
      </c>
      <c r="H280" s="40">
        <v>60.75</v>
      </c>
      <c r="I280" s="40">
        <v>61.8</v>
      </c>
      <c r="J280" s="40">
        <v>63.449999999999996</v>
      </c>
      <c r="K280" s="31">
        <v>60.15</v>
      </c>
      <c r="L280" s="31">
        <v>57.45</v>
      </c>
      <c r="M280" s="31">
        <v>183.44027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457.1</v>
      </c>
      <c r="D281" s="40">
        <v>461.7</v>
      </c>
      <c r="E281" s="40">
        <v>451.04999999999995</v>
      </c>
      <c r="F281" s="40">
        <v>444.99999999999994</v>
      </c>
      <c r="G281" s="40">
        <v>434.34999999999991</v>
      </c>
      <c r="H281" s="40">
        <v>467.75</v>
      </c>
      <c r="I281" s="40">
        <v>478.4</v>
      </c>
      <c r="J281" s="40">
        <v>484.45000000000005</v>
      </c>
      <c r="K281" s="31">
        <v>472.35</v>
      </c>
      <c r="L281" s="31">
        <v>455.65</v>
      </c>
      <c r="M281" s="31">
        <v>2.9792200000000002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1009.3</v>
      </c>
      <c r="D282" s="40">
        <v>1002.4499999999999</v>
      </c>
      <c r="E282" s="40">
        <v>990.39999999999986</v>
      </c>
      <c r="F282" s="40">
        <v>971.49999999999989</v>
      </c>
      <c r="G282" s="40">
        <v>959.44999999999982</v>
      </c>
      <c r="H282" s="40">
        <v>1021.3499999999999</v>
      </c>
      <c r="I282" s="40">
        <v>1033.3999999999999</v>
      </c>
      <c r="J282" s="40">
        <v>1052.3</v>
      </c>
      <c r="K282" s="31">
        <v>1014.5</v>
      </c>
      <c r="L282" s="31">
        <v>983.55</v>
      </c>
      <c r="M282" s="31">
        <v>2.9506800000000002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284.75</v>
      </c>
      <c r="D283" s="40">
        <v>284.38333333333333</v>
      </c>
      <c r="E283" s="40">
        <v>266.71666666666664</v>
      </c>
      <c r="F283" s="40">
        <v>248.68333333333334</v>
      </c>
      <c r="G283" s="40">
        <v>231.01666666666665</v>
      </c>
      <c r="H283" s="40">
        <v>302.41666666666663</v>
      </c>
      <c r="I283" s="40">
        <v>320.08333333333337</v>
      </c>
      <c r="J283" s="40">
        <v>338.11666666666662</v>
      </c>
      <c r="K283" s="31">
        <v>302.05</v>
      </c>
      <c r="L283" s="31">
        <v>266.35000000000002</v>
      </c>
      <c r="M283" s="31">
        <v>15.426920000000001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2074.6999999999998</v>
      </c>
      <c r="D284" s="40">
        <v>2069.25</v>
      </c>
      <c r="E284" s="40">
        <v>2058.5</v>
      </c>
      <c r="F284" s="40">
        <v>2042.3000000000002</v>
      </c>
      <c r="G284" s="40">
        <v>2031.5500000000002</v>
      </c>
      <c r="H284" s="40">
        <v>2085.4499999999998</v>
      </c>
      <c r="I284" s="40">
        <v>2096.1999999999998</v>
      </c>
      <c r="J284" s="40">
        <v>2112.3999999999996</v>
      </c>
      <c r="K284" s="31">
        <v>2080</v>
      </c>
      <c r="L284" s="31">
        <v>2053.0500000000002</v>
      </c>
      <c r="M284" s="31">
        <v>14.344279999999999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429.65</v>
      </c>
      <c r="D285" s="40">
        <v>421.26666666666665</v>
      </c>
      <c r="E285" s="40">
        <v>406.93333333333328</v>
      </c>
      <c r="F285" s="40">
        <v>384.21666666666664</v>
      </c>
      <c r="G285" s="40">
        <v>369.88333333333327</v>
      </c>
      <c r="H285" s="40">
        <v>443.98333333333329</v>
      </c>
      <c r="I285" s="40">
        <v>458.31666666666666</v>
      </c>
      <c r="J285" s="40">
        <v>481.0333333333333</v>
      </c>
      <c r="K285" s="31">
        <v>435.6</v>
      </c>
      <c r="L285" s="31">
        <v>398.55</v>
      </c>
      <c r="M285" s="31">
        <v>34.077359999999999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532.54999999999995</v>
      </c>
      <c r="D286" s="40">
        <v>534.98333333333323</v>
      </c>
      <c r="E286" s="40">
        <v>522.46666666666647</v>
      </c>
      <c r="F286" s="40">
        <v>512.38333333333321</v>
      </c>
      <c r="G286" s="40">
        <v>499.86666666666645</v>
      </c>
      <c r="H286" s="40">
        <v>545.06666666666649</v>
      </c>
      <c r="I286" s="40">
        <v>557.58333333333314</v>
      </c>
      <c r="J286" s="40">
        <v>567.66666666666652</v>
      </c>
      <c r="K286" s="31">
        <v>547.5</v>
      </c>
      <c r="L286" s="31">
        <v>524.9</v>
      </c>
      <c r="M286" s="31">
        <v>4.3147599999999997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253.55</v>
      </c>
      <c r="D287" s="40">
        <v>257.13333333333338</v>
      </c>
      <c r="E287" s="40">
        <v>248.41666666666674</v>
      </c>
      <c r="F287" s="40">
        <v>243.28333333333336</v>
      </c>
      <c r="G287" s="40">
        <v>234.56666666666672</v>
      </c>
      <c r="H287" s="40">
        <v>262.26666666666677</v>
      </c>
      <c r="I287" s="40">
        <v>270.98333333333335</v>
      </c>
      <c r="J287" s="40">
        <v>276.11666666666679</v>
      </c>
      <c r="K287" s="31">
        <v>265.85000000000002</v>
      </c>
      <c r="L287" s="31">
        <v>252</v>
      </c>
      <c r="M287" s="31">
        <v>6.8813599999999999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1272.3</v>
      </c>
      <c r="D288" s="40">
        <v>1284.9000000000001</v>
      </c>
      <c r="E288" s="40">
        <v>1240.8000000000002</v>
      </c>
      <c r="F288" s="40">
        <v>1209.3000000000002</v>
      </c>
      <c r="G288" s="40">
        <v>1165.2000000000003</v>
      </c>
      <c r="H288" s="40">
        <v>1316.4</v>
      </c>
      <c r="I288" s="40">
        <v>1360.5</v>
      </c>
      <c r="J288" s="40">
        <v>1392</v>
      </c>
      <c r="K288" s="31">
        <v>1329</v>
      </c>
      <c r="L288" s="31">
        <v>1253.4000000000001</v>
      </c>
      <c r="M288" s="31">
        <v>0.47897000000000001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523.35</v>
      </c>
      <c r="D289" s="40">
        <v>528.41666666666663</v>
      </c>
      <c r="E289" s="40">
        <v>512.93333333333328</v>
      </c>
      <c r="F289" s="40">
        <v>502.51666666666665</v>
      </c>
      <c r="G289" s="40">
        <v>487.0333333333333</v>
      </c>
      <c r="H289" s="40">
        <v>538.83333333333326</v>
      </c>
      <c r="I289" s="40">
        <v>554.31666666666661</v>
      </c>
      <c r="J289" s="40">
        <v>564.73333333333323</v>
      </c>
      <c r="K289" s="31">
        <v>543.9</v>
      </c>
      <c r="L289" s="31">
        <v>518</v>
      </c>
      <c r="M289" s="31">
        <v>2.7419199999999999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86</v>
      </c>
      <c r="D290" s="40">
        <v>85.75</v>
      </c>
      <c r="E290" s="40">
        <v>85.25</v>
      </c>
      <c r="F290" s="40">
        <v>84.5</v>
      </c>
      <c r="G290" s="40">
        <v>84</v>
      </c>
      <c r="H290" s="40">
        <v>86.5</v>
      </c>
      <c r="I290" s="40">
        <v>87</v>
      </c>
      <c r="J290" s="40">
        <v>87.75</v>
      </c>
      <c r="K290" s="31">
        <v>86.25</v>
      </c>
      <c r="L290" s="31">
        <v>85</v>
      </c>
      <c r="M290" s="31">
        <v>36.021120000000003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3636</v>
      </c>
      <c r="D291" s="40">
        <v>3625</v>
      </c>
      <c r="E291" s="40">
        <v>3587</v>
      </c>
      <c r="F291" s="40">
        <v>3538</v>
      </c>
      <c r="G291" s="40">
        <v>3500</v>
      </c>
      <c r="H291" s="40">
        <v>3674</v>
      </c>
      <c r="I291" s="40">
        <v>3712</v>
      </c>
      <c r="J291" s="40">
        <v>3761</v>
      </c>
      <c r="K291" s="31">
        <v>3663</v>
      </c>
      <c r="L291" s="31">
        <v>3576</v>
      </c>
      <c r="M291" s="31">
        <v>0.91471000000000002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352.1</v>
      </c>
      <c r="D292" s="40">
        <v>349.7166666666667</v>
      </c>
      <c r="E292" s="40">
        <v>343.43333333333339</v>
      </c>
      <c r="F292" s="40">
        <v>334.76666666666671</v>
      </c>
      <c r="G292" s="40">
        <v>328.48333333333341</v>
      </c>
      <c r="H292" s="40">
        <v>358.38333333333338</v>
      </c>
      <c r="I292" s="40">
        <v>364.66666666666669</v>
      </c>
      <c r="J292" s="40">
        <v>373.33333333333337</v>
      </c>
      <c r="K292" s="31">
        <v>356</v>
      </c>
      <c r="L292" s="31">
        <v>341.05</v>
      </c>
      <c r="M292" s="31">
        <v>1.8889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452.45</v>
      </c>
      <c r="D293" s="40">
        <v>458.48333333333335</v>
      </c>
      <c r="E293" s="40">
        <v>444.9666666666667</v>
      </c>
      <c r="F293" s="40">
        <v>437.48333333333335</v>
      </c>
      <c r="G293" s="40">
        <v>423.9666666666667</v>
      </c>
      <c r="H293" s="40">
        <v>465.9666666666667</v>
      </c>
      <c r="I293" s="40">
        <v>479.48333333333335</v>
      </c>
      <c r="J293" s="40">
        <v>486.9666666666667</v>
      </c>
      <c r="K293" s="31">
        <v>472</v>
      </c>
      <c r="L293" s="31">
        <v>451</v>
      </c>
      <c r="M293" s="31">
        <v>42.508719999999997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9780.75</v>
      </c>
      <c r="D294" s="40">
        <v>9595.5833333333339</v>
      </c>
      <c r="E294" s="40">
        <v>9361.1666666666679</v>
      </c>
      <c r="F294" s="40">
        <v>8941.5833333333339</v>
      </c>
      <c r="G294" s="40">
        <v>8707.1666666666679</v>
      </c>
      <c r="H294" s="40">
        <v>10015.166666666668</v>
      </c>
      <c r="I294" s="40">
        <v>10249.583333333336</v>
      </c>
      <c r="J294" s="40">
        <v>10669.166666666668</v>
      </c>
      <c r="K294" s="31">
        <v>9830</v>
      </c>
      <c r="L294" s="31">
        <v>9176</v>
      </c>
      <c r="M294" s="31">
        <v>0.26516000000000001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54.65</v>
      </c>
      <c r="D295" s="40">
        <v>54.65</v>
      </c>
      <c r="E295" s="40">
        <v>54.199999999999996</v>
      </c>
      <c r="F295" s="40">
        <v>53.75</v>
      </c>
      <c r="G295" s="40">
        <v>53.3</v>
      </c>
      <c r="H295" s="40">
        <v>55.099999999999994</v>
      </c>
      <c r="I295" s="40">
        <v>55.55</v>
      </c>
      <c r="J295" s="40">
        <v>55.999999999999993</v>
      </c>
      <c r="K295" s="31">
        <v>55.1</v>
      </c>
      <c r="L295" s="31">
        <v>54.2</v>
      </c>
      <c r="M295" s="31">
        <v>14.17675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431.05</v>
      </c>
      <c r="D296" s="40">
        <v>430.2166666666667</v>
      </c>
      <c r="E296" s="40">
        <v>426.93333333333339</v>
      </c>
      <c r="F296" s="40">
        <v>422.81666666666672</v>
      </c>
      <c r="G296" s="40">
        <v>419.53333333333342</v>
      </c>
      <c r="H296" s="40">
        <v>434.33333333333337</v>
      </c>
      <c r="I296" s="40">
        <v>437.61666666666667</v>
      </c>
      <c r="J296" s="40">
        <v>441.73333333333335</v>
      </c>
      <c r="K296" s="31">
        <v>433.5</v>
      </c>
      <c r="L296" s="31">
        <v>426.1</v>
      </c>
      <c r="M296" s="31">
        <v>23.932939999999999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2558.4</v>
      </c>
      <c r="D297" s="40">
        <v>2567.4</v>
      </c>
      <c r="E297" s="40">
        <v>2528.2000000000003</v>
      </c>
      <c r="F297" s="40">
        <v>2498</v>
      </c>
      <c r="G297" s="40">
        <v>2458.8000000000002</v>
      </c>
      <c r="H297" s="40">
        <v>2597.6000000000004</v>
      </c>
      <c r="I297" s="40">
        <v>2636.8</v>
      </c>
      <c r="J297" s="40">
        <v>2667.0000000000005</v>
      </c>
      <c r="K297" s="31">
        <v>2606.6</v>
      </c>
      <c r="L297" s="31">
        <v>2537.1999999999998</v>
      </c>
      <c r="M297" s="31">
        <v>0.64720999999999995</v>
      </c>
      <c r="N297" s="1"/>
      <c r="O297" s="1"/>
    </row>
    <row r="298" spans="1:15" ht="12.75" customHeight="1">
      <c r="A298" s="31">
        <v>288</v>
      </c>
      <c r="B298" s="31" t="s">
        <v>867</v>
      </c>
      <c r="C298" s="31">
        <v>1253.5999999999999</v>
      </c>
      <c r="D298" s="40">
        <v>1248.9166666666667</v>
      </c>
      <c r="E298" s="40">
        <v>1222.8333333333335</v>
      </c>
      <c r="F298" s="40">
        <v>1192.0666666666668</v>
      </c>
      <c r="G298" s="40">
        <v>1165.9833333333336</v>
      </c>
      <c r="H298" s="40">
        <v>1279.6833333333334</v>
      </c>
      <c r="I298" s="40">
        <v>1305.7666666666669</v>
      </c>
      <c r="J298" s="40">
        <v>1336.5333333333333</v>
      </c>
      <c r="K298" s="31">
        <v>1275</v>
      </c>
      <c r="L298" s="31">
        <v>1218.1500000000001</v>
      </c>
      <c r="M298" s="31">
        <v>4.1305399999999999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1959.95</v>
      </c>
      <c r="D299" s="40">
        <v>1951.0166666666664</v>
      </c>
      <c r="E299" s="40">
        <v>1937.0333333333328</v>
      </c>
      <c r="F299" s="40">
        <v>1914.1166666666663</v>
      </c>
      <c r="G299" s="40">
        <v>1900.1333333333328</v>
      </c>
      <c r="H299" s="40">
        <v>1973.9333333333329</v>
      </c>
      <c r="I299" s="40">
        <v>1987.9166666666665</v>
      </c>
      <c r="J299" s="40">
        <v>2010.833333333333</v>
      </c>
      <c r="K299" s="31">
        <v>1965</v>
      </c>
      <c r="L299" s="31">
        <v>1928.1</v>
      </c>
      <c r="M299" s="31">
        <v>20.263200000000001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7243.25</v>
      </c>
      <c r="D300" s="40">
        <v>7154.55</v>
      </c>
      <c r="E300" s="40">
        <v>7043.1</v>
      </c>
      <c r="F300" s="40">
        <v>6842.95</v>
      </c>
      <c r="G300" s="40">
        <v>6731.5</v>
      </c>
      <c r="H300" s="40">
        <v>7354.7000000000007</v>
      </c>
      <c r="I300" s="40">
        <v>7466.15</v>
      </c>
      <c r="J300" s="40">
        <v>7666.3000000000011</v>
      </c>
      <c r="K300" s="31">
        <v>7266</v>
      </c>
      <c r="L300" s="31">
        <v>6954.4</v>
      </c>
      <c r="M300" s="31">
        <v>5.9461399999999998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5288.95</v>
      </c>
      <c r="D301" s="40">
        <v>5252.8833333333332</v>
      </c>
      <c r="E301" s="40">
        <v>5188.0666666666666</v>
      </c>
      <c r="F301" s="40">
        <v>5087.1833333333334</v>
      </c>
      <c r="G301" s="40">
        <v>5022.3666666666668</v>
      </c>
      <c r="H301" s="40">
        <v>5353.7666666666664</v>
      </c>
      <c r="I301" s="40">
        <v>5418.5833333333321</v>
      </c>
      <c r="J301" s="40">
        <v>5519.4666666666662</v>
      </c>
      <c r="K301" s="31">
        <v>5317.7</v>
      </c>
      <c r="L301" s="31">
        <v>5152</v>
      </c>
      <c r="M301" s="31">
        <v>3.1106699999999998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948.25</v>
      </c>
      <c r="D302" s="40">
        <v>942.69999999999993</v>
      </c>
      <c r="E302" s="40">
        <v>935.39999999999986</v>
      </c>
      <c r="F302" s="40">
        <v>922.55</v>
      </c>
      <c r="G302" s="40">
        <v>915.24999999999989</v>
      </c>
      <c r="H302" s="40">
        <v>955.54999999999984</v>
      </c>
      <c r="I302" s="40">
        <v>962.8499999999998</v>
      </c>
      <c r="J302" s="40">
        <v>975.69999999999982</v>
      </c>
      <c r="K302" s="31">
        <v>950</v>
      </c>
      <c r="L302" s="31">
        <v>929.85</v>
      </c>
      <c r="M302" s="31">
        <v>7.3105399999999996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4184.8999999999996</v>
      </c>
      <c r="D303" s="40">
        <v>4117.3666666666659</v>
      </c>
      <c r="E303" s="40">
        <v>4019.8333333333321</v>
      </c>
      <c r="F303" s="40">
        <v>3854.7666666666664</v>
      </c>
      <c r="G303" s="40">
        <v>3757.2333333333327</v>
      </c>
      <c r="H303" s="40">
        <v>4282.4333333333316</v>
      </c>
      <c r="I303" s="40">
        <v>4379.9666666666662</v>
      </c>
      <c r="J303" s="40">
        <v>4545.033333333331</v>
      </c>
      <c r="K303" s="31">
        <v>4214.8999999999996</v>
      </c>
      <c r="L303" s="31">
        <v>3952.3</v>
      </c>
      <c r="M303" s="31">
        <v>1.12094</v>
      </c>
      <c r="N303" s="1"/>
      <c r="O303" s="1"/>
    </row>
    <row r="304" spans="1:15" ht="12.75" customHeight="1">
      <c r="A304" s="31">
        <v>294</v>
      </c>
      <c r="B304" s="31" t="s">
        <v>868</v>
      </c>
      <c r="C304" s="31">
        <v>413.35</v>
      </c>
      <c r="D304" s="40">
        <v>415</v>
      </c>
      <c r="E304" s="40">
        <v>406.35</v>
      </c>
      <c r="F304" s="40">
        <v>399.35</v>
      </c>
      <c r="G304" s="40">
        <v>390.70000000000005</v>
      </c>
      <c r="H304" s="40">
        <v>422</v>
      </c>
      <c r="I304" s="40">
        <v>430.65</v>
      </c>
      <c r="J304" s="40">
        <v>437.65</v>
      </c>
      <c r="K304" s="31">
        <v>423.65</v>
      </c>
      <c r="L304" s="31">
        <v>408</v>
      </c>
      <c r="M304" s="31">
        <v>7.2131299999999996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937.8</v>
      </c>
      <c r="D305" s="40">
        <v>934.1</v>
      </c>
      <c r="E305" s="40">
        <v>928.7</v>
      </c>
      <c r="F305" s="40">
        <v>919.6</v>
      </c>
      <c r="G305" s="40">
        <v>914.2</v>
      </c>
      <c r="H305" s="40">
        <v>943.2</v>
      </c>
      <c r="I305" s="40">
        <v>948.59999999999991</v>
      </c>
      <c r="J305" s="40">
        <v>957.7</v>
      </c>
      <c r="K305" s="31">
        <v>939.5</v>
      </c>
      <c r="L305" s="31">
        <v>925</v>
      </c>
      <c r="M305" s="31">
        <v>62.396000000000001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198.5</v>
      </c>
      <c r="D306" s="40">
        <v>197.46666666666667</v>
      </c>
      <c r="E306" s="40">
        <v>195.48333333333335</v>
      </c>
      <c r="F306" s="40">
        <v>192.46666666666667</v>
      </c>
      <c r="G306" s="40">
        <v>190.48333333333335</v>
      </c>
      <c r="H306" s="40">
        <v>200.48333333333335</v>
      </c>
      <c r="I306" s="40">
        <v>202.46666666666664</v>
      </c>
      <c r="J306" s="40">
        <v>205.48333333333335</v>
      </c>
      <c r="K306" s="31">
        <v>199.45</v>
      </c>
      <c r="L306" s="31">
        <v>194.45</v>
      </c>
      <c r="M306" s="31">
        <v>18.345310000000001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20.85</v>
      </c>
      <c r="D307" s="40">
        <v>20.900000000000002</v>
      </c>
      <c r="E307" s="40">
        <v>20.650000000000006</v>
      </c>
      <c r="F307" s="40">
        <v>20.450000000000003</v>
      </c>
      <c r="G307" s="40">
        <v>20.200000000000006</v>
      </c>
      <c r="H307" s="40">
        <v>21.100000000000005</v>
      </c>
      <c r="I307" s="40">
        <v>21.349999999999998</v>
      </c>
      <c r="J307" s="40">
        <v>21.550000000000004</v>
      </c>
      <c r="K307" s="31">
        <v>21.15</v>
      </c>
      <c r="L307" s="31">
        <v>20.7</v>
      </c>
      <c r="M307" s="31">
        <v>20.30001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277.35000000000002</v>
      </c>
      <c r="D308" s="40">
        <v>276.81666666666666</v>
      </c>
      <c r="E308" s="40">
        <v>273.83333333333331</v>
      </c>
      <c r="F308" s="40">
        <v>270.31666666666666</v>
      </c>
      <c r="G308" s="40">
        <v>267.33333333333331</v>
      </c>
      <c r="H308" s="40">
        <v>280.33333333333331</v>
      </c>
      <c r="I308" s="40">
        <v>283.31666666666666</v>
      </c>
      <c r="J308" s="40">
        <v>286.83333333333331</v>
      </c>
      <c r="K308" s="31">
        <v>279.8</v>
      </c>
      <c r="L308" s="31">
        <v>273.3</v>
      </c>
      <c r="M308" s="31">
        <v>1.6467499999999999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731.95</v>
      </c>
      <c r="D309" s="40">
        <v>729.80000000000007</v>
      </c>
      <c r="E309" s="40">
        <v>718.80000000000018</v>
      </c>
      <c r="F309" s="40">
        <v>705.65000000000009</v>
      </c>
      <c r="G309" s="40">
        <v>694.6500000000002</v>
      </c>
      <c r="H309" s="40">
        <v>742.95000000000016</v>
      </c>
      <c r="I309" s="40">
        <v>753.94999999999993</v>
      </c>
      <c r="J309" s="40">
        <v>767.10000000000014</v>
      </c>
      <c r="K309" s="31">
        <v>740.8</v>
      </c>
      <c r="L309" s="31">
        <v>716.65</v>
      </c>
      <c r="M309" s="31">
        <v>1.21255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218.45</v>
      </c>
      <c r="D310" s="40">
        <v>218.16666666666666</v>
      </c>
      <c r="E310" s="40">
        <v>216.43333333333331</v>
      </c>
      <c r="F310" s="40">
        <v>214.41666666666666</v>
      </c>
      <c r="G310" s="40">
        <v>212.68333333333331</v>
      </c>
      <c r="H310" s="40">
        <v>220.18333333333331</v>
      </c>
      <c r="I310" s="40">
        <v>221.91666666666666</v>
      </c>
      <c r="J310" s="40">
        <v>223.93333333333331</v>
      </c>
      <c r="K310" s="31">
        <v>219.9</v>
      </c>
      <c r="L310" s="31">
        <v>216.15</v>
      </c>
      <c r="M310" s="31">
        <v>23.62133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546.79999999999995</v>
      </c>
      <c r="D311" s="40">
        <v>547.85</v>
      </c>
      <c r="E311" s="40">
        <v>543.35</v>
      </c>
      <c r="F311" s="40">
        <v>539.9</v>
      </c>
      <c r="G311" s="40">
        <v>535.4</v>
      </c>
      <c r="H311" s="40">
        <v>551.30000000000007</v>
      </c>
      <c r="I311" s="40">
        <v>555.80000000000007</v>
      </c>
      <c r="J311" s="40">
        <v>559.25000000000011</v>
      </c>
      <c r="K311" s="31">
        <v>552.35</v>
      </c>
      <c r="L311" s="31">
        <v>544.4</v>
      </c>
      <c r="M311" s="31">
        <v>12.578239999999999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7479.85</v>
      </c>
      <c r="D312" s="40">
        <v>7488.6166666666659</v>
      </c>
      <c r="E312" s="40">
        <v>7433.2333333333318</v>
      </c>
      <c r="F312" s="40">
        <v>7386.6166666666659</v>
      </c>
      <c r="G312" s="40">
        <v>7331.2333333333318</v>
      </c>
      <c r="H312" s="40">
        <v>7535.2333333333318</v>
      </c>
      <c r="I312" s="40">
        <v>7590.616666666665</v>
      </c>
      <c r="J312" s="40">
        <v>7637.2333333333318</v>
      </c>
      <c r="K312" s="31">
        <v>7544</v>
      </c>
      <c r="L312" s="31">
        <v>7442</v>
      </c>
      <c r="M312" s="31">
        <v>3.4966599999999999</v>
      </c>
      <c r="N312" s="1"/>
      <c r="O312" s="1"/>
    </row>
    <row r="313" spans="1:15" ht="12.75" customHeight="1">
      <c r="A313" s="31">
        <v>303</v>
      </c>
      <c r="B313" s="31" t="s">
        <v>869</v>
      </c>
      <c r="C313" s="31">
        <v>2845.8</v>
      </c>
      <c r="D313" s="40">
        <v>2834.4500000000003</v>
      </c>
      <c r="E313" s="40">
        <v>2811.3500000000004</v>
      </c>
      <c r="F313" s="40">
        <v>2776.9</v>
      </c>
      <c r="G313" s="40">
        <v>2753.8</v>
      </c>
      <c r="H313" s="40">
        <v>2868.9000000000005</v>
      </c>
      <c r="I313" s="40">
        <v>2892</v>
      </c>
      <c r="J313" s="40">
        <v>2926.4500000000007</v>
      </c>
      <c r="K313" s="31">
        <v>2857.55</v>
      </c>
      <c r="L313" s="31">
        <v>2800</v>
      </c>
      <c r="M313" s="31">
        <v>0.48699999999999999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343.45</v>
      </c>
      <c r="D314" s="40">
        <v>340.98333333333329</v>
      </c>
      <c r="E314" s="40">
        <v>335.06666666666661</v>
      </c>
      <c r="F314" s="40">
        <v>326.68333333333334</v>
      </c>
      <c r="G314" s="40">
        <v>320.76666666666665</v>
      </c>
      <c r="H314" s="40">
        <v>349.36666666666656</v>
      </c>
      <c r="I314" s="40">
        <v>355.28333333333319</v>
      </c>
      <c r="J314" s="40">
        <v>363.66666666666652</v>
      </c>
      <c r="K314" s="31">
        <v>346.9</v>
      </c>
      <c r="L314" s="31">
        <v>332.6</v>
      </c>
      <c r="M314" s="31">
        <v>39.455599999999997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306.85000000000002</v>
      </c>
      <c r="D315" s="40">
        <v>306.25</v>
      </c>
      <c r="E315" s="40">
        <v>303.60000000000002</v>
      </c>
      <c r="F315" s="40">
        <v>300.35000000000002</v>
      </c>
      <c r="G315" s="40">
        <v>297.70000000000005</v>
      </c>
      <c r="H315" s="40">
        <v>309.5</v>
      </c>
      <c r="I315" s="40">
        <v>312.14999999999998</v>
      </c>
      <c r="J315" s="40">
        <v>315.39999999999998</v>
      </c>
      <c r="K315" s="31">
        <v>308.89999999999998</v>
      </c>
      <c r="L315" s="31">
        <v>303</v>
      </c>
      <c r="M315" s="31">
        <v>6.7732000000000001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958.6</v>
      </c>
      <c r="D316" s="40">
        <v>958.19999999999993</v>
      </c>
      <c r="E316" s="40">
        <v>950.39999999999986</v>
      </c>
      <c r="F316" s="40">
        <v>942.19999999999993</v>
      </c>
      <c r="G316" s="40">
        <v>934.39999999999986</v>
      </c>
      <c r="H316" s="40">
        <v>966.39999999999986</v>
      </c>
      <c r="I316" s="40">
        <v>974.19999999999982</v>
      </c>
      <c r="J316" s="40">
        <v>982.39999999999986</v>
      </c>
      <c r="K316" s="31">
        <v>966</v>
      </c>
      <c r="L316" s="31">
        <v>950</v>
      </c>
      <c r="M316" s="31">
        <v>15.301819999999999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1948.65</v>
      </c>
      <c r="D317" s="40">
        <v>1947.8333333333333</v>
      </c>
      <c r="E317" s="40">
        <v>1925.8166666666666</v>
      </c>
      <c r="F317" s="40">
        <v>1902.9833333333333</v>
      </c>
      <c r="G317" s="40">
        <v>1880.9666666666667</v>
      </c>
      <c r="H317" s="40">
        <v>1970.6666666666665</v>
      </c>
      <c r="I317" s="40">
        <v>1992.6833333333334</v>
      </c>
      <c r="J317" s="40">
        <v>2015.5166666666664</v>
      </c>
      <c r="K317" s="31">
        <v>1969.85</v>
      </c>
      <c r="L317" s="31">
        <v>1925</v>
      </c>
      <c r="M317" s="31">
        <v>3.1584099999999999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3094.55</v>
      </c>
      <c r="D318" s="40">
        <v>3091.4333333333329</v>
      </c>
      <c r="E318" s="40">
        <v>3039.0666666666657</v>
      </c>
      <c r="F318" s="40">
        <v>2983.5833333333326</v>
      </c>
      <c r="G318" s="40">
        <v>2931.2166666666653</v>
      </c>
      <c r="H318" s="40">
        <v>3146.9166666666661</v>
      </c>
      <c r="I318" s="40">
        <v>3199.2833333333338</v>
      </c>
      <c r="J318" s="40">
        <v>3254.7666666666664</v>
      </c>
      <c r="K318" s="31">
        <v>3143.8</v>
      </c>
      <c r="L318" s="31">
        <v>3035.95</v>
      </c>
      <c r="M318" s="31">
        <v>2.75129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973.55</v>
      </c>
      <c r="D319" s="40">
        <v>970.5333333333333</v>
      </c>
      <c r="E319" s="40">
        <v>958.11666666666656</v>
      </c>
      <c r="F319" s="40">
        <v>942.68333333333328</v>
      </c>
      <c r="G319" s="40">
        <v>930.26666666666654</v>
      </c>
      <c r="H319" s="40">
        <v>985.96666666666658</v>
      </c>
      <c r="I319" s="40">
        <v>998.38333333333333</v>
      </c>
      <c r="J319" s="40">
        <v>1013.8166666666666</v>
      </c>
      <c r="K319" s="31">
        <v>982.95</v>
      </c>
      <c r="L319" s="31">
        <v>955.1</v>
      </c>
      <c r="M319" s="31">
        <v>12.489699999999999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1009.2</v>
      </c>
      <c r="D320" s="40">
        <v>1010.0666666666666</v>
      </c>
      <c r="E320" s="40">
        <v>1003.1333333333332</v>
      </c>
      <c r="F320" s="40">
        <v>997.06666666666661</v>
      </c>
      <c r="G320" s="40">
        <v>990.13333333333321</v>
      </c>
      <c r="H320" s="40">
        <v>1016.1333333333332</v>
      </c>
      <c r="I320" s="40">
        <v>1023.0666666666666</v>
      </c>
      <c r="J320" s="40">
        <v>1029.1333333333332</v>
      </c>
      <c r="K320" s="31">
        <v>1017</v>
      </c>
      <c r="L320" s="31">
        <v>1004</v>
      </c>
      <c r="M320" s="31">
        <v>2.0584799999999999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249.85</v>
      </c>
      <c r="D321" s="40">
        <v>254.05000000000004</v>
      </c>
      <c r="E321" s="40">
        <v>243.10000000000008</v>
      </c>
      <c r="F321" s="40">
        <v>236.35000000000005</v>
      </c>
      <c r="G321" s="40">
        <v>225.40000000000009</v>
      </c>
      <c r="H321" s="40">
        <v>260.80000000000007</v>
      </c>
      <c r="I321" s="40">
        <v>271.75000000000006</v>
      </c>
      <c r="J321" s="40">
        <v>278.50000000000006</v>
      </c>
      <c r="K321" s="31">
        <v>265</v>
      </c>
      <c r="L321" s="31">
        <v>247.3</v>
      </c>
      <c r="M321" s="31">
        <v>5.4831700000000003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198</v>
      </c>
      <c r="D322" s="40">
        <v>198.21666666666667</v>
      </c>
      <c r="E322" s="40">
        <v>196.28333333333333</v>
      </c>
      <c r="F322" s="40">
        <v>194.56666666666666</v>
      </c>
      <c r="G322" s="40">
        <v>192.63333333333333</v>
      </c>
      <c r="H322" s="40">
        <v>199.93333333333334</v>
      </c>
      <c r="I322" s="40">
        <v>201.86666666666667</v>
      </c>
      <c r="J322" s="40">
        <v>203.58333333333334</v>
      </c>
      <c r="K322" s="31">
        <v>200.15</v>
      </c>
      <c r="L322" s="31">
        <v>196.5</v>
      </c>
      <c r="M322" s="31">
        <v>4.1606399999999999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167.05</v>
      </c>
      <c r="D323" s="40">
        <v>168.03333333333333</v>
      </c>
      <c r="E323" s="40">
        <v>165.06666666666666</v>
      </c>
      <c r="F323" s="40">
        <v>163.08333333333334</v>
      </c>
      <c r="G323" s="40">
        <v>160.11666666666667</v>
      </c>
      <c r="H323" s="40">
        <v>170.01666666666665</v>
      </c>
      <c r="I323" s="40">
        <v>172.98333333333329</v>
      </c>
      <c r="J323" s="40">
        <v>174.96666666666664</v>
      </c>
      <c r="K323" s="31">
        <v>171</v>
      </c>
      <c r="L323" s="31">
        <v>166.05</v>
      </c>
      <c r="M323" s="31">
        <v>2.7286899999999998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936.3</v>
      </c>
      <c r="D324" s="40">
        <v>913.43333333333339</v>
      </c>
      <c r="E324" s="40">
        <v>877.86666666666679</v>
      </c>
      <c r="F324" s="40">
        <v>819.43333333333339</v>
      </c>
      <c r="G324" s="40">
        <v>783.86666666666679</v>
      </c>
      <c r="H324" s="40">
        <v>971.86666666666679</v>
      </c>
      <c r="I324" s="40">
        <v>1007.4333333333334</v>
      </c>
      <c r="J324" s="40">
        <v>1065.8666666666668</v>
      </c>
      <c r="K324" s="31">
        <v>949</v>
      </c>
      <c r="L324" s="31">
        <v>855</v>
      </c>
      <c r="M324" s="31">
        <v>17.9055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4914.1000000000004</v>
      </c>
      <c r="D325" s="40">
        <v>4903.7</v>
      </c>
      <c r="E325" s="40">
        <v>4833.3999999999996</v>
      </c>
      <c r="F325" s="40">
        <v>4752.7</v>
      </c>
      <c r="G325" s="40">
        <v>4682.3999999999996</v>
      </c>
      <c r="H325" s="40">
        <v>4984.3999999999996</v>
      </c>
      <c r="I325" s="40">
        <v>5054.7000000000007</v>
      </c>
      <c r="J325" s="40">
        <v>5135.3999999999996</v>
      </c>
      <c r="K325" s="31">
        <v>4974</v>
      </c>
      <c r="L325" s="31">
        <v>4823</v>
      </c>
      <c r="M325" s="31">
        <v>11.33014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42.1</v>
      </c>
      <c r="D326" s="40">
        <v>42.333333333333336</v>
      </c>
      <c r="E326" s="40">
        <v>41.516666666666673</v>
      </c>
      <c r="F326" s="40">
        <v>40.933333333333337</v>
      </c>
      <c r="G326" s="40">
        <v>40.116666666666674</v>
      </c>
      <c r="H326" s="40">
        <v>42.916666666666671</v>
      </c>
      <c r="I326" s="40">
        <v>43.733333333333334</v>
      </c>
      <c r="J326" s="40">
        <v>44.31666666666667</v>
      </c>
      <c r="K326" s="31">
        <v>43.15</v>
      </c>
      <c r="L326" s="31">
        <v>41.75</v>
      </c>
      <c r="M326" s="31">
        <v>8.6125799999999995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176.65</v>
      </c>
      <c r="D327" s="40">
        <v>177.15</v>
      </c>
      <c r="E327" s="40">
        <v>175.60000000000002</v>
      </c>
      <c r="F327" s="40">
        <v>174.55</v>
      </c>
      <c r="G327" s="40">
        <v>173.00000000000003</v>
      </c>
      <c r="H327" s="40">
        <v>178.20000000000002</v>
      </c>
      <c r="I327" s="40">
        <v>179.75000000000003</v>
      </c>
      <c r="J327" s="40">
        <v>180.8</v>
      </c>
      <c r="K327" s="31">
        <v>178.7</v>
      </c>
      <c r="L327" s="31">
        <v>176.1</v>
      </c>
      <c r="M327" s="31">
        <v>5.1674800000000003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970.25</v>
      </c>
      <c r="D328" s="40">
        <v>963.80000000000007</v>
      </c>
      <c r="E328" s="40">
        <v>953.60000000000014</v>
      </c>
      <c r="F328" s="40">
        <v>936.95</v>
      </c>
      <c r="G328" s="40">
        <v>926.75000000000011</v>
      </c>
      <c r="H328" s="40">
        <v>980.45000000000016</v>
      </c>
      <c r="I328" s="40">
        <v>990.6500000000002</v>
      </c>
      <c r="J328" s="40">
        <v>1007.3000000000002</v>
      </c>
      <c r="K328" s="31">
        <v>974</v>
      </c>
      <c r="L328" s="31">
        <v>947.15</v>
      </c>
      <c r="M328" s="31">
        <v>2.6803499999999998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3353.4</v>
      </c>
      <c r="D329" s="40">
        <v>3366.8000000000006</v>
      </c>
      <c r="E329" s="40">
        <v>3315.6500000000015</v>
      </c>
      <c r="F329" s="40">
        <v>3277.900000000001</v>
      </c>
      <c r="G329" s="40">
        <v>3226.7500000000018</v>
      </c>
      <c r="H329" s="40">
        <v>3404.5500000000011</v>
      </c>
      <c r="I329" s="40">
        <v>3455.7</v>
      </c>
      <c r="J329" s="40">
        <v>3493.4500000000007</v>
      </c>
      <c r="K329" s="31">
        <v>3417.95</v>
      </c>
      <c r="L329" s="31">
        <v>3329.05</v>
      </c>
      <c r="M329" s="31">
        <v>7.7312799999999999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78174.850000000006</v>
      </c>
      <c r="D330" s="40">
        <v>77908.933333333334</v>
      </c>
      <c r="E330" s="40">
        <v>77520.016666666663</v>
      </c>
      <c r="F330" s="40">
        <v>76865.183333333334</v>
      </c>
      <c r="G330" s="40">
        <v>76476.266666666663</v>
      </c>
      <c r="H330" s="40">
        <v>78563.766666666663</v>
      </c>
      <c r="I330" s="40">
        <v>78952.68333333332</v>
      </c>
      <c r="J330" s="40">
        <v>79607.516666666663</v>
      </c>
      <c r="K330" s="31">
        <v>78297.850000000006</v>
      </c>
      <c r="L330" s="31">
        <v>77254.100000000006</v>
      </c>
      <c r="M330" s="31">
        <v>0.11688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49.05</v>
      </c>
      <c r="D331" s="40">
        <v>49.35</v>
      </c>
      <c r="E331" s="40">
        <v>48.6</v>
      </c>
      <c r="F331" s="40">
        <v>48.15</v>
      </c>
      <c r="G331" s="40">
        <v>47.4</v>
      </c>
      <c r="H331" s="40">
        <v>49.800000000000004</v>
      </c>
      <c r="I331" s="40">
        <v>50.550000000000004</v>
      </c>
      <c r="J331" s="40">
        <v>51.000000000000007</v>
      </c>
      <c r="K331" s="31">
        <v>50.1</v>
      </c>
      <c r="L331" s="31">
        <v>48.9</v>
      </c>
      <c r="M331" s="31">
        <v>6.9072800000000001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1691.35</v>
      </c>
      <c r="D332" s="40">
        <v>1693</v>
      </c>
      <c r="E332" s="40">
        <v>1676.35</v>
      </c>
      <c r="F332" s="40">
        <v>1661.35</v>
      </c>
      <c r="G332" s="40">
        <v>1644.6999999999998</v>
      </c>
      <c r="H332" s="40">
        <v>1708</v>
      </c>
      <c r="I332" s="40">
        <v>1724.65</v>
      </c>
      <c r="J332" s="40">
        <v>1739.65</v>
      </c>
      <c r="K332" s="31">
        <v>1709.65</v>
      </c>
      <c r="L332" s="31">
        <v>1678</v>
      </c>
      <c r="M332" s="31">
        <v>10.693339999999999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422.25</v>
      </c>
      <c r="D333" s="40">
        <v>421.41666666666669</v>
      </c>
      <c r="E333" s="40">
        <v>417.88333333333338</v>
      </c>
      <c r="F333" s="40">
        <v>413.51666666666671</v>
      </c>
      <c r="G333" s="40">
        <v>409.98333333333341</v>
      </c>
      <c r="H333" s="40">
        <v>425.78333333333336</v>
      </c>
      <c r="I333" s="40">
        <v>429.31666666666666</v>
      </c>
      <c r="J333" s="40">
        <v>433.68333333333334</v>
      </c>
      <c r="K333" s="31">
        <v>424.95</v>
      </c>
      <c r="L333" s="31">
        <v>417.05</v>
      </c>
      <c r="M333" s="31">
        <v>3.9890699999999999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828.7</v>
      </c>
      <c r="D334" s="40">
        <v>823.19999999999993</v>
      </c>
      <c r="E334" s="40">
        <v>805.64999999999986</v>
      </c>
      <c r="F334" s="40">
        <v>782.59999999999991</v>
      </c>
      <c r="G334" s="40">
        <v>765.04999999999984</v>
      </c>
      <c r="H334" s="40">
        <v>846.24999999999989</v>
      </c>
      <c r="I334" s="40">
        <v>863.79999999999984</v>
      </c>
      <c r="J334" s="40">
        <v>886.84999999999991</v>
      </c>
      <c r="K334" s="31">
        <v>840.75</v>
      </c>
      <c r="L334" s="31">
        <v>800.15</v>
      </c>
      <c r="M334" s="31">
        <v>3.7790699999999999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101.45</v>
      </c>
      <c r="D335" s="40">
        <v>101.08333333333333</v>
      </c>
      <c r="E335" s="40">
        <v>99.666666666666657</v>
      </c>
      <c r="F335" s="40">
        <v>97.883333333333326</v>
      </c>
      <c r="G335" s="40">
        <v>96.466666666666654</v>
      </c>
      <c r="H335" s="40">
        <v>102.86666666666666</v>
      </c>
      <c r="I335" s="40">
        <v>104.28333333333332</v>
      </c>
      <c r="J335" s="40">
        <v>106.06666666666666</v>
      </c>
      <c r="K335" s="31">
        <v>102.5</v>
      </c>
      <c r="L335" s="31">
        <v>99.3</v>
      </c>
      <c r="M335" s="31">
        <v>418.46093999999999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6406.5</v>
      </c>
      <c r="D336" s="40">
        <v>6319.5666666666666</v>
      </c>
      <c r="E336" s="40">
        <v>6206.9833333333336</v>
      </c>
      <c r="F336" s="40">
        <v>6007.4666666666672</v>
      </c>
      <c r="G336" s="40">
        <v>5894.8833333333341</v>
      </c>
      <c r="H336" s="40">
        <v>6519.083333333333</v>
      </c>
      <c r="I336" s="40">
        <v>6631.666666666667</v>
      </c>
      <c r="J336" s="40">
        <v>6831.1833333333325</v>
      </c>
      <c r="K336" s="31">
        <v>6432.15</v>
      </c>
      <c r="L336" s="31">
        <v>6120.05</v>
      </c>
      <c r="M336" s="31">
        <v>5.1349499999999999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3531.95</v>
      </c>
      <c r="D337" s="40">
        <v>3543.6333333333332</v>
      </c>
      <c r="E337" s="40">
        <v>3468.3166666666666</v>
      </c>
      <c r="F337" s="40">
        <v>3404.6833333333334</v>
      </c>
      <c r="G337" s="40">
        <v>3329.3666666666668</v>
      </c>
      <c r="H337" s="40">
        <v>3607.2666666666664</v>
      </c>
      <c r="I337" s="40">
        <v>3682.583333333333</v>
      </c>
      <c r="J337" s="40">
        <v>3746.2166666666662</v>
      </c>
      <c r="K337" s="31">
        <v>3618.95</v>
      </c>
      <c r="L337" s="31">
        <v>3480</v>
      </c>
      <c r="M337" s="31">
        <v>1.97173</v>
      </c>
      <c r="N337" s="1"/>
      <c r="O337" s="1"/>
    </row>
    <row r="338" spans="1:15" ht="12.75" customHeight="1">
      <c r="A338" s="31">
        <v>328</v>
      </c>
      <c r="B338" s="31" t="s">
        <v>870</v>
      </c>
      <c r="C338" s="31">
        <v>2313.5</v>
      </c>
      <c r="D338" s="40">
        <v>2310.5</v>
      </c>
      <c r="E338" s="40">
        <v>2273</v>
      </c>
      <c r="F338" s="40">
        <v>2232.5</v>
      </c>
      <c r="G338" s="40">
        <v>2195</v>
      </c>
      <c r="H338" s="40">
        <v>2351</v>
      </c>
      <c r="I338" s="40">
        <v>2388.5</v>
      </c>
      <c r="J338" s="40">
        <v>2429</v>
      </c>
      <c r="K338" s="31">
        <v>2348</v>
      </c>
      <c r="L338" s="31">
        <v>2270</v>
      </c>
      <c r="M338" s="31">
        <v>0.46537000000000001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47.3</v>
      </c>
      <c r="D339" s="40">
        <v>47.133333333333333</v>
      </c>
      <c r="E339" s="40">
        <v>46.016666666666666</v>
      </c>
      <c r="F339" s="40">
        <v>44.733333333333334</v>
      </c>
      <c r="G339" s="40">
        <v>43.616666666666667</v>
      </c>
      <c r="H339" s="40">
        <v>48.416666666666664</v>
      </c>
      <c r="I339" s="40">
        <v>49.533333333333324</v>
      </c>
      <c r="J339" s="40">
        <v>50.816666666666663</v>
      </c>
      <c r="K339" s="31">
        <v>48.25</v>
      </c>
      <c r="L339" s="31">
        <v>45.85</v>
      </c>
      <c r="M339" s="31">
        <v>118.78317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80.05</v>
      </c>
      <c r="D340" s="40">
        <v>79.383333333333326</v>
      </c>
      <c r="E340" s="40">
        <v>78.166666666666657</v>
      </c>
      <c r="F340" s="40">
        <v>76.283333333333331</v>
      </c>
      <c r="G340" s="40">
        <v>75.066666666666663</v>
      </c>
      <c r="H340" s="40">
        <v>81.266666666666652</v>
      </c>
      <c r="I340" s="40">
        <v>82.48333333333332</v>
      </c>
      <c r="J340" s="40">
        <v>84.366666666666646</v>
      </c>
      <c r="K340" s="31">
        <v>80.599999999999994</v>
      </c>
      <c r="L340" s="31">
        <v>77.5</v>
      </c>
      <c r="M340" s="31">
        <v>40.695059999999998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627.25</v>
      </c>
      <c r="D341" s="40">
        <v>632.2166666666667</v>
      </c>
      <c r="E341" s="40">
        <v>619.53333333333342</v>
      </c>
      <c r="F341" s="40">
        <v>611.81666666666672</v>
      </c>
      <c r="G341" s="40">
        <v>599.13333333333344</v>
      </c>
      <c r="H341" s="40">
        <v>639.93333333333339</v>
      </c>
      <c r="I341" s="40">
        <v>652.61666666666679</v>
      </c>
      <c r="J341" s="40">
        <v>660.33333333333337</v>
      </c>
      <c r="K341" s="31">
        <v>644.9</v>
      </c>
      <c r="L341" s="31">
        <v>624.5</v>
      </c>
      <c r="M341" s="31">
        <v>0.46618999999999999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19142.45</v>
      </c>
      <c r="D342" s="40">
        <v>19087.5</v>
      </c>
      <c r="E342" s="40">
        <v>18915.8</v>
      </c>
      <c r="F342" s="40">
        <v>18689.149999999998</v>
      </c>
      <c r="G342" s="40">
        <v>18517.449999999997</v>
      </c>
      <c r="H342" s="40">
        <v>19314.150000000001</v>
      </c>
      <c r="I342" s="40">
        <v>19485.849999999999</v>
      </c>
      <c r="J342" s="40">
        <v>19712.500000000004</v>
      </c>
      <c r="K342" s="31">
        <v>19259.2</v>
      </c>
      <c r="L342" s="31">
        <v>18860.849999999999</v>
      </c>
      <c r="M342" s="31">
        <v>0.66512000000000004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85.7</v>
      </c>
      <c r="D343" s="40">
        <v>85.816666666666663</v>
      </c>
      <c r="E343" s="40">
        <v>83.683333333333323</v>
      </c>
      <c r="F343" s="40">
        <v>81.666666666666657</v>
      </c>
      <c r="G343" s="40">
        <v>79.533333333333317</v>
      </c>
      <c r="H343" s="40">
        <v>87.833333333333329</v>
      </c>
      <c r="I343" s="40">
        <v>89.966666666666654</v>
      </c>
      <c r="J343" s="40">
        <v>91.983333333333334</v>
      </c>
      <c r="K343" s="31">
        <v>87.95</v>
      </c>
      <c r="L343" s="31">
        <v>83.8</v>
      </c>
      <c r="M343" s="31">
        <v>16.327950000000001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55.7</v>
      </c>
      <c r="D344" s="40">
        <v>55.783333333333331</v>
      </c>
      <c r="E344" s="40">
        <v>55.166666666666664</v>
      </c>
      <c r="F344" s="40">
        <v>54.633333333333333</v>
      </c>
      <c r="G344" s="40">
        <v>54.016666666666666</v>
      </c>
      <c r="H344" s="40">
        <v>56.316666666666663</v>
      </c>
      <c r="I344" s="40">
        <v>56.933333333333337</v>
      </c>
      <c r="J344" s="40">
        <v>57.466666666666661</v>
      </c>
      <c r="K344" s="31">
        <v>56.4</v>
      </c>
      <c r="L344" s="31">
        <v>55.25</v>
      </c>
      <c r="M344" s="31">
        <v>1.7949600000000001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547.6</v>
      </c>
      <c r="D345" s="40">
        <v>553</v>
      </c>
      <c r="E345" s="40">
        <v>536</v>
      </c>
      <c r="F345" s="40">
        <v>524.4</v>
      </c>
      <c r="G345" s="40">
        <v>507.4</v>
      </c>
      <c r="H345" s="40">
        <v>564.6</v>
      </c>
      <c r="I345" s="40">
        <v>581.6</v>
      </c>
      <c r="J345" s="40">
        <v>593.20000000000005</v>
      </c>
      <c r="K345" s="31">
        <v>570</v>
      </c>
      <c r="L345" s="31">
        <v>541.4</v>
      </c>
      <c r="M345" s="31">
        <v>5.2405999999999997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32.299999999999997</v>
      </c>
      <c r="D346" s="40">
        <v>32.5</v>
      </c>
      <c r="E346" s="40">
        <v>31.9</v>
      </c>
      <c r="F346" s="40">
        <v>31.5</v>
      </c>
      <c r="G346" s="40">
        <v>30.9</v>
      </c>
      <c r="H346" s="40">
        <v>32.9</v>
      </c>
      <c r="I346" s="40">
        <v>33.499999999999993</v>
      </c>
      <c r="J346" s="40">
        <v>33.9</v>
      </c>
      <c r="K346" s="31">
        <v>33.1</v>
      </c>
      <c r="L346" s="31">
        <v>32.1</v>
      </c>
      <c r="M346" s="31">
        <v>105.47305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159.44999999999999</v>
      </c>
      <c r="D347" s="40">
        <v>160.15</v>
      </c>
      <c r="E347" s="40">
        <v>158.30000000000001</v>
      </c>
      <c r="F347" s="40">
        <v>157.15</v>
      </c>
      <c r="G347" s="40">
        <v>155.30000000000001</v>
      </c>
      <c r="H347" s="40">
        <v>161.30000000000001</v>
      </c>
      <c r="I347" s="40">
        <v>163.14999999999998</v>
      </c>
      <c r="J347" s="40">
        <v>164.3</v>
      </c>
      <c r="K347" s="31">
        <v>162</v>
      </c>
      <c r="L347" s="31">
        <v>159</v>
      </c>
      <c r="M347" s="31">
        <v>2.04156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2388.65</v>
      </c>
      <c r="D348" s="40">
        <v>2397.9666666666667</v>
      </c>
      <c r="E348" s="40">
        <v>2365.9333333333334</v>
      </c>
      <c r="F348" s="40">
        <v>2343.2166666666667</v>
      </c>
      <c r="G348" s="40">
        <v>2311.1833333333334</v>
      </c>
      <c r="H348" s="40">
        <v>2420.6833333333334</v>
      </c>
      <c r="I348" s="40">
        <v>2452.7166666666672</v>
      </c>
      <c r="J348" s="40">
        <v>2475.4333333333334</v>
      </c>
      <c r="K348" s="31">
        <v>2430</v>
      </c>
      <c r="L348" s="31">
        <v>2375.25</v>
      </c>
      <c r="M348" s="31">
        <v>8.3729999999999999E-2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68.400000000000006</v>
      </c>
      <c r="D349" s="40">
        <v>67.8</v>
      </c>
      <c r="E349" s="40">
        <v>66.699999999999989</v>
      </c>
      <c r="F349" s="40">
        <v>64.999999999999986</v>
      </c>
      <c r="G349" s="40">
        <v>63.899999999999977</v>
      </c>
      <c r="H349" s="40">
        <v>69.5</v>
      </c>
      <c r="I349" s="40">
        <v>70.599999999999994</v>
      </c>
      <c r="J349" s="40">
        <v>72.300000000000011</v>
      </c>
      <c r="K349" s="31">
        <v>68.900000000000006</v>
      </c>
      <c r="L349" s="31">
        <v>66.099999999999994</v>
      </c>
      <c r="M349" s="31">
        <v>105.68831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143.05000000000001</v>
      </c>
      <c r="D350" s="40">
        <v>144.31666666666669</v>
      </c>
      <c r="E350" s="40">
        <v>140.98333333333338</v>
      </c>
      <c r="F350" s="40">
        <v>138.91666666666669</v>
      </c>
      <c r="G350" s="40">
        <v>135.58333333333337</v>
      </c>
      <c r="H350" s="40">
        <v>146.38333333333338</v>
      </c>
      <c r="I350" s="40">
        <v>149.7166666666667</v>
      </c>
      <c r="J350" s="40">
        <v>151.78333333333339</v>
      </c>
      <c r="K350" s="31">
        <v>147.65</v>
      </c>
      <c r="L350" s="31">
        <v>142.25</v>
      </c>
      <c r="M350" s="31">
        <v>113.85732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259.75</v>
      </c>
      <c r="D351" s="40">
        <v>259.34999999999997</v>
      </c>
      <c r="E351" s="40">
        <v>255.39999999999992</v>
      </c>
      <c r="F351" s="40">
        <v>251.04999999999995</v>
      </c>
      <c r="G351" s="40">
        <v>247.09999999999991</v>
      </c>
      <c r="H351" s="40">
        <v>263.69999999999993</v>
      </c>
      <c r="I351" s="40">
        <v>267.64999999999998</v>
      </c>
      <c r="J351" s="40">
        <v>271.99999999999994</v>
      </c>
      <c r="K351" s="31">
        <v>263.3</v>
      </c>
      <c r="L351" s="31">
        <v>255</v>
      </c>
      <c r="M351" s="31">
        <v>6.9614000000000003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136.44999999999999</v>
      </c>
      <c r="D352" s="40">
        <v>136.43333333333331</v>
      </c>
      <c r="E352" s="40">
        <v>134.66666666666663</v>
      </c>
      <c r="F352" s="40">
        <v>132.88333333333333</v>
      </c>
      <c r="G352" s="40">
        <v>131.11666666666665</v>
      </c>
      <c r="H352" s="40">
        <v>138.21666666666661</v>
      </c>
      <c r="I352" s="40">
        <v>139.98333333333332</v>
      </c>
      <c r="J352" s="40">
        <v>141.76666666666659</v>
      </c>
      <c r="K352" s="31">
        <v>138.19999999999999</v>
      </c>
      <c r="L352" s="31">
        <v>134.65</v>
      </c>
      <c r="M352" s="31">
        <v>93.066590000000005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974.05</v>
      </c>
      <c r="D353" s="40">
        <v>968.56666666666661</v>
      </c>
      <c r="E353" s="40">
        <v>958.68333333333317</v>
      </c>
      <c r="F353" s="40">
        <v>943.31666666666661</v>
      </c>
      <c r="G353" s="40">
        <v>933.43333333333317</v>
      </c>
      <c r="H353" s="40">
        <v>983.93333333333317</v>
      </c>
      <c r="I353" s="40">
        <v>993.81666666666661</v>
      </c>
      <c r="J353" s="40">
        <v>1009.1833333333332</v>
      </c>
      <c r="K353" s="31">
        <v>978.45</v>
      </c>
      <c r="L353" s="31">
        <v>953.2</v>
      </c>
      <c r="M353" s="31">
        <v>11.141159999999999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4450.3</v>
      </c>
      <c r="D354" s="40">
        <v>4462.8833333333341</v>
      </c>
      <c r="E354" s="40">
        <v>4412.6666666666679</v>
      </c>
      <c r="F354" s="40">
        <v>4375.0333333333338</v>
      </c>
      <c r="G354" s="40">
        <v>4324.8166666666675</v>
      </c>
      <c r="H354" s="40">
        <v>4500.5166666666682</v>
      </c>
      <c r="I354" s="40">
        <v>4550.7333333333336</v>
      </c>
      <c r="J354" s="40">
        <v>4588.3666666666686</v>
      </c>
      <c r="K354" s="31">
        <v>4513.1000000000004</v>
      </c>
      <c r="L354" s="31">
        <v>4425.25</v>
      </c>
      <c r="M354" s="31">
        <v>0.98134999999999994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221.9</v>
      </c>
      <c r="D355" s="40">
        <v>222.25</v>
      </c>
      <c r="E355" s="40">
        <v>220.6</v>
      </c>
      <c r="F355" s="40">
        <v>219.29999999999998</v>
      </c>
      <c r="G355" s="40">
        <v>217.64999999999998</v>
      </c>
      <c r="H355" s="40">
        <v>223.55</v>
      </c>
      <c r="I355" s="40">
        <v>225.2</v>
      </c>
      <c r="J355" s="40">
        <v>226.50000000000003</v>
      </c>
      <c r="K355" s="31">
        <v>223.9</v>
      </c>
      <c r="L355" s="31">
        <v>220.95</v>
      </c>
      <c r="M355" s="31">
        <v>20.271509999999999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154.65</v>
      </c>
      <c r="D356" s="40">
        <v>154.51666666666668</v>
      </c>
      <c r="E356" s="40">
        <v>153.43333333333337</v>
      </c>
      <c r="F356" s="40">
        <v>152.2166666666667</v>
      </c>
      <c r="G356" s="40">
        <v>151.13333333333338</v>
      </c>
      <c r="H356" s="40">
        <v>155.73333333333335</v>
      </c>
      <c r="I356" s="40">
        <v>156.81666666666666</v>
      </c>
      <c r="J356" s="40">
        <v>158.03333333333333</v>
      </c>
      <c r="K356" s="31">
        <v>155.6</v>
      </c>
      <c r="L356" s="31">
        <v>153.30000000000001</v>
      </c>
      <c r="M356" s="31">
        <v>105.52485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365.4</v>
      </c>
      <c r="D357" s="40">
        <v>369.06666666666661</v>
      </c>
      <c r="E357" s="40">
        <v>358.68333333333322</v>
      </c>
      <c r="F357" s="40">
        <v>351.96666666666664</v>
      </c>
      <c r="G357" s="40">
        <v>341.58333333333326</v>
      </c>
      <c r="H357" s="40">
        <v>375.78333333333319</v>
      </c>
      <c r="I357" s="40">
        <v>386.16666666666663</v>
      </c>
      <c r="J357" s="40">
        <v>392.88333333333316</v>
      </c>
      <c r="K357" s="31">
        <v>379.45</v>
      </c>
      <c r="L357" s="31">
        <v>362.35</v>
      </c>
      <c r="M357" s="31">
        <v>2.5208400000000002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40439.949999999997</v>
      </c>
      <c r="D358" s="40">
        <v>40183.299999999996</v>
      </c>
      <c r="E358" s="40">
        <v>39756.599999999991</v>
      </c>
      <c r="F358" s="40">
        <v>39073.249999999993</v>
      </c>
      <c r="G358" s="40">
        <v>38646.549999999988</v>
      </c>
      <c r="H358" s="40">
        <v>40866.649999999994</v>
      </c>
      <c r="I358" s="40">
        <v>41293.349999999991</v>
      </c>
      <c r="J358" s="40">
        <v>41976.7</v>
      </c>
      <c r="K358" s="31">
        <v>40610</v>
      </c>
      <c r="L358" s="31">
        <v>39499.949999999997</v>
      </c>
      <c r="M358" s="31">
        <v>0.60777000000000003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2654.3</v>
      </c>
      <c r="D359" s="40">
        <v>2672.0666666666671</v>
      </c>
      <c r="E359" s="40">
        <v>2583.1333333333341</v>
      </c>
      <c r="F359" s="40">
        <v>2511.9666666666672</v>
      </c>
      <c r="G359" s="40">
        <v>2423.0333333333342</v>
      </c>
      <c r="H359" s="40">
        <v>2743.233333333334</v>
      </c>
      <c r="I359" s="40">
        <v>2832.1666666666674</v>
      </c>
      <c r="J359" s="40">
        <v>2903.3333333333339</v>
      </c>
      <c r="K359" s="31">
        <v>2761</v>
      </c>
      <c r="L359" s="31">
        <v>2600.9</v>
      </c>
      <c r="M359" s="31">
        <v>10.15011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4146.95</v>
      </c>
      <c r="D360" s="40">
        <v>4147.3166666666666</v>
      </c>
      <c r="E360" s="40">
        <v>4114.6333333333332</v>
      </c>
      <c r="F360" s="40">
        <v>4082.3166666666666</v>
      </c>
      <c r="G360" s="40">
        <v>4049.6333333333332</v>
      </c>
      <c r="H360" s="40">
        <v>4179.6333333333332</v>
      </c>
      <c r="I360" s="40">
        <v>4212.3166666666657</v>
      </c>
      <c r="J360" s="40">
        <v>4244.6333333333332</v>
      </c>
      <c r="K360" s="31">
        <v>4180</v>
      </c>
      <c r="L360" s="31">
        <v>4115</v>
      </c>
      <c r="M360" s="31">
        <v>2.0320200000000002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236.9</v>
      </c>
      <c r="D361" s="40">
        <v>237.33333333333334</v>
      </c>
      <c r="E361" s="40">
        <v>235.31666666666669</v>
      </c>
      <c r="F361" s="40">
        <v>233.73333333333335</v>
      </c>
      <c r="G361" s="40">
        <v>231.7166666666667</v>
      </c>
      <c r="H361" s="40">
        <v>238.91666666666669</v>
      </c>
      <c r="I361" s="40">
        <v>240.93333333333334</v>
      </c>
      <c r="J361" s="40">
        <v>242.51666666666668</v>
      </c>
      <c r="K361" s="31">
        <v>239.35</v>
      </c>
      <c r="L361" s="31">
        <v>235.75</v>
      </c>
      <c r="M361" s="31">
        <v>15.71935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138.1</v>
      </c>
      <c r="D362" s="40">
        <v>138.96666666666667</v>
      </c>
      <c r="E362" s="40">
        <v>135.63333333333333</v>
      </c>
      <c r="F362" s="40">
        <v>133.16666666666666</v>
      </c>
      <c r="G362" s="40">
        <v>129.83333333333331</v>
      </c>
      <c r="H362" s="40">
        <v>141.43333333333334</v>
      </c>
      <c r="I362" s="40">
        <v>144.76666666666665</v>
      </c>
      <c r="J362" s="40">
        <v>147.23333333333335</v>
      </c>
      <c r="K362" s="31">
        <v>142.30000000000001</v>
      </c>
      <c r="L362" s="31">
        <v>136.5</v>
      </c>
      <c r="M362" s="31">
        <v>46.928400000000003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5129.5</v>
      </c>
      <c r="D363" s="40">
        <v>5138.45</v>
      </c>
      <c r="E363" s="40">
        <v>5093.0499999999993</v>
      </c>
      <c r="F363" s="40">
        <v>5056.5999999999995</v>
      </c>
      <c r="G363" s="40">
        <v>5011.1999999999989</v>
      </c>
      <c r="H363" s="40">
        <v>5174.8999999999996</v>
      </c>
      <c r="I363" s="40">
        <v>5220.2999999999993</v>
      </c>
      <c r="J363" s="40">
        <v>5256.75</v>
      </c>
      <c r="K363" s="31">
        <v>5183.8500000000004</v>
      </c>
      <c r="L363" s="31">
        <v>5102</v>
      </c>
      <c r="M363" s="31">
        <v>0.13231000000000001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14867.3</v>
      </c>
      <c r="D364" s="40">
        <v>14835.783333333333</v>
      </c>
      <c r="E364" s="40">
        <v>14731.566666666666</v>
      </c>
      <c r="F364" s="40">
        <v>14595.833333333332</v>
      </c>
      <c r="G364" s="40">
        <v>14491.616666666665</v>
      </c>
      <c r="H364" s="40">
        <v>14971.516666666666</v>
      </c>
      <c r="I364" s="40">
        <v>15075.733333333334</v>
      </c>
      <c r="J364" s="40">
        <v>15211.466666666667</v>
      </c>
      <c r="K364" s="31">
        <v>14940</v>
      </c>
      <c r="L364" s="31">
        <v>14700.05</v>
      </c>
      <c r="M364" s="31">
        <v>0.16117999999999999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5164.8500000000004</v>
      </c>
      <c r="D365" s="40">
        <v>5177.6166666666668</v>
      </c>
      <c r="E365" s="40">
        <v>5137.2333333333336</v>
      </c>
      <c r="F365" s="40">
        <v>5109.6166666666668</v>
      </c>
      <c r="G365" s="40">
        <v>5069.2333333333336</v>
      </c>
      <c r="H365" s="40">
        <v>5205.2333333333336</v>
      </c>
      <c r="I365" s="40">
        <v>5245.6166666666668</v>
      </c>
      <c r="J365" s="40">
        <v>5273.2333333333336</v>
      </c>
      <c r="K365" s="31">
        <v>5218</v>
      </c>
      <c r="L365" s="31">
        <v>5150</v>
      </c>
      <c r="M365" s="31">
        <v>8.0600000000000005E-2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228.2</v>
      </c>
      <c r="D366" s="40">
        <v>229.58333333333334</v>
      </c>
      <c r="E366" s="40">
        <v>225.4666666666667</v>
      </c>
      <c r="F366" s="40">
        <v>222.73333333333335</v>
      </c>
      <c r="G366" s="40">
        <v>218.6166666666667</v>
      </c>
      <c r="H366" s="40">
        <v>232.31666666666669</v>
      </c>
      <c r="I366" s="40">
        <v>236.43333333333331</v>
      </c>
      <c r="J366" s="40">
        <v>239.16666666666669</v>
      </c>
      <c r="K366" s="31">
        <v>233.7</v>
      </c>
      <c r="L366" s="31">
        <v>226.85</v>
      </c>
      <c r="M366" s="31">
        <v>8.3851600000000008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1082.8</v>
      </c>
      <c r="D367" s="40">
        <v>1102.0333333333335</v>
      </c>
      <c r="E367" s="40">
        <v>1053.0666666666671</v>
      </c>
      <c r="F367" s="40">
        <v>1023.3333333333335</v>
      </c>
      <c r="G367" s="40">
        <v>974.36666666666702</v>
      </c>
      <c r="H367" s="40">
        <v>1131.7666666666671</v>
      </c>
      <c r="I367" s="40">
        <v>1180.7333333333338</v>
      </c>
      <c r="J367" s="40">
        <v>1210.4666666666672</v>
      </c>
      <c r="K367" s="31">
        <v>1151</v>
      </c>
      <c r="L367" s="31">
        <v>1072.3</v>
      </c>
      <c r="M367" s="31">
        <v>3.6311800000000001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2426.1999999999998</v>
      </c>
      <c r="D368" s="40">
        <v>2437.6333333333332</v>
      </c>
      <c r="E368" s="40">
        <v>2385.2666666666664</v>
      </c>
      <c r="F368" s="40">
        <v>2344.333333333333</v>
      </c>
      <c r="G368" s="40">
        <v>2291.9666666666662</v>
      </c>
      <c r="H368" s="40">
        <v>2478.5666666666666</v>
      </c>
      <c r="I368" s="40">
        <v>2530.9333333333334</v>
      </c>
      <c r="J368" s="40">
        <v>2571.8666666666668</v>
      </c>
      <c r="K368" s="31">
        <v>2490</v>
      </c>
      <c r="L368" s="31">
        <v>2396.6999999999998</v>
      </c>
      <c r="M368" s="31">
        <v>6.3426799999999997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2737.85</v>
      </c>
      <c r="D369" s="40">
        <v>2751.6166666666668</v>
      </c>
      <c r="E369" s="40">
        <v>2719.2333333333336</v>
      </c>
      <c r="F369" s="40">
        <v>2700.6166666666668</v>
      </c>
      <c r="G369" s="40">
        <v>2668.2333333333336</v>
      </c>
      <c r="H369" s="40">
        <v>2770.2333333333336</v>
      </c>
      <c r="I369" s="40">
        <v>2802.6166666666668</v>
      </c>
      <c r="J369" s="40">
        <v>2821.2333333333336</v>
      </c>
      <c r="K369" s="31">
        <v>2784</v>
      </c>
      <c r="L369" s="31">
        <v>2733</v>
      </c>
      <c r="M369" s="31">
        <v>2.6289099999999999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41.75</v>
      </c>
      <c r="D370" s="40">
        <v>41.85</v>
      </c>
      <c r="E370" s="40">
        <v>41.45</v>
      </c>
      <c r="F370" s="40">
        <v>41.15</v>
      </c>
      <c r="G370" s="40">
        <v>40.75</v>
      </c>
      <c r="H370" s="40">
        <v>42.150000000000006</v>
      </c>
      <c r="I370" s="40">
        <v>42.55</v>
      </c>
      <c r="J370" s="40">
        <v>42.850000000000009</v>
      </c>
      <c r="K370" s="31">
        <v>42.25</v>
      </c>
      <c r="L370" s="31">
        <v>41.55</v>
      </c>
      <c r="M370" s="31">
        <v>287.98007999999999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462.85</v>
      </c>
      <c r="D371" s="40">
        <v>464.51666666666665</v>
      </c>
      <c r="E371" s="40">
        <v>452.0333333333333</v>
      </c>
      <c r="F371" s="40">
        <v>441.21666666666664</v>
      </c>
      <c r="G371" s="40">
        <v>428.73333333333329</v>
      </c>
      <c r="H371" s="40">
        <v>475.33333333333331</v>
      </c>
      <c r="I371" s="40">
        <v>487.81666666666666</v>
      </c>
      <c r="J371" s="40">
        <v>498.63333333333333</v>
      </c>
      <c r="K371" s="31">
        <v>477</v>
      </c>
      <c r="L371" s="31">
        <v>453.7</v>
      </c>
      <c r="M371" s="31">
        <v>3.1784599999999998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338.5</v>
      </c>
      <c r="D372" s="40">
        <v>340.16666666666669</v>
      </c>
      <c r="E372" s="40">
        <v>336.33333333333337</v>
      </c>
      <c r="F372" s="40">
        <v>334.16666666666669</v>
      </c>
      <c r="G372" s="40">
        <v>330.33333333333337</v>
      </c>
      <c r="H372" s="40">
        <v>342.33333333333337</v>
      </c>
      <c r="I372" s="40">
        <v>346.16666666666674</v>
      </c>
      <c r="J372" s="40">
        <v>348.33333333333337</v>
      </c>
      <c r="K372" s="31">
        <v>344</v>
      </c>
      <c r="L372" s="31">
        <v>338</v>
      </c>
      <c r="M372" s="31">
        <v>1.4715400000000001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2517.4499999999998</v>
      </c>
      <c r="D373" s="40">
        <v>2506.7666666666664</v>
      </c>
      <c r="E373" s="40">
        <v>2490.5333333333328</v>
      </c>
      <c r="F373" s="40">
        <v>2463.6166666666663</v>
      </c>
      <c r="G373" s="40">
        <v>2447.3833333333328</v>
      </c>
      <c r="H373" s="40">
        <v>2533.6833333333329</v>
      </c>
      <c r="I373" s="40">
        <v>2549.9166666666665</v>
      </c>
      <c r="J373" s="40">
        <v>2576.833333333333</v>
      </c>
      <c r="K373" s="31">
        <v>2523</v>
      </c>
      <c r="L373" s="31">
        <v>2479.85</v>
      </c>
      <c r="M373" s="31">
        <v>2.5213100000000002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927.5</v>
      </c>
      <c r="D374" s="40">
        <v>928.43333333333339</v>
      </c>
      <c r="E374" s="40">
        <v>911.86666666666679</v>
      </c>
      <c r="F374" s="40">
        <v>896.23333333333335</v>
      </c>
      <c r="G374" s="40">
        <v>879.66666666666674</v>
      </c>
      <c r="H374" s="40">
        <v>944.06666666666683</v>
      </c>
      <c r="I374" s="40">
        <v>960.63333333333344</v>
      </c>
      <c r="J374" s="40">
        <v>976.26666666666688</v>
      </c>
      <c r="K374" s="31">
        <v>945</v>
      </c>
      <c r="L374" s="31">
        <v>912.8</v>
      </c>
      <c r="M374" s="31">
        <v>0.44035000000000002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1711.4</v>
      </c>
      <c r="D375" s="40">
        <v>1716.3166666666668</v>
      </c>
      <c r="E375" s="40">
        <v>1694.6833333333336</v>
      </c>
      <c r="F375" s="40">
        <v>1677.9666666666667</v>
      </c>
      <c r="G375" s="40">
        <v>1656.3333333333335</v>
      </c>
      <c r="H375" s="40">
        <v>1733.0333333333338</v>
      </c>
      <c r="I375" s="40">
        <v>1754.666666666667</v>
      </c>
      <c r="J375" s="40">
        <v>1771.3833333333339</v>
      </c>
      <c r="K375" s="31">
        <v>1737.95</v>
      </c>
      <c r="L375" s="31">
        <v>1699.6</v>
      </c>
      <c r="M375" s="31">
        <v>0.79986000000000002</v>
      </c>
      <c r="N375" s="1"/>
      <c r="O375" s="1"/>
    </row>
    <row r="376" spans="1:15" ht="12.75" customHeight="1">
      <c r="A376" s="31">
        <v>366</v>
      </c>
      <c r="B376" s="31" t="s">
        <v>871</v>
      </c>
      <c r="C376" s="31">
        <v>184.1</v>
      </c>
      <c r="D376" s="40">
        <v>181.1</v>
      </c>
      <c r="E376" s="40">
        <v>177.25</v>
      </c>
      <c r="F376" s="40">
        <v>170.4</v>
      </c>
      <c r="G376" s="40">
        <v>166.55</v>
      </c>
      <c r="H376" s="40">
        <v>187.95</v>
      </c>
      <c r="I376" s="40">
        <v>191.79999999999995</v>
      </c>
      <c r="J376" s="40">
        <v>198.64999999999998</v>
      </c>
      <c r="K376" s="31">
        <v>184.95</v>
      </c>
      <c r="L376" s="31">
        <v>174.25</v>
      </c>
      <c r="M376" s="31">
        <v>64.796790000000001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182</v>
      </c>
      <c r="D377" s="40">
        <v>182</v>
      </c>
      <c r="E377" s="40">
        <v>180.3</v>
      </c>
      <c r="F377" s="40">
        <v>178.60000000000002</v>
      </c>
      <c r="G377" s="40">
        <v>176.90000000000003</v>
      </c>
      <c r="H377" s="40">
        <v>183.7</v>
      </c>
      <c r="I377" s="40">
        <v>185.39999999999998</v>
      </c>
      <c r="J377" s="40">
        <v>187.09999999999997</v>
      </c>
      <c r="K377" s="31">
        <v>183.7</v>
      </c>
      <c r="L377" s="31">
        <v>180.3</v>
      </c>
      <c r="M377" s="31">
        <v>71.930049999999994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2364</v>
      </c>
      <c r="D378" s="40">
        <v>2359.6833333333334</v>
      </c>
      <c r="E378" s="40">
        <v>2329.3666666666668</v>
      </c>
      <c r="F378" s="40">
        <v>2294.7333333333336</v>
      </c>
      <c r="G378" s="40">
        <v>2264.416666666667</v>
      </c>
      <c r="H378" s="40">
        <v>2394.3166666666666</v>
      </c>
      <c r="I378" s="40">
        <v>2424.6333333333332</v>
      </c>
      <c r="J378" s="40">
        <v>2459.2666666666664</v>
      </c>
      <c r="K378" s="31">
        <v>2390</v>
      </c>
      <c r="L378" s="31">
        <v>2325.0500000000002</v>
      </c>
      <c r="M378" s="31">
        <v>0.33410000000000001</v>
      </c>
      <c r="N378" s="1"/>
      <c r="O378" s="1"/>
    </row>
    <row r="379" spans="1:15" ht="12.75" customHeight="1">
      <c r="A379" s="31">
        <v>369</v>
      </c>
      <c r="B379" s="31" t="s">
        <v>872</v>
      </c>
      <c r="C379" s="31">
        <v>362.85</v>
      </c>
      <c r="D379" s="40">
        <v>368.2833333333333</v>
      </c>
      <c r="E379" s="40">
        <v>355.56666666666661</v>
      </c>
      <c r="F379" s="40">
        <v>348.2833333333333</v>
      </c>
      <c r="G379" s="40">
        <v>335.56666666666661</v>
      </c>
      <c r="H379" s="40">
        <v>375.56666666666661</v>
      </c>
      <c r="I379" s="40">
        <v>388.2833333333333</v>
      </c>
      <c r="J379" s="40">
        <v>395.56666666666661</v>
      </c>
      <c r="K379" s="31">
        <v>381</v>
      </c>
      <c r="L379" s="31">
        <v>361</v>
      </c>
      <c r="M379" s="31">
        <v>4.2683099999999996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510.55</v>
      </c>
      <c r="D380" s="40">
        <v>500.95</v>
      </c>
      <c r="E380" s="40">
        <v>484.9</v>
      </c>
      <c r="F380" s="40">
        <v>459.25</v>
      </c>
      <c r="G380" s="40">
        <v>443.2</v>
      </c>
      <c r="H380" s="40">
        <v>526.59999999999991</v>
      </c>
      <c r="I380" s="40">
        <v>542.65000000000009</v>
      </c>
      <c r="J380" s="40">
        <v>568.29999999999995</v>
      </c>
      <c r="K380" s="31">
        <v>517</v>
      </c>
      <c r="L380" s="31">
        <v>475.3</v>
      </c>
      <c r="M380" s="31">
        <v>20.446470000000001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851.4</v>
      </c>
      <c r="D381" s="40">
        <v>846.76666666666677</v>
      </c>
      <c r="E381" s="40">
        <v>834.53333333333353</v>
      </c>
      <c r="F381" s="40">
        <v>817.66666666666674</v>
      </c>
      <c r="G381" s="40">
        <v>805.43333333333351</v>
      </c>
      <c r="H381" s="40">
        <v>863.63333333333355</v>
      </c>
      <c r="I381" s="40">
        <v>875.8666666666669</v>
      </c>
      <c r="J381" s="40">
        <v>892.73333333333358</v>
      </c>
      <c r="K381" s="31">
        <v>859</v>
      </c>
      <c r="L381" s="31">
        <v>829.9</v>
      </c>
      <c r="M381" s="31">
        <v>3.3773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136.6</v>
      </c>
      <c r="D382" s="40">
        <v>137.51666666666665</v>
      </c>
      <c r="E382" s="40">
        <v>135.18333333333331</v>
      </c>
      <c r="F382" s="40">
        <v>133.76666666666665</v>
      </c>
      <c r="G382" s="40">
        <v>131.43333333333331</v>
      </c>
      <c r="H382" s="40">
        <v>138.93333333333331</v>
      </c>
      <c r="I382" s="40">
        <v>141.26666666666668</v>
      </c>
      <c r="J382" s="40">
        <v>142.68333333333331</v>
      </c>
      <c r="K382" s="31">
        <v>139.85</v>
      </c>
      <c r="L382" s="31">
        <v>136.1</v>
      </c>
      <c r="M382" s="31">
        <v>3.0633499999999998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1733.95</v>
      </c>
      <c r="D383" s="40">
        <v>1731.9666666666665</v>
      </c>
      <c r="E383" s="40">
        <v>1719.383333333333</v>
      </c>
      <c r="F383" s="40">
        <v>1704.8166666666666</v>
      </c>
      <c r="G383" s="40">
        <v>1692.2333333333331</v>
      </c>
      <c r="H383" s="40">
        <v>1746.5333333333328</v>
      </c>
      <c r="I383" s="40">
        <v>1759.1166666666663</v>
      </c>
      <c r="J383" s="40">
        <v>1773.6833333333327</v>
      </c>
      <c r="K383" s="31">
        <v>1744.55</v>
      </c>
      <c r="L383" s="31">
        <v>1717.4</v>
      </c>
      <c r="M383" s="31">
        <v>2.8278300000000001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939.35</v>
      </c>
      <c r="D384" s="40">
        <v>934.01666666666677</v>
      </c>
      <c r="E384" s="40">
        <v>921.83333333333348</v>
      </c>
      <c r="F384" s="40">
        <v>904.31666666666672</v>
      </c>
      <c r="G384" s="40">
        <v>892.13333333333344</v>
      </c>
      <c r="H384" s="40">
        <v>951.53333333333353</v>
      </c>
      <c r="I384" s="40">
        <v>963.7166666666667</v>
      </c>
      <c r="J384" s="40">
        <v>981.23333333333358</v>
      </c>
      <c r="K384" s="31">
        <v>946.2</v>
      </c>
      <c r="L384" s="31">
        <v>916.5</v>
      </c>
      <c r="M384" s="31">
        <v>1.9779199999999999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1067.25</v>
      </c>
      <c r="D385" s="40">
        <v>1070.5</v>
      </c>
      <c r="E385" s="40">
        <v>1052.45</v>
      </c>
      <c r="F385" s="40">
        <v>1037.6500000000001</v>
      </c>
      <c r="G385" s="40">
        <v>1019.6000000000001</v>
      </c>
      <c r="H385" s="40">
        <v>1085.3</v>
      </c>
      <c r="I385" s="40">
        <v>1103.3500000000001</v>
      </c>
      <c r="J385" s="40">
        <v>1118.1499999999999</v>
      </c>
      <c r="K385" s="31">
        <v>1088.55</v>
      </c>
      <c r="L385" s="31">
        <v>1055.7</v>
      </c>
      <c r="M385" s="31">
        <v>1.7438100000000001</v>
      </c>
      <c r="N385" s="1"/>
      <c r="O385" s="1"/>
    </row>
    <row r="386" spans="1:15" ht="12.75" customHeight="1">
      <c r="A386" s="31">
        <v>376</v>
      </c>
      <c r="B386" s="31" t="s">
        <v>873</v>
      </c>
      <c r="C386" s="31">
        <v>125.75</v>
      </c>
      <c r="D386" s="40">
        <v>126.64999999999999</v>
      </c>
      <c r="E386" s="40">
        <v>124.29999999999998</v>
      </c>
      <c r="F386" s="40">
        <v>122.85</v>
      </c>
      <c r="G386" s="40">
        <v>120.49999999999999</v>
      </c>
      <c r="H386" s="40">
        <v>128.09999999999997</v>
      </c>
      <c r="I386" s="40">
        <v>130.44999999999999</v>
      </c>
      <c r="J386" s="40">
        <v>131.89999999999998</v>
      </c>
      <c r="K386" s="31">
        <v>129</v>
      </c>
      <c r="L386" s="31">
        <v>125.2</v>
      </c>
      <c r="M386" s="31">
        <v>13.65849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210.25</v>
      </c>
      <c r="D387" s="40">
        <v>212.76666666666665</v>
      </c>
      <c r="E387" s="40">
        <v>205.93333333333331</v>
      </c>
      <c r="F387" s="40">
        <v>201.61666666666665</v>
      </c>
      <c r="G387" s="40">
        <v>194.7833333333333</v>
      </c>
      <c r="H387" s="40">
        <v>217.08333333333331</v>
      </c>
      <c r="I387" s="40">
        <v>223.91666666666669</v>
      </c>
      <c r="J387" s="40">
        <v>228.23333333333332</v>
      </c>
      <c r="K387" s="31">
        <v>219.6</v>
      </c>
      <c r="L387" s="31">
        <v>208.45</v>
      </c>
      <c r="M387" s="31">
        <v>14.638210000000001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646.95000000000005</v>
      </c>
      <c r="D388" s="40">
        <v>646</v>
      </c>
      <c r="E388" s="40">
        <v>643</v>
      </c>
      <c r="F388" s="40">
        <v>639.04999999999995</v>
      </c>
      <c r="G388" s="40">
        <v>636.04999999999995</v>
      </c>
      <c r="H388" s="40">
        <v>649.95000000000005</v>
      </c>
      <c r="I388" s="40">
        <v>652.95000000000005</v>
      </c>
      <c r="J388" s="40">
        <v>656.90000000000009</v>
      </c>
      <c r="K388" s="31">
        <v>649</v>
      </c>
      <c r="L388" s="31">
        <v>642.04999999999995</v>
      </c>
      <c r="M388" s="31">
        <v>2.3676300000000001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266.14999999999998</v>
      </c>
      <c r="D389" s="40">
        <v>267.71666666666664</v>
      </c>
      <c r="E389" s="40">
        <v>263.43333333333328</v>
      </c>
      <c r="F389" s="40">
        <v>260.71666666666664</v>
      </c>
      <c r="G389" s="40">
        <v>256.43333333333328</v>
      </c>
      <c r="H389" s="40">
        <v>270.43333333333328</v>
      </c>
      <c r="I389" s="40">
        <v>274.7166666666667</v>
      </c>
      <c r="J389" s="40">
        <v>277.43333333333328</v>
      </c>
      <c r="K389" s="31">
        <v>272</v>
      </c>
      <c r="L389" s="31">
        <v>265</v>
      </c>
      <c r="M389" s="31">
        <v>2.2639499999999999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1067</v>
      </c>
      <c r="D390" s="40">
        <v>1064.3333333333333</v>
      </c>
      <c r="E390" s="40">
        <v>1057.6666666666665</v>
      </c>
      <c r="F390" s="40">
        <v>1048.3333333333333</v>
      </c>
      <c r="G390" s="40">
        <v>1041.6666666666665</v>
      </c>
      <c r="H390" s="40">
        <v>1073.6666666666665</v>
      </c>
      <c r="I390" s="40">
        <v>1080.333333333333</v>
      </c>
      <c r="J390" s="40">
        <v>1089.6666666666665</v>
      </c>
      <c r="K390" s="31">
        <v>1071</v>
      </c>
      <c r="L390" s="31">
        <v>1055</v>
      </c>
      <c r="M390" s="31">
        <v>2.1019899999999998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2240.85</v>
      </c>
      <c r="D391" s="40">
        <v>2229.1333333333332</v>
      </c>
      <c r="E391" s="40">
        <v>2176.2166666666662</v>
      </c>
      <c r="F391" s="40">
        <v>2111.583333333333</v>
      </c>
      <c r="G391" s="40">
        <v>2058.6666666666661</v>
      </c>
      <c r="H391" s="40">
        <v>2293.7666666666664</v>
      </c>
      <c r="I391" s="40">
        <v>2346.6833333333334</v>
      </c>
      <c r="J391" s="40">
        <v>2411.3166666666666</v>
      </c>
      <c r="K391" s="31">
        <v>2282.0500000000002</v>
      </c>
      <c r="L391" s="31">
        <v>2164.5</v>
      </c>
      <c r="M391" s="31">
        <v>3.48136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211.2</v>
      </c>
      <c r="D392" s="40">
        <v>211.86666666666667</v>
      </c>
      <c r="E392" s="40">
        <v>209.43333333333334</v>
      </c>
      <c r="F392" s="40">
        <v>207.66666666666666</v>
      </c>
      <c r="G392" s="40">
        <v>205.23333333333332</v>
      </c>
      <c r="H392" s="40">
        <v>213.63333333333335</v>
      </c>
      <c r="I392" s="40">
        <v>216.06666666666669</v>
      </c>
      <c r="J392" s="40">
        <v>217.83333333333337</v>
      </c>
      <c r="K392" s="31">
        <v>214.3</v>
      </c>
      <c r="L392" s="31">
        <v>210.1</v>
      </c>
      <c r="M392" s="31">
        <v>58.530949999999997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80</v>
      </c>
      <c r="D393" s="40">
        <v>79.899999999999991</v>
      </c>
      <c r="E393" s="40">
        <v>79.199999999999989</v>
      </c>
      <c r="F393" s="40">
        <v>78.399999999999991</v>
      </c>
      <c r="G393" s="40">
        <v>77.699999999999989</v>
      </c>
      <c r="H393" s="40">
        <v>80.699999999999989</v>
      </c>
      <c r="I393" s="40">
        <v>81.400000000000006</v>
      </c>
      <c r="J393" s="40">
        <v>82.199999999999989</v>
      </c>
      <c r="K393" s="31">
        <v>80.599999999999994</v>
      </c>
      <c r="L393" s="31">
        <v>79.099999999999994</v>
      </c>
      <c r="M393" s="31">
        <v>11.01821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145.65</v>
      </c>
      <c r="D394" s="40">
        <v>147.11666666666667</v>
      </c>
      <c r="E394" s="40">
        <v>143.33333333333334</v>
      </c>
      <c r="F394" s="40">
        <v>141.01666666666668</v>
      </c>
      <c r="G394" s="40">
        <v>137.23333333333335</v>
      </c>
      <c r="H394" s="40">
        <v>149.43333333333334</v>
      </c>
      <c r="I394" s="40">
        <v>153.21666666666664</v>
      </c>
      <c r="J394" s="40">
        <v>155.53333333333333</v>
      </c>
      <c r="K394" s="31">
        <v>150.9</v>
      </c>
      <c r="L394" s="31">
        <v>144.80000000000001</v>
      </c>
      <c r="M394" s="31">
        <v>66.325230000000005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149.69999999999999</v>
      </c>
      <c r="D395" s="40">
        <v>151.86666666666667</v>
      </c>
      <c r="E395" s="40">
        <v>146.83333333333334</v>
      </c>
      <c r="F395" s="40">
        <v>143.96666666666667</v>
      </c>
      <c r="G395" s="40">
        <v>138.93333333333334</v>
      </c>
      <c r="H395" s="40">
        <v>154.73333333333335</v>
      </c>
      <c r="I395" s="40">
        <v>159.76666666666665</v>
      </c>
      <c r="J395" s="40">
        <v>162.63333333333335</v>
      </c>
      <c r="K395" s="31">
        <v>156.9</v>
      </c>
      <c r="L395" s="31">
        <v>149</v>
      </c>
      <c r="M395" s="31">
        <v>27.291540000000001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1376.8</v>
      </c>
      <c r="D396" s="40">
        <v>1371.7</v>
      </c>
      <c r="E396" s="40">
        <v>1363.45</v>
      </c>
      <c r="F396" s="40">
        <v>1350.1</v>
      </c>
      <c r="G396" s="40">
        <v>1341.85</v>
      </c>
      <c r="H396" s="40">
        <v>1385.0500000000002</v>
      </c>
      <c r="I396" s="40">
        <v>1393.3000000000002</v>
      </c>
      <c r="J396" s="40">
        <v>1406.6500000000003</v>
      </c>
      <c r="K396" s="31">
        <v>1379.95</v>
      </c>
      <c r="L396" s="31">
        <v>1358.35</v>
      </c>
      <c r="M396" s="31">
        <v>0.74260999999999999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2593.1</v>
      </c>
      <c r="D397" s="40">
        <v>2582.9500000000003</v>
      </c>
      <c r="E397" s="40">
        <v>2567.1500000000005</v>
      </c>
      <c r="F397" s="40">
        <v>2541.2000000000003</v>
      </c>
      <c r="G397" s="40">
        <v>2525.4000000000005</v>
      </c>
      <c r="H397" s="40">
        <v>2608.9000000000005</v>
      </c>
      <c r="I397" s="40">
        <v>2624.7000000000007</v>
      </c>
      <c r="J397" s="40">
        <v>2650.6500000000005</v>
      </c>
      <c r="K397" s="31">
        <v>2598.75</v>
      </c>
      <c r="L397" s="31">
        <v>2557</v>
      </c>
      <c r="M397" s="31">
        <v>40.207439999999998</v>
      </c>
      <c r="N397" s="1"/>
      <c r="O397" s="1"/>
    </row>
    <row r="398" spans="1:15" ht="12.75" customHeight="1">
      <c r="A398" s="31">
        <v>388</v>
      </c>
      <c r="B398" s="31" t="s">
        <v>874</v>
      </c>
      <c r="C398" s="31">
        <v>342.75</v>
      </c>
      <c r="D398" s="40">
        <v>345.81666666666666</v>
      </c>
      <c r="E398" s="40">
        <v>331.93333333333334</v>
      </c>
      <c r="F398" s="40">
        <v>321.11666666666667</v>
      </c>
      <c r="G398" s="40">
        <v>307.23333333333335</v>
      </c>
      <c r="H398" s="40">
        <v>356.63333333333333</v>
      </c>
      <c r="I398" s="40">
        <v>370.51666666666665</v>
      </c>
      <c r="J398" s="40">
        <v>381.33333333333331</v>
      </c>
      <c r="K398" s="31">
        <v>359.7</v>
      </c>
      <c r="L398" s="31">
        <v>335</v>
      </c>
      <c r="M398" s="31">
        <v>1.34076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294.05</v>
      </c>
      <c r="D399" s="40">
        <v>293.7833333333333</v>
      </c>
      <c r="E399" s="40">
        <v>289.56666666666661</v>
      </c>
      <c r="F399" s="40">
        <v>285.08333333333331</v>
      </c>
      <c r="G399" s="40">
        <v>280.86666666666662</v>
      </c>
      <c r="H399" s="40">
        <v>298.26666666666659</v>
      </c>
      <c r="I399" s="40">
        <v>302.48333333333329</v>
      </c>
      <c r="J399" s="40">
        <v>306.96666666666658</v>
      </c>
      <c r="K399" s="31">
        <v>298</v>
      </c>
      <c r="L399" s="31">
        <v>289.3</v>
      </c>
      <c r="M399" s="31">
        <v>7.6133199999999999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1421.6</v>
      </c>
      <c r="D400" s="40">
        <v>1411</v>
      </c>
      <c r="E400" s="40">
        <v>1392</v>
      </c>
      <c r="F400" s="40">
        <v>1362.4</v>
      </c>
      <c r="G400" s="40">
        <v>1343.4</v>
      </c>
      <c r="H400" s="40">
        <v>1440.6</v>
      </c>
      <c r="I400" s="40">
        <v>1459.6</v>
      </c>
      <c r="J400" s="40">
        <v>1489.1999999999998</v>
      </c>
      <c r="K400" s="31">
        <v>1430</v>
      </c>
      <c r="L400" s="31">
        <v>1381.4</v>
      </c>
      <c r="M400" s="31">
        <v>1.07711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1947.8</v>
      </c>
      <c r="D401" s="40">
        <v>1950.6666666666667</v>
      </c>
      <c r="E401" s="40">
        <v>1932.1333333333334</v>
      </c>
      <c r="F401" s="40">
        <v>1916.4666666666667</v>
      </c>
      <c r="G401" s="40">
        <v>1897.9333333333334</v>
      </c>
      <c r="H401" s="40">
        <v>1966.3333333333335</v>
      </c>
      <c r="I401" s="40">
        <v>1984.8666666666668</v>
      </c>
      <c r="J401" s="40">
        <v>2000.5333333333335</v>
      </c>
      <c r="K401" s="31">
        <v>1969.2</v>
      </c>
      <c r="L401" s="31">
        <v>1935</v>
      </c>
      <c r="M401" s="31">
        <v>0.65447999999999995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37.65</v>
      </c>
      <c r="D402" s="40">
        <v>37.983333333333327</v>
      </c>
      <c r="E402" s="40">
        <v>37.166666666666657</v>
      </c>
      <c r="F402" s="40">
        <v>36.68333333333333</v>
      </c>
      <c r="G402" s="40">
        <v>35.86666666666666</v>
      </c>
      <c r="H402" s="40">
        <v>38.466666666666654</v>
      </c>
      <c r="I402" s="40">
        <v>39.283333333333331</v>
      </c>
      <c r="J402" s="40">
        <v>39.766666666666652</v>
      </c>
      <c r="K402" s="31">
        <v>38.799999999999997</v>
      </c>
      <c r="L402" s="31">
        <v>37.5</v>
      </c>
      <c r="M402" s="31">
        <v>61.658529999999999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117.5</v>
      </c>
      <c r="D403" s="40">
        <v>117.31666666666666</v>
      </c>
      <c r="E403" s="40">
        <v>115.73333333333332</v>
      </c>
      <c r="F403" s="40">
        <v>113.96666666666665</v>
      </c>
      <c r="G403" s="40">
        <v>112.38333333333331</v>
      </c>
      <c r="H403" s="40">
        <v>119.08333333333333</v>
      </c>
      <c r="I403" s="40">
        <v>120.66666666666667</v>
      </c>
      <c r="J403" s="40">
        <v>122.43333333333334</v>
      </c>
      <c r="K403" s="31">
        <v>118.9</v>
      </c>
      <c r="L403" s="31">
        <v>115.55</v>
      </c>
      <c r="M403" s="31">
        <v>244.42697000000001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8290.35</v>
      </c>
      <c r="D404" s="40">
        <v>8196.1833333333325</v>
      </c>
      <c r="E404" s="40">
        <v>8077.366666666665</v>
      </c>
      <c r="F404" s="40">
        <v>7864.3833333333323</v>
      </c>
      <c r="G404" s="40">
        <v>7745.5666666666648</v>
      </c>
      <c r="H404" s="40">
        <v>8409.1666666666642</v>
      </c>
      <c r="I404" s="40">
        <v>8527.9833333333336</v>
      </c>
      <c r="J404" s="40">
        <v>8740.9666666666653</v>
      </c>
      <c r="K404" s="31">
        <v>8315</v>
      </c>
      <c r="L404" s="31">
        <v>7983.2</v>
      </c>
      <c r="M404" s="31">
        <v>0.17338999999999999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1085.7</v>
      </c>
      <c r="D405" s="40">
        <v>1083.1000000000001</v>
      </c>
      <c r="E405" s="40">
        <v>1078.2500000000002</v>
      </c>
      <c r="F405" s="40">
        <v>1070.8000000000002</v>
      </c>
      <c r="G405" s="40">
        <v>1065.9500000000003</v>
      </c>
      <c r="H405" s="40">
        <v>1090.5500000000002</v>
      </c>
      <c r="I405" s="40">
        <v>1095.4000000000001</v>
      </c>
      <c r="J405" s="40">
        <v>1102.8500000000001</v>
      </c>
      <c r="K405" s="31">
        <v>1087.95</v>
      </c>
      <c r="L405" s="31">
        <v>1075.6500000000001</v>
      </c>
      <c r="M405" s="31">
        <v>9.1422000000000008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1174.9000000000001</v>
      </c>
      <c r="D406" s="40">
        <v>1166.5</v>
      </c>
      <c r="E406" s="40">
        <v>1156</v>
      </c>
      <c r="F406" s="40">
        <v>1137.0999999999999</v>
      </c>
      <c r="G406" s="40">
        <v>1126.5999999999999</v>
      </c>
      <c r="H406" s="40">
        <v>1185.4000000000001</v>
      </c>
      <c r="I406" s="40">
        <v>1195.9000000000001</v>
      </c>
      <c r="J406" s="40">
        <v>1214.8000000000002</v>
      </c>
      <c r="K406" s="31">
        <v>1177</v>
      </c>
      <c r="L406" s="31">
        <v>1147.5999999999999</v>
      </c>
      <c r="M406" s="31">
        <v>12.8103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511.35</v>
      </c>
      <c r="D407" s="40">
        <v>509.01666666666665</v>
      </c>
      <c r="E407" s="40">
        <v>505.0333333333333</v>
      </c>
      <c r="F407" s="40">
        <v>498.71666666666664</v>
      </c>
      <c r="G407" s="40">
        <v>494.73333333333329</v>
      </c>
      <c r="H407" s="40">
        <v>515.33333333333326</v>
      </c>
      <c r="I407" s="40">
        <v>519.31666666666661</v>
      </c>
      <c r="J407" s="40">
        <v>525.63333333333333</v>
      </c>
      <c r="K407" s="31">
        <v>513</v>
      </c>
      <c r="L407" s="31">
        <v>502.7</v>
      </c>
      <c r="M407" s="31">
        <v>198.36221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7866.35</v>
      </c>
      <c r="D408" s="40">
        <v>7914.45</v>
      </c>
      <c r="E408" s="40">
        <v>7728.95</v>
      </c>
      <c r="F408" s="40">
        <v>7591.55</v>
      </c>
      <c r="G408" s="40">
        <v>7406.05</v>
      </c>
      <c r="H408" s="40">
        <v>8051.8499999999995</v>
      </c>
      <c r="I408" s="40">
        <v>8237.3499999999985</v>
      </c>
      <c r="J408" s="40">
        <v>8374.75</v>
      </c>
      <c r="K408" s="31">
        <v>8099.95</v>
      </c>
      <c r="L408" s="31">
        <v>7777.05</v>
      </c>
      <c r="M408" s="31">
        <v>0.23577999999999999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114.05</v>
      </c>
      <c r="D409" s="40">
        <v>114.93333333333334</v>
      </c>
      <c r="E409" s="40">
        <v>112.61666666666667</v>
      </c>
      <c r="F409" s="40">
        <v>111.18333333333334</v>
      </c>
      <c r="G409" s="40">
        <v>108.86666666666667</v>
      </c>
      <c r="H409" s="40">
        <v>116.36666666666667</v>
      </c>
      <c r="I409" s="40">
        <v>118.68333333333334</v>
      </c>
      <c r="J409" s="40">
        <v>120.11666666666667</v>
      </c>
      <c r="K409" s="31">
        <v>117.25</v>
      </c>
      <c r="L409" s="31">
        <v>113.5</v>
      </c>
      <c r="M409" s="31">
        <v>7.2930200000000003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133.69999999999999</v>
      </c>
      <c r="D410" s="40">
        <v>134.41666666666666</v>
      </c>
      <c r="E410" s="40">
        <v>131.98333333333332</v>
      </c>
      <c r="F410" s="40">
        <v>130.26666666666665</v>
      </c>
      <c r="G410" s="40">
        <v>127.83333333333331</v>
      </c>
      <c r="H410" s="40">
        <v>136.13333333333333</v>
      </c>
      <c r="I410" s="40">
        <v>138.56666666666666</v>
      </c>
      <c r="J410" s="40">
        <v>140.28333333333333</v>
      </c>
      <c r="K410" s="31">
        <v>136.85</v>
      </c>
      <c r="L410" s="31">
        <v>132.69999999999999</v>
      </c>
      <c r="M410" s="31">
        <v>10.77163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181.05</v>
      </c>
      <c r="D411" s="40">
        <v>182.06666666666669</v>
      </c>
      <c r="E411" s="40">
        <v>178.58333333333337</v>
      </c>
      <c r="F411" s="40">
        <v>176.11666666666667</v>
      </c>
      <c r="G411" s="40">
        <v>172.63333333333335</v>
      </c>
      <c r="H411" s="40">
        <v>184.53333333333339</v>
      </c>
      <c r="I411" s="40">
        <v>188.01666666666668</v>
      </c>
      <c r="J411" s="40">
        <v>190.48333333333341</v>
      </c>
      <c r="K411" s="31">
        <v>185.55</v>
      </c>
      <c r="L411" s="31">
        <v>179.6</v>
      </c>
      <c r="M411" s="31">
        <v>9.6372999999999998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3117.35</v>
      </c>
      <c r="D412" s="40">
        <v>3025.2833333333328</v>
      </c>
      <c r="E412" s="40">
        <v>2802.8666666666659</v>
      </c>
      <c r="F412" s="40">
        <v>2488.3833333333332</v>
      </c>
      <c r="G412" s="40">
        <v>2265.9666666666662</v>
      </c>
      <c r="H412" s="40">
        <v>3339.7666666666655</v>
      </c>
      <c r="I412" s="40">
        <v>3562.1833333333325</v>
      </c>
      <c r="J412" s="40">
        <v>3876.6666666666652</v>
      </c>
      <c r="K412" s="31">
        <v>3247.7</v>
      </c>
      <c r="L412" s="31">
        <v>2710.8</v>
      </c>
      <c r="M412" s="31">
        <v>1.8624700000000001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324.55</v>
      </c>
      <c r="D413" s="40">
        <v>326.66666666666669</v>
      </c>
      <c r="E413" s="40">
        <v>320.43333333333339</v>
      </c>
      <c r="F413" s="40">
        <v>316.31666666666672</v>
      </c>
      <c r="G413" s="40">
        <v>310.08333333333343</v>
      </c>
      <c r="H413" s="40">
        <v>330.78333333333336</v>
      </c>
      <c r="I413" s="40">
        <v>337.01666666666659</v>
      </c>
      <c r="J413" s="40">
        <v>341.13333333333333</v>
      </c>
      <c r="K413" s="31">
        <v>332.9</v>
      </c>
      <c r="L413" s="31">
        <v>322.55</v>
      </c>
      <c r="M413" s="31">
        <v>0.61482999999999999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566.79999999999995</v>
      </c>
      <c r="D414" s="40">
        <v>568.91666666666663</v>
      </c>
      <c r="E414" s="40">
        <v>562.93333333333328</v>
      </c>
      <c r="F414" s="40">
        <v>559.06666666666661</v>
      </c>
      <c r="G414" s="40">
        <v>553.08333333333326</v>
      </c>
      <c r="H414" s="40">
        <v>572.7833333333333</v>
      </c>
      <c r="I414" s="40">
        <v>578.76666666666665</v>
      </c>
      <c r="J414" s="40">
        <v>582.63333333333333</v>
      </c>
      <c r="K414" s="31">
        <v>574.9</v>
      </c>
      <c r="L414" s="31">
        <v>565.04999999999995</v>
      </c>
      <c r="M414" s="31">
        <v>0.76158000000000003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29388.9</v>
      </c>
      <c r="D415" s="40">
        <v>29266.133333333331</v>
      </c>
      <c r="E415" s="40">
        <v>28992.366666666661</v>
      </c>
      <c r="F415" s="40">
        <v>28595.833333333328</v>
      </c>
      <c r="G415" s="40">
        <v>28322.066666666658</v>
      </c>
      <c r="H415" s="40">
        <v>29662.666666666664</v>
      </c>
      <c r="I415" s="40">
        <v>29936.433333333334</v>
      </c>
      <c r="J415" s="40">
        <v>30332.966666666667</v>
      </c>
      <c r="K415" s="31">
        <v>29539.9</v>
      </c>
      <c r="L415" s="31">
        <v>28869.599999999999</v>
      </c>
      <c r="M415" s="31">
        <v>0.23683000000000001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2093.8000000000002</v>
      </c>
      <c r="D416" s="40">
        <v>2103.5499999999997</v>
      </c>
      <c r="E416" s="40">
        <v>2070.2499999999995</v>
      </c>
      <c r="F416" s="40">
        <v>2046.6999999999998</v>
      </c>
      <c r="G416" s="40">
        <v>2013.3999999999996</v>
      </c>
      <c r="H416" s="40">
        <v>2127.0999999999995</v>
      </c>
      <c r="I416" s="40">
        <v>2160.3999999999996</v>
      </c>
      <c r="J416" s="40">
        <v>2183.9499999999994</v>
      </c>
      <c r="K416" s="31">
        <v>2136.85</v>
      </c>
      <c r="L416" s="31">
        <v>2080</v>
      </c>
      <c r="M416" s="31">
        <v>7.7829999999999996E-2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2384.65</v>
      </c>
      <c r="D417" s="40">
        <v>2397.0166666666669</v>
      </c>
      <c r="E417" s="40">
        <v>2365.6833333333338</v>
      </c>
      <c r="F417" s="40">
        <v>2346.7166666666672</v>
      </c>
      <c r="G417" s="40">
        <v>2315.3833333333341</v>
      </c>
      <c r="H417" s="40">
        <v>2415.9833333333336</v>
      </c>
      <c r="I417" s="40">
        <v>2447.3166666666666</v>
      </c>
      <c r="J417" s="40">
        <v>2466.2833333333333</v>
      </c>
      <c r="K417" s="31">
        <v>2428.35</v>
      </c>
      <c r="L417" s="31">
        <v>2378.0500000000002</v>
      </c>
      <c r="M417" s="31">
        <v>2.6107900000000002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474.7</v>
      </c>
      <c r="D418" s="40">
        <v>473.5</v>
      </c>
      <c r="E418" s="40">
        <v>469.2</v>
      </c>
      <c r="F418" s="40">
        <v>463.7</v>
      </c>
      <c r="G418" s="40">
        <v>459.4</v>
      </c>
      <c r="H418" s="40">
        <v>479</v>
      </c>
      <c r="I418" s="40">
        <v>483.29999999999995</v>
      </c>
      <c r="J418" s="40">
        <v>488.8</v>
      </c>
      <c r="K418" s="31">
        <v>477.8</v>
      </c>
      <c r="L418" s="31">
        <v>468</v>
      </c>
      <c r="M418" s="31">
        <v>1.69824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29.7</v>
      </c>
      <c r="D419" s="40">
        <v>29.849999999999998</v>
      </c>
      <c r="E419" s="40">
        <v>29.299999999999997</v>
      </c>
      <c r="F419" s="40">
        <v>28.9</v>
      </c>
      <c r="G419" s="40">
        <v>28.349999999999998</v>
      </c>
      <c r="H419" s="40">
        <v>30.249999999999996</v>
      </c>
      <c r="I419" s="40">
        <v>30.8</v>
      </c>
      <c r="J419" s="40">
        <v>31.199999999999996</v>
      </c>
      <c r="K419" s="31">
        <v>30.4</v>
      </c>
      <c r="L419" s="31">
        <v>29.45</v>
      </c>
      <c r="M419" s="31">
        <v>63.776870000000002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3923.05</v>
      </c>
      <c r="D420" s="40">
        <v>3924.5833333333335</v>
      </c>
      <c r="E420" s="40">
        <v>3848.4666666666672</v>
      </c>
      <c r="F420" s="40">
        <v>3773.8833333333337</v>
      </c>
      <c r="G420" s="40">
        <v>3697.7666666666673</v>
      </c>
      <c r="H420" s="40">
        <v>3999.166666666667</v>
      </c>
      <c r="I420" s="40">
        <v>4075.2833333333328</v>
      </c>
      <c r="J420" s="40">
        <v>4149.8666666666668</v>
      </c>
      <c r="K420" s="31">
        <v>4000.7</v>
      </c>
      <c r="L420" s="31">
        <v>3850</v>
      </c>
      <c r="M420" s="31">
        <v>0.66478000000000004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895.35</v>
      </c>
      <c r="D421" s="40">
        <v>896.70000000000016</v>
      </c>
      <c r="E421" s="40">
        <v>888.95000000000027</v>
      </c>
      <c r="F421" s="40">
        <v>882.55000000000007</v>
      </c>
      <c r="G421" s="40">
        <v>874.80000000000018</v>
      </c>
      <c r="H421" s="40">
        <v>903.10000000000036</v>
      </c>
      <c r="I421" s="40">
        <v>910.85000000000014</v>
      </c>
      <c r="J421" s="40">
        <v>917.25000000000045</v>
      </c>
      <c r="K421" s="31">
        <v>904.45</v>
      </c>
      <c r="L421" s="31">
        <v>890.3</v>
      </c>
      <c r="M421" s="31">
        <v>3.7921800000000001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1122.45</v>
      </c>
      <c r="D422" s="40">
        <v>1156.8333333333333</v>
      </c>
      <c r="E422" s="40">
        <v>1073.6666666666665</v>
      </c>
      <c r="F422" s="40">
        <v>1024.8833333333332</v>
      </c>
      <c r="G422" s="40">
        <v>941.71666666666647</v>
      </c>
      <c r="H422" s="40">
        <v>1205.6166666666666</v>
      </c>
      <c r="I422" s="40">
        <v>1288.7833333333331</v>
      </c>
      <c r="J422" s="40">
        <v>1337.5666666666666</v>
      </c>
      <c r="K422" s="31">
        <v>1240</v>
      </c>
      <c r="L422" s="31">
        <v>1108.05</v>
      </c>
      <c r="M422" s="31">
        <v>8.4975699999999996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2575.9499999999998</v>
      </c>
      <c r="D423" s="40">
        <v>2557.65</v>
      </c>
      <c r="E423" s="40">
        <v>2530.3000000000002</v>
      </c>
      <c r="F423" s="40">
        <v>2484.65</v>
      </c>
      <c r="G423" s="40">
        <v>2457.3000000000002</v>
      </c>
      <c r="H423" s="40">
        <v>2603.3000000000002</v>
      </c>
      <c r="I423" s="40">
        <v>2630.6499999999996</v>
      </c>
      <c r="J423" s="40">
        <v>2676.3</v>
      </c>
      <c r="K423" s="31">
        <v>2585</v>
      </c>
      <c r="L423" s="31">
        <v>2512</v>
      </c>
      <c r="M423" s="31">
        <v>1.48048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862.75</v>
      </c>
      <c r="D424" s="40">
        <v>864.23333333333323</v>
      </c>
      <c r="E424" s="40">
        <v>858.51666666666642</v>
      </c>
      <c r="F424" s="40">
        <v>854.28333333333319</v>
      </c>
      <c r="G424" s="40">
        <v>848.56666666666638</v>
      </c>
      <c r="H424" s="40">
        <v>868.46666666666647</v>
      </c>
      <c r="I424" s="40">
        <v>874.18333333333339</v>
      </c>
      <c r="J424" s="40">
        <v>878.41666666666652</v>
      </c>
      <c r="K424" s="31">
        <v>869.95</v>
      </c>
      <c r="L424" s="31">
        <v>860</v>
      </c>
      <c r="M424" s="31">
        <v>2.0319400000000001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524.85</v>
      </c>
      <c r="D425" s="40">
        <v>527.86666666666667</v>
      </c>
      <c r="E425" s="40">
        <v>518.98333333333335</v>
      </c>
      <c r="F425" s="40">
        <v>513.11666666666667</v>
      </c>
      <c r="G425" s="40">
        <v>504.23333333333335</v>
      </c>
      <c r="H425" s="40">
        <v>533.73333333333335</v>
      </c>
      <c r="I425" s="40">
        <v>542.61666666666679</v>
      </c>
      <c r="J425" s="40">
        <v>548.48333333333335</v>
      </c>
      <c r="K425" s="31">
        <v>536.75</v>
      </c>
      <c r="L425" s="31">
        <v>522</v>
      </c>
      <c r="M425" s="31">
        <v>0.19811000000000001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264.39999999999998</v>
      </c>
      <c r="D426" s="40">
        <v>264.83333333333331</v>
      </c>
      <c r="E426" s="40">
        <v>261.36666666666662</v>
      </c>
      <c r="F426" s="40">
        <v>258.33333333333331</v>
      </c>
      <c r="G426" s="40">
        <v>254.86666666666662</v>
      </c>
      <c r="H426" s="40">
        <v>267.86666666666662</v>
      </c>
      <c r="I426" s="40">
        <v>271.33333333333331</v>
      </c>
      <c r="J426" s="40">
        <v>274.36666666666662</v>
      </c>
      <c r="K426" s="31">
        <v>268.3</v>
      </c>
      <c r="L426" s="31">
        <v>261.8</v>
      </c>
      <c r="M426" s="31">
        <v>1.62205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74</v>
      </c>
      <c r="D427" s="40">
        <v>74.2</v>
      </c>
      <c r="E427" s="40">
        <v>72.400000000000006</v>
      </c>
      <c r="F427" s="40">
        <v>70.8</v>
      </c>
      <c r="G427" s="40">
        <v>69</v>
      </c>
      <c r="H427" s="40">
        <v>75.800000000000011</v>
      </c>
      <c r="I427" s="40">
        <v>77.599999999999994</v>
      </c>
      <c r="J427" s="40">
        <v>79.200000000000017</v>
      </c>
      <c r="K427" s="31">
        <v>76</v>
      </c>
      <c r="L427" s="31">
        <v>72.599999999999994</v>
      </c>
      <c r="M427" s="31">
        <v>77.163439999999994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2154.9</v>
      </c>
      <c r="D428" s="40">
        <v>2162.4500000000003</v>
      </c>
      <c r="E428" s="40">
        <v>2117.5000000000005</v>
      </c>
      <c r="F428" s="40">
        <v>2080.1000000000004</v>
      </c>
      <c r="G428" s="40">
        <v>2035.1500000000005</v>
      </c>
      <c r="H428" s="40">
        <v>2199.8500000000004</v>
      </c>
      <c r="I428" s="40">
        <v>2244.8000000000002</v>
      </c>
      <c r="J428" s="40">
        <v>2282.2000000000003</v>
      </c>
      <c r="K428" s="31">
        <v>2207.4</v>
      </c>
      <c r="L428" s="31">
        <v>2125.0500000000002</v>
      </c>
      <c r="M428" s="31">
        <v>17.476710000000001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1622.4</v>
      </c>
      <c r="D429" s="40">
        <v>1629.1166666666668</v>
      </c>
      <c r="E429" s="40">
        <v>1609.2333333333336</v>
      </c>
      <c r="F429" s="40">
        <v>1596.0666666666668</v>
      </c>
      <c r="G429" s="40">
        <v>1576.1833333333336</v>
      </c>
      <c r="H429" s="40">
        <v>1642.2833333333335</v>
      </c>
      <c r="I429" s="40">
        <v>1662.1666666666667</v>
      </c>
      <c r="J429" s="40">
        <v>1675.3333333333335</v>
      </c>
      <c r="K429" s="31">
        <v>1649</v>
      </c>
      <c r="L429" s="31">
        <v>1615.95</v>
      </c>
      <c r="M429" s="31">
        <v>11.022830000000001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508.5</v>
      </c>
      <c r="D430" s="40">
        <v>502.18333333333334</v>
      </c>
      <c r="E430" s="40">
        <v>491.86666666666667</v>
      </c>
      <c r="F430" s="40">
        <v>475.23333333333335</v>
      </c>
      <c r="G430" s="40">
        <v>464.91666666666669</v>
      </c>
      <c r="H430" s="40">
        <v>518.81666666666661</v>
      </c>
      <c r="I430" s="40">
        <v>529.13333333333344</v>
      </c>
      <c r="J430" s="40">
        <v>545.76666666666665</v>
      </c>
      <c r="K430" s="31">
        <v>512.5</v>
      </c>
      <c r="L430" s="31">
        <v>485.55</v>
      </c>
      <c r="M430" s="31">
        <v>15.3575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102.15</v>
      </c>
      <c r="D431" s="40">
        <v>102.2</v>
      </c>
      <c r="E431" s="40">
        <v>101.55000000000001</v>
      </c>
      <c r="F431" s="40">
        <v>100.95</v>
      </c>
      <c r="G431" s="40">
        <v>100.30000000000001</v>
      </c>
      <c r="H431" s="40">
        <v>102.80000000000001</v>
      </c>
      <c r="I431" s="40">
        <v>103.45000000000002</v>
      </c>
      <c r="J431" s="40">
        <v>104.05000000000001</v>
      </c>
      <c r="K431" s="31">
        <v>102.85</v>
      </c>
      <c r="L431" s="31">
        <v>101.6</v>
      </c>
      <c r="M431" s="31">
        <v>1.01491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276.35000000000002</v>
      </c>
      <c r="D432" s="40">
        <v>274.10000000000002</v>
      </c>
      <c r="E432" s="40">
        <v>270.65000000000003</v>
      </c>
      <c r="F432" s="40">
        <v>264.95</v>
      </c>
      <c r="G432" s="40">
        <v>261.5</v>
      </c>
      <c r="H432" s="40">
        <v>279.80000000000007</v>
      </c>
      <c r="I432" s="40">
        <v>283.25000000000011</v>
      </c>
      <c r="J432" s="40">
        <v>288.9500000000001</v>
      </c>
      <c r="K432" s="31">
        <v>277.55</v>
      </c>
      <c r="L432" s="31">
        <v>268.39999999999998</v>
      </c>
      <c r="M432" s="31">
        <v>5.1963400000000002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585.1</v>
      </c>
      <c r="D433" s="40">
        <v>588.7166666666667</v>
      </c>
      <c r="E433" s="40">
        <v>575.58333333333337</v>
      </c>
      <c r="F433" s="40">
        <v>566.06666666666672</v>
      </c>
      <c r="G433" s="40">
        <v>552.93333333333339</v>
      </c>
      <c r="H433" s="40">
        <v>598.23333333333335</v>
      </c>
      <c r="I433" s="40">
        <v>611.36666666666656</v>
      </c>
      <c r="J433" s="40">
        <v>620.88333333333333</v>
      </c>
      <c r="K433" s="31">
        <v>601.85</v>
      </c>
      <c r="L433" s="31">
        <v>579.20000000000005</v>
      </c>
      <c r="M433" s="31">
        <v>1.54301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380.85</v>
      </c>
      <c r="D434" s="40">
        <v>381.75</v>
      </c>
      <c r="E434" s="40">
        <v>378.5</v>
      </c>
      <c r="F434" s="40">
        <v>376.15</v>
      </c>
      <c r="G434" s="40">
        <v>372.9</v>
      </c>
      <c r="H434" s="40">
        <v>384.1</v>
      </c>
      <c r="I434" s="40">
        <v>387.35</v>
      </c>
      <c r="J434" s="40">
        <v>389.70000000000005</v>
      </c>
      <c r="K434" s="31">
        <v>385</v>
      </c>
      <c r="L434" s="31">
        <v>379.4</v>
      </c>
      <c r="M434" s="31">
        <v>1.9753799999999999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2424.4</v>
      </c>
      <c r="D435" s="40">
        <v>2420.9166666666665</v>
      </c>
      <c r="E435" s="40">
        <v>2395.7333333333331</v>
      </c>
      <c r="F435" s="40">
        <v>2367.0666666666666</v>
      </c>
      <c r="G435" s="40">
        <v>2341.8833333333332</v>
      </c>
      <c r="H435" s="40">
        <v>2449.583333333333</v>
      </c>
      <c r="I435" s="40">
        <v>2474.7666666666664</v>
      </c>
      <c r="J435" s="40">
        <v>2503.4333333333329</v>
      </c>
      <c r="K435" s="31">
        <v>2446.1</v>
      </c>
      <c r="L435" s="31">
        <v>2392.25</v>
      </c>
      <c r="M435" s="31">
        <v>0.15429000000000001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823.95</v>
      </c>
      <c r="D436" s="40">
        <v>832.31666666666661</v>
      </c>
      <c r="E436" s="40">
        <v>809.63333333333321</v>
      </c>
      <c r="F436" s="40">
        <v>795.31666666666661</v>
      </c>
      <c r="G436" s="40">
        <v>772.63333333333321</v>
      </c>
      <c r="H436" s="40">
        <v>846.63333333333321</v>
      </c>
      <c r="I436" s="40">
        <v>869.31666666666661</v>
      </c>
      <c r="J436" s="40">
        <v>883.63333333333321</v>
      </c>
      <c r="K436" s="31">
        <v>855</v>
      </c>
      <c r="L436" s="31">
        <v>818</v>
      </c>
      <c r="M436" s="31">
        <v>0.97753999999999996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806.5</v>
      </c>
      <c r="D437" s="40">
        <v>803.7166666666667</v>
      </c>
      <c r="E437" s="40">
        <v>798.88333333333344</v>
      </c>
      <c r="F437" s="40">
        <v>791.26666666666677</v>
      </c>
      <c r="G437" s="40">
        <v>786.43333333333351</v>
      </c>
      <c r="H437" s="40">
        <v>811.33333333333337</v>
      </c>
      <c r="I437" s="40">
        <v>816.16666666666663</v>
      </c>
      <c r="J437" s="40">
        <v>823.7833333333333</v>
      </c>
      <c r="K437" s="31">
        <v>808.55</v>
      </c>
      <c r="L437" s="31">
        <v>796.1</v>
      </c>
      <c r="M437" s="31">
        <v>20.765229999999999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487.9</v>
      </c>
      <c r="D438" s="40">
        <v>485.86666666666662</v>
      </c>
      <c r="E438" s="40">
        <v>478.73333333333323</v>
      </c>
      <c r="F438" s="40">
        <v>469.56666666666661</v>
      </c>
      <c r="G438" s="40">
        <v>462.43333333333322</v>
      </c>
      <c r="H438" s="40">
        <v>495.03333333333325</v>
      </c>
      <c r="I438" s="40">
        <v>502.16666666666657</v>
      </c>
      <c r="J438" s="40">
        <v>511.33333333333326</v>
      </c>
      <c r="K438" s="31">
        <v>493</v>
      </c>
      <c r="L438" s="31">
        <v>476.7</v>
      </c>
      <c r="M438" s="31">
        <v>9.1653500000000001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562.35</v>
      </c>
      <c r="D439" s="40">
        <v>562.35</v>
      </c>
      <c r="E439" s="40">
        <v>555.20000000000005</v>
      </c>
      <c r="F439" s="40">
        <v>548.05000000000007</v>
      </c>
      <c r="G439" s="40">
        <v>540.90000000000009</v>
      </c>
      <c r="H439" s="40">
        <v>569.5</v>
      </c>
      <c r="I439" s="40">
        <v>576.64999999999986</v>
      </c>
      <c r="J439" s="40">
        <v>583.79999999999995</v>
      </c>
      <c r="K439" s="31">
        <v>569.5</v>
      </c>
      <c r="L439" s="31">
        <v>555.20000000000005</v>
      </c>
      <c r="M439" s="31">
        <v>10.04838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673.2</v>
      </c>
      <c r="D440" s="40">
        <v>676.68333333333339</v>
      </c>
      <c r="E440" s="40">
        <v>666.51666666666677</v>
      </c>
      <c r="F440" s="40">
        <v>659.83333333333337</v>
      </c>
      <c r="G440" s="40">
        <v>649.66666666666674</v>
      </c>
      <c r="H440" s="40">
        <v>683.36666666666679</v>
      </c>
      <c r="I440" s="40">
        <v>693.5333333333333</v>
      </c>
      <c r="J440" s="40">
        <v>700.21666666666681</v>
      </c>
      <c r="K440" s="31">
        <v>686.85</v>
      </c>
      <c r="L440" s="31">
        <v>670</v>
      </c>
      <c r="M440" s="31">
        <v>0.12626000000000001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380.65</v>
      </c>
      <c r="D441" s="40">
        <v>376.88333333333338</v>
      </c>
      <c r="E441" s="40">
        <v>369.11666666666679</v>
      </c>
      <c r="F441" s="40">
        <v>357.58333333333343</v>
      </c>
      <c r="G441" s="40">
        <v>349.81666666666683</v>
      </c>
      <c r="H441" s="40">
        <v>388.41666666666674</v>
      </c>
      <c r="I441" s="40">
        <v>396.18333333333328</v>
      </c>
      <c r="J441" s="40">
        <v>407.7166666666667</v>
      </c>
      <c r="K441" s="31">
        <v>384.65</v>
      </c>
      <c r="L441" s="31">
        <v>365.35</v>
      </c>
      <c r="M441" s="31">
        <v>7.9856100000000003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2299</v>
      </c>
      <c r="D442" s="40">
        <v>2314.7833333333333</v>
      </c>
      <c r="E442" s="40">
        <v>2256.4166666666665</v>
      </c>
      <c r="F442" s="40">
        <v>2213.833333333333</v>
      </c>
      <c r="G442" s="40">
        <v>2155.4666666666662</v>
      </c>
      <c r="H442" s="40">
        <v>2357.3666666666668</v>
      </c>
      <c r="I442" s="40">
        <v>2415.7333333333336</v>
      </c>
      <c r="J442" s="40">
        <v>2458.3166666666671</v>
      </c>
      <c r="K442" s="31">
        <v>2373.15</v>
      </c>
      <c r="L442" s="31">
        <v>2272.1999999999998</v>
      </c>
      <c r="M442" s="31">
        <v>3.5652699999999999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513.70000000000005</v>
      </c>
      <c r="D443" s="40">
        <v>513.44999999999993</v>
      </c>
      <c r="E443" s="40">
        <v>502.89999999999986</v>
      </c>
      <c r="F443" s="40">
        <v>492.09999999999991</v>
      </c>
      <c r="G443" s="40">
        <v>481.54999999999984</v>
      </c>
      <c r="H443" s="40">
        <v>524.24999999999989</v>
      </c>
      <c r="I443" s="40">
        <v>534.79999999999984</v>
      </c>
      <c r="J443" s="40">
        <v>545.59999999999991</v>
      </c>
      <c r="K443" s="31">
        <v>524</v>
      </c>
      <c r="L443" s="31">
        <v>502.65</v>
      </c>
      <c r="M443" s="31">
        <v>1.3890100000000001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7.1</v>
      </c>
      <c r="D444" s="40">
        <v>7.1499999999999995</v>
      </c>
      <c r="E444" s="40">
        <v>6.9999999999999991</v>
      </c>
      <c r="F444" s="40">
        <v>6.8999999999999995</v>
      </c>
      <c r="G444" s="40">
        <v>6.7499999999999991</v>
      </c>
      <c r="H444" s="40">
        <v>7.2499999999999991</v>
      </c>
      <c r="I444" s="40">
        <v>7.3999999999999995</v>
      </c>
      <c r="J444" s="40">
        <v>7.4999999999999991</v>
      </c>
      <c r="K444" s="31">
        <v>7.3</v>
      </c>
      <c r="L444" s="31">
        <v>7.05</v>
      </c>
      <c r="M444" s="31">
        <v>288.35160999999999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433.45</v>
      </c>
      <c r="D445" s="40">
        <v>434.56666666666666</v>
      </c>
      <c r="E445" s="40">
        <v>426.88333333333333</v>
      </c>
      <c r="F445" s="40">
        <v>420.31666666666666</v>
      </c>
      <c r="G445" s="40">
        <v>412.63333333333333</v>
      </c>
      <c r="H445" s="40">
        <v>441.13333333333333</v>
      </c>
      <c r="I445" s="40">
        <v>448.81666666666661</v>
      </c>
      <c r="J445" s="40">
        <v>455.38333333333333</v>
      </c>
      <c r="K445" s="31">
        <v>442.25</v>
      </c>
      <c r="L445" s="31">
        <v>428</v>
      </c>
      <c r="M445" s="31">
        <v>5.1203900000000004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1038.5999999999999</v>
      </c>
      <c r="D446" s="40">
        <v>1041.2833333333333</v>
      </c>
      <c r="E446" s="40">
        <v>1028.5666666666666</v>
      </c>
      <c r="F446" s="40">
        <v>1018.5333333333333</v>
      </c>
      <c r="G446" s="40">
        <v>1005.8166666666666</v>
      </c>
      <c r="H446" s="40">
        <v>1051.3166666666666</v>
      </c>
      <c r="I446" s="40">
        <v>1064.0333333333333</v>
      </c>
      <c r="J446" s="40">
        <v>1074.0666666666666</v>
      </c>
      <c r="K446" s="31">
        <v>1054</v>
      </c>
      <c r="L446" s="31">
        <v>1031.25</v>
      </c>
      <c r="M446" s="31">
        <v>0.16764999999999999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554.65</v>
      </c>
      <c r="D447" s="40">
        <v>553.4666666666667</v>
      </c>
      <c r="E447" s="40">
        <v>546.18333333333339</v>
      </c>
      <c r="F447" s="40">
        <v>537.7166666666667</v>
      </c>
      <c r="G447" s="40">
        <v>530.43333333333339</v>
      </c>
      <c r="H447" s="40">
        <v>561.93333333333339</v>
      </c>
      <c r="I447" s="40">
        <v>569.2166666666667</v>
      </c>
      <c r="J447" s="40">
        <v>577.68333333333339</v>
      </c>
      <c r="K447" s="31">
        <v>560.75</v>
      </c>
      <c r="L447" s="31">
        <v>545</v>
      </c>
      <c r="M447" s="31">
        <v>5.3424800000000001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1275.1500000000001</v>
      </c>
      <c r="D448" s="40">
        <v>1254.1000000000001</v>
      </c>
      <c r="E448" s="40">
        <v>1233.0500000000002</v>
      </c>
      <c r="F448" s="40">
        <v>1190.95</v>
      </c>
      <c r="G448" s="40">
        <v>1169.9000000000001</v>
      </c>
      <c r="H448" s="40">
        <v>1296.2000000000003</v>
      </c>
      <c r="I448" s="40">
        <v>1317.25</v>
      </c>
      <c r="J448" s="40">
        <v>1359.3500000000004</v>
      </c>
      <c r="K448" s="31">
        <v>1275.1500000000001</v>
      </c>
      <c r="L448" s="31">
        <v>1212</v>
      </c>
      <c r="M448" s="31">
        <v>3.0029599999999999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15722.1</v>
      </c>
      <c r="D449" s="40">
        <v>15788.5</v>
      </c>
      <c r="E449" s="40">
        <v>15593.6</v>
      </c>
      <c r="F449" s="40">
        <v>15465.1</v>
      </c>
      <c r="G449" s="40">
        <v>15270.2</v>
      </c>
      <c r="H449" s="40">
        <v>15917</v>
      </c>
      <c r="I449" s="40">
        <v>16111.900000000001</v>
      </c>
      <c r="J449" s="40">
        <v>16240.4</v>
      </c>
      <c r="K449" s="31">
        <v>15983.4</v>
      </c>
      <c r="L449" s="31">
        <v>15660</v>
      </c>
      <c r="M449" s="31">
        <v>1.993E-2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935.85</v>
      </c>
      <c r="D450" s="40">
        <v>936.65</v>
      </c>
      <c r="E450" s="40">
        <v>926.9</v>
      </c>
      <c r="F450" s="40">
        <v>917.95</v>
      </c>
      <c r="G450" s="40">
        <v>908.2</v>
      </c>
      <c r="H450" s="40">
        <v>945.59999999999991</v>
      </c>
      <c r="I450" s="40">
        <v>955.34999999999991</v>
      </c>
      <c r="J450" s="40">
        <v>964.29999999999984</v>
      </c>
      <c r="K450" s="31">
        <v>946.4</v>
      </c>
      <c r="L450" s="31">
        <v>927.7</v>
      </c>
      <c r="M450" s="31">
        <v>11.937799999999999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220.7</v>
      </c>
      <c r="D451" s="40">
        <v>221.41666666666666</v>
      </c>
      <c r="E451" s="40">
        <v>217.08333333333331</v>
      </c>
      <c r="F451" s="40">
        <v>213.46666666666667</v>
      </c>
      <c r="G451" s="40">
        <v>209.13333333333333</v>
      </c>
      <c r="H451" s="40">
        <v>225.0333333333333</v>
      </c>
      <c r="I451" s="40">
        <v>229.36666666666662</v>
      </c>
      <c r="J451" s="40">
        <v>232.98333333333329</v>
      </c>
      <c r="K451" s="31">
        <v>225.75</v>
      </c>
      <c r="L451" s="31">
        <v>217.8</v>
      </c>
      <c r="M451" s="31">
        <v>18.610220000000002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1225.75</v>
      </c>
      <c r="D452" s="40">
        <v>1229.9166666666667</v>
      </c>
      <c r="E452" s="40">
        <v>1209.9833333333336</v>
      </c>
      <c r="F452" s="40">
        <v>1194.2166666666669</v>
      </c>
      <c r="G452" s="40">
        <v>1174.2833333333338</v>
      </c>
      <c r="H452" s="40">
        <v>1245.6833333333334</v>
      </c>
      <c r="I452" s="40">
        <v>1265.6166666666663</v>
      </c>
      <c r="J452" s="40">
        <v>1281.3833333333332</v>
      </c>
      <c r="K452" s="31">
        <v>1249.8499999999999</v>
      </c>
      <c r="L452" s="31">
        <v>1214.1500000000001</v>
      </c>
      <c r="M452" s="31">
        <v>4.5071000000000003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847.9</v>
      </c>
      <c r="D453" s="40">
        <v>846.91666666666663</v>
      </c>
      <c r="E453" s="40">
        <v>840.98333333333323</v>
      </c>
      <c r="F453" s="40">
        <v>834.06666666666661</v>
      </c>
      <c r="G453" s="40">
        <v>828.13333333333321</v>
      </c>
      <c r="H453" s="40">
        <v>853.83333333333326</v>
      </c>
      <c r="I453" s="40">
        <v>859.76666666666665</v>
      </c>
      <c r="J453" s="40">
        <v>866.68333333333328</v>
      </c>
      <c r="K453" s="31">
        <v>852.85</v>
      </c>
      <c r="L453" s="31">
        <v>840</v>
      </c>
      <c r="M453" s="31">
        <v>11.804410000000001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6552.75</v>
      </c>
      <c r="D454" s="40">
        <v>6567.916666666667</v>
      </c>
      <c r="E454" s="40">
        <v>6446.8333333333339</v>
      </c>
      <c r="F454" s="40">
        <v>6340.916666666667</v>
      </c>
      <c r="G454" s="40">
        <v>6219.8333333333339</v>
      </c>
      <c r="H454" s="40">
        <v>6673.8333333333339</v>
      </c>
      <c r="I454" s="40">
        <v>6794.9166666666679</v>
      </c>
      <c r="J454" s="40">
        <v>6900.8333333333339</v>
      </c>
      <c r="K454" s="31">
        <v>6689</v>
      </c>
      <c r="L454" s="31">
        <v>6462</v>
      </c>
      <c r="M454" s="31">
        <v>1.6466499999999999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507.05</v>
      </c>
      <c r="D455" s="40">
        <v>504.65000000000003</v>
      </c>
      <c r="E455" s="40">
        <v>499.75000000000006</v>
      </c>
      <c r="F455" s="40">
        <v>492.45000000000005</v>
      </c>
      <c r="G455" s="40">
        <v>487.55000000000007</v>
      </c>
      <c r="H455" s="40">
        <v>511.95000000000005</v>
      </c>
      <c r="I455" s="40">
        <v>516.85</v>
      </c>
      <c r="J455" s="40">
        <v>524.15000000000009</v>
      </c>
      <c r="K455" s="31">
        <v>509.55</v>
      </c>
      <c r="L455" s="31">
        <v>497.35</v>
      </c>
      <c r="M455" s="31">
        <v>207.31808000000001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285</v>
      </c>
      <c r="D456" s="40">
        <v>284.43333333333334</v>
      </c>
      <c r="E456" s="40">
        <v>279.56666666666666</v>
      </c>
      <c r="F456" s="40">
        <v>274.13333333333333</v>
      </c>
      <c r="G456" s="40">
        <v>269.26666666666665</v>
      </c>
      <c r="H456" s="40">
        <v>289.86666666666667</v>
      </c>
      <c r="I456" s="40">
        <v>294.73333333333335</v>
      </c>
      <c r="J456" s="40">
        <v>300.16666666666669</v>
      </c>
      <c r="K456" s="31">
        <v>289.3</v>
      </c>
      <c r="L456" s="31">
        <v>279</v>
      </c>
      <c r="M456" s="31">
        <v>42.540219999999998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239.85</v>
      </c>
      <c r="D457" s="40">
        <v>239.41666666666666</v>
      </c>
      <c r="E457" s="40">
        <v>236.43333333333331</v>
      </c>
      <c r="F457" s="40">
        <v>233.01666666666665</v>
      </c>
      <c r="G457" s="40">
        <v>230.0333333333333</v>
      </c>
      <c r="H457" s="40">
        <v>242.83333333333331</v>
      </c>
      <c r="I457" s="40">
        <v>245.81666666666666</v>
      </c>
      <c r="J457" s="40">
        <v>249.23333333333332</v>
      </c>
      <c r="K457" s="31">
        <v>242.4</v>
      </c>
      <c r="L457" s="31">
        <v>236</v>
      </c>
      <c r="M457" s="31">
        <v>420.38249999999999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1287.25</v>
      </c>
      <c r="D458" s="40">
        <v>1299.45</v>
      </c>
      <c r="E458" s="40">
        <v>1258.9000000000001</v>
      </c>
      <c r="F458" s="40">
        <v>1230.55</v>
      </c>
      <c r="G458" s="40">
        <v>1190</v>
      </c>
      <c r="H458" s="40">
        <v>1327.8000000000002</v>
      </c>
      <c r="I458" s="40">
        <v>1368.35</v>
      </c>
      <c r="J458" s="40">
        <v>1396.7000000000003</v>
      </c>
      <c r="K458" s="31">
        <v>1340</v>
      </c>
      <c r="L458" s="31">
        <v>1271.0999999999999</v>
      </c>
      <c r="M458" s="31">
        <v>232.39558</v>
      </c>
      <c r="N458" s="1"/>
      <c r="O458" s="1"/>
    </row>
    <row r="459" spans="1:15" ht="12.75" customHeight="1">
      <c r="A459" s="31">
        <v>449</v>
      </c>
      <c r="B459" s="31" t="s">
        <v>875</v>
      </c>
      <c r="C459" s="31">
        <v>841.3</v>
      </c>
      <c r="D459" s="40">
        <v>846.51666666666677</v>
      </c>
      <c r="E459" s="40">
        <v>831.28333333333353</v>
      </c>
      <c r="F459" s="40">
        <v>821.26666666666677</v>
      </c>
      <c r="G459" s="40">
        <v>806.03333333333353</v>
      </c>
      <c r="H459" s="40">
        <v>856.53333333333353</v>
      </c>
      <c r="I459" s="40">
        <v>871.76666666666688</v>
      </c>
      <c r="J459" s="40">
        <v>881.78333333333353</v>
      </c>
      <c r="K459" s="31">
        <v>861.75</v>
      </c>
      <c r="L459" s="31">
        <v>836.5</v>
      </c>
      <c r="M459" s="31">
        <v>0.27165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1971.1</v>
      </c>
      <c r="D460" s="40">
        <v>1962.45</v>
      </c>
      <c r="E460" s="40">
        <v>1939.9</v>
      </c>
      <c r="F460" s="40">
        <v>1908.7</v>
      </c>
      <c r="G460" s="40">
        <v>1886.15</v>
      </c>
      <c r="H460" s="40">
        <v>1993.65</v>
      </c>
      <c r="I460" s="40">
        <v>2016.1999999999998</v>
      </c>
      <c r="J460" s="40">
        <v>2047.4</v>
      </c>
      <c r="K460" s="31">
        <v>1985</v>
      </c>
      <c r="L460" s="31">
        <v>1931.25</v>
      </c>
      <c r="M460" s="31">
        <v>0.45234999999999997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822.4</v>
      </c>
      <c r="D461" s="40">
        <v>822.33333333333337</v>
      </c>
      <c r="E461" s="40">
        <v>814.06666666666672</v>
      </c>
      <c r="F461" s="40">
        <v>805.73333333333335</v>
      </c>
      <c r="G461" s="40">
        <v>797.4666666666667</v>
      </c>
      <c r="H461" s="40">
        <v>830.66666666666674</v>
      </c>
      <c r="I461" s="40">
        <v>838.93333333333339</v>
      </c>
      <c r="J461" s="40">
        <v>847.26666666666677</v>
      </c>
      <c r="K461" s="31">
        <v>830.6</v>
      </c>
      <c r="L461" s="31">
        <v>814</v>
      </c>
      <c r="M461" s="31">
        <v>0.27892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3526.05</v>
      </c>
      <c r="D462" s="40">
        <v>3515.3000000000006</v>
      </c>
      <c r="E462" s="40">
        <v>3496.4500000000012</v>
      </c>
      <c r="F462" s="40">
        <v>3466.8500000000004</v>
      </c>
      <c r="G462" s="40">
        <v>3448.0000000000009</v>
      </c>
      <c r="H462" s="40">
        <v>3544.9000000000015</v>
      </c>
      <c r="I462" s="40">
        <v>3563.7500000000009</v>
      </c>
      <c r="J462" s="40">
        <v>3593.3500000000017</v>
      </c>
      <c r="K462" s="31">
        <v>3534.15</v>
      </c>
      <c r="L462" s="31">
        <v>3485.7</v>
      </c>
      <c r="M462" s="31">
        <v>17.47259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4667.8</v>
      </c>
      <c r="D463" s="40">
        <v>4689.2666666666664</v>
      </c>
      <c r="E463" s="40">
        <v>4633.5333333333328</v>
      </c>
      <c r="F463" s="40">
        <v>4599.2666666666664</v>
      </c>
      <c r="G463" s="40">
        <v>4543.5333333333328</v>
      </c>
      <c r="H463" s="40">
        <v>4723.5333333333328</v>
      </c>
      <c r="I463" s="40">
        <v>4779.2666666666664</v>
      </c>
      <c r="J463" s="40">
        <v>4813.5333333333328</v>
      </c>
      <c r="K463" s="31">
        <v>4745</v>
      </c>
      <c r="L463" s="31">
        <v>4655</v>
      </c>
      <c r="M463" s="31">
        <v>9.6790000000000001E-2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1585</v>
      </c>
      <c r="D464" s="40">
        <v>1568.5833333333333</v>
      </c>
      <c r="E464" s="40">
        <v>1547.7166666666665</v>
      </c>
      <c r="F464" s="40">
        <v>1510.4333333333332</v>
      </c>
      <c r="G464" s="40">
        <v>1489.5666666666664</v>
      </c>
      <c r="H464" s="40">
        <v>1605.8666666666666</v>
      </c>
      <c r="I464" s="40">
        <v>1626.7333333333333</v>
      </c>
      <c r="J464" s="40">
        <v>1664.0166666666667</v>
      </c>
      <c r="K464" s="31">
        <v>1589.45</v>
      </c>
      <c r="L464" s="31">
        <v>1531.3</v>
      </c>
      <c r="M464" s="31">
        <v>37.138680000000001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1533.35</v>
      </c>
      <c r="D465" s="40">
        <v>1538.4833333333333</v>
      </c>
      <c r="E465" s="40">
        <v>1501.9666666666667</v>
      </c>
      <c r="F465" s="40">
        <v>1470.5833333333333</v>
      </c>
      <c r="G465" s="40">
        <v>1434.0666666666666</v>
      </c>
      <c r="H465" s="40">
        <v>1569.8666666666668</v>
      </c>
      <c r="I465" s="40">
        <v>1606.3833333333337</v>
      </c>
      <c r="J465" s="40">
        <v>1637.7666666666669</v>
      </c>
      <c r="K465" s="31">
        <v>1575</v>
      </c>
      <c r="L465" s="31">
        <v>1507.1</v>
      </c>
      <c r="M465" s="31">
        <v>7.3900600000000001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1129.5</v>
      </c>
      <c r="D466" s="40">
        <v>1125.1666666666667</v>
      </c>
      <c r="E466" s="40">
        <v>1115.3333333333335</v>
      </c>
      <c r="F466" s="40">
        <v>1101.1666666666667</v>
      </c>
      <c r="G466" s="40">
        <v>1091.3333333333335</v>
      </c>
      <c r="H466" s="40">
        <v>1139.3333333333335</v>
      </c>
      <c r="I466" s="40">
        <v>1149.166666666667</v>
      </c>
      <c r="J466" s="40">
        <v>1163.3333333333335</v>
      </c>
      <c r="K466" s="31">
        <v>1135</v>
      </c>
      <c r="L466" s="31">
        <v>1111</v>
      </c>
      <c r="M466" s="31">
        <v>0.33489000000000002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1746.05</v>
      </c>
      <c r="D467" s="40">
        <v>1749.7666666666667</v>
      </c>
      <c r="E467" s="40">
        <v>1701.5333333333333</v>
      </c>
      <c r="F467" s="40">
        <v>1657.0166666666667</v>
      </c>
      <c r="G467" s="40">
        <v>1608.7833333333333</v>
      </c>
      <c r="H467" s="40">
        <v>1794.2833333333333</v>
      </c>
      <c r="I467" s="40">
        <v>1842.5166666666664</v>
      </c>
      <c r="J467" s="40">
        <v>1887.0333333333333</v>
      </c>
      <c r="K467" s="31">
        <v>1798</v>
      </c>
      <c r="L467" s="31">
        <v>1705.25</v>
      </c>
      <c r="M467" s="31">
        <v>0.90688999999999997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1994.45</v>
      </c>
      <c r="D468" s="40">
        <v>1978.4833333333333</v>
      </c>
      <c r="E468" s="40">
        <v>1936.9666666666667</v>
      </c>
      <c r="F468" s="40">
        <v>1879.4833333333333</v>
      </c>
      <c r="G468" s="40">
        <v>1837.9666666666667</v>
      </c>
      <c r="H468" s="40">
        <v>2035.9666666666667</v>
      </c>
      <c r="I468" s="40">
        <v>2077.4833333333336</v>
      </c>
      <c r="J468" s="40">
        <v>2134.9666666666667</v>
      </c>
      <c r="K468" s="31">
        <v>2020</v>
      </c>
      <c r="L468" s="31">
        <v>1921</v>
      </c>
      <c r="M468" s="31">
        <v>1.68886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2539.5</v>
      </c>
      <c r="D469" s="40">
        <v>2541.4166666666665</v>
      </c>
      <c r="E469" s="40">
        <v>2521.083333333333</v>
      </c>
      <c r="F469" s="40">
        <v>2502.6666666666665</v>
      </c>
      <c r="G469" s="40">
        <v>2482.333333333333</v>
      </c>
      <c r="H469" s="40">
        <v>2559.833333333333</v>
      </c>
      <c r="I469" s="40">
        <v>2580.1666666666661</v>
      </c>
      <c r="J469" s="40">
        <v>2598.583333333333</v>
      </c>
      <c r="K469" s="31">
        <v>2561.75</v>
      </c>
      <c r="L469" s="31">
        <v>2523</v>
      </c>
      <c r="M469" s="31">
        <v>16.73817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2791.35</v>
      </c>
      <c r="D470" s="40">
        <v>2794.1166666666668</v>
      </c>
      <c r="E470" s="40">
        <v>2748.2333333333336</v>
      </c>
      <c r="F470" s="40">
        <v>2705.1166666666668</v>
      </c>
      <c r="G470" s="40">
        <v>2659.2333333333336</v>
      </c>
      <c r="H470" s="40">
        <v>2837.2333333333336</v>
      </c>
      <c r="I470" s="40">
        <v>2883.1166666666668</v>
      </c>
      <c r="J470" s="40">
        <v>2926.2333333333336</v>
      </c>
      <c r="K470" s="31">
        <v>2840</v>
      </c>
      <c r="L470" s="31">
        <v>2751</v>
      </c>
      <c r="M470" s="31">
        <v>7.5459500000000004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539.29999999999995</v>
      </c>
      <c r="D471" s="40">
        <v>540.5333333333333</v>
      </c>
      <c r="E471" s="40">
        <v>534.06666666666661</v>
      </c>
      <c r="F471" s="40">
        <v>528.83333333333326</v>
      </c>
      <c r="G471" s="40">
        <v>522.36666666666656</v>
      </c>
      <c r="H471" s="40">
        <v>545.76666666666665</v>
      </c>
      <c r="I471" s="40">
        <v>552.23333333333335</v>
      </c>
      <c r="J471" s="40">
        <v>557.4666666666667</v>
      </c>
      <c r="K471" s="31">
        <v>547</v>
      </c>
      <c r="L471" s="31">
        <v>535.29999999999995</v>
      </c>
      <c r="M471" s="31">
        <v>13.340260000000001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1149.1500000000001</v>
      </c>
      <c r="D472" s="40">
        <v>1145.9166666666667</v>
      </c>
      <c r="E472" s="40">
        <v>1131.8333333333335</v>
      </c>
      <c r="F472" s="40">
        <v>1114.5166666666667</v>
      </c>
      <c r="G472" s="40">
        <v>1100.4333333333334</v>
      </c>
      <c r="H472" s="40">
        <v>1163.2333333333336</v>
      </c>
      <c r="I472" s="40">
        <v>1177.3166666666671</v>
      </c>
      <c r="J472" s="40">
        <v>1194.6333333333337</v>
      </c>
      <c r="K472" s="31">
        <v>1160</v>
      </c>
      <c r="L472" s="31">
        <v>1128.5999999999999</v>
      </c>
      <c r="M472" s="31">
        <v>5.02799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39.65</v>
      </c>
      <c r="D473" s="40">
        <v>39.783333333333331</v>
      </c>
      <c r="E473" s="40">
        <v>39.466666666666661</v>
      </c>
      <c r="F473" s="40">
        <v>39.283333333333331</v>
      </c>
      <c r="G473" s="40">
        <v>38.966666666666661</v>
      </c>
      <c r="H473" s="40">
        <v>39.966666666666661</v>
      </c>
      <c r="I473" s="40">
        <v>40.283333333333324</v>
      </c>
      <c r="J473" s="40">
        <v>40.466666666666661</v>
      </c>
      <c r="K473" s="31">
        <v>40.1</v>
      </c>
      <c r="L473" s="31">
        <v>39.6</v>
      </c>
      <c r="M473" s="31">
        <v>85.783280000000005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210.95</v>
      </c>
      <c r="D474" s="40">
        <v>212.15</v>
      </c>
      <c r="E474" s="40">
        <v>204.4</v>
      </c>
      <c r="F474" s="40">
        <v>197.85</v>
      </c>
      <c r="G474" s="40">
        <v>190.1</v>
      </c>
      <c r="H474" s="40">
        <v>218.70000000000002</v>
      </c>
      <c r="I474" s="40">
        <v>226.45000000000002</v>
      </c>
      <c r="J474" s="40">
        <v>233.00000000000003</v>
      </c>
      <c r="K474" s="31">
        <v>219.9</v>
      </c>
      <c r="L474" s="31">
        <v>205.6</v>
      </c>
      <c r="M474" s="31">
        <v>10.17554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11199.85</v>
      </c>
      <c r="D475" s="40">
        <v>11185.316666666666</v>
      </c>
      <c r="E475" s="40">
        <v>11120.633333333331</v>
      </c>
      <c r="F475" s="40">
        <v>11041.416666666666</v>
      </c>
      <c r="G475" s="40">
        <v>10976.733333333332</v>
      </c>
      <c r="H475" s="40">
        <v>11264.533333333331</v>
      </c>
      <c r="I475" s="40">
        <v>11329.216666666665</v>
      </c>
      <c r="J475" s="40">
        <v>11408.433333333331</v>
      </c>
      <c r="K475" s="31">
        <v>11250</v>
      </c>
      <c r="L475" s="31">
        <v>11106.1</v>
      </c>
      <c r="M475" s="31">
        <v>5.5980000000000002E-2</v>
      </c>
      <c r="N475" s="1"/>
      <c r="O475" s="1"/>
    </row>
    <row r="476" spans="1:15" ht="12.75" customHeight="1">
      <c r="A476" s="31">
        <v>466</v>
      </c>
      <c r="B476" s="31" t="s">
        <v>876</v>
      </c>
      <c r="C476" s="31">
        <v>65.95</v>
      </c>
      <c r="D476" s="40">
        <v>65.95</v>
      </c>
      <c r="E476" s="40">
        <v>65.95</v>
      </c>
      <c r="F476" s="40">
        <v>65.95</v>
      </c>
      <c r="G476" s="40">
        <v>65.95</v>
      </c>
      <c r="H476" s="40">
        <v>65.95</v>
      </c>
      <c r="I476" s="40">
        <v>65.95</v>
      </c>
      <c r="J476" s="40">
        <v>65.95</v>
      </c>
      <c r="K476" s="31">
        <v>65.95</v>
      </c>
      <c r="L476" s="31">
        <v>65.95</v>
      </c>
      <c r="M476" s="31">
        <v>14.6915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46.85</v>
      </c>
      <c r="D477" s="40">
        <v>46.633333333333333</v>
      </c>
      <c r="E477" s="40">
        <v>45.916666666666664</v>
      </c>
      <c r="F477" s="40">
        <v>44.983333333333334</v>
      </c>
      <c r="G477" s="40">
        <v>44.266666666666666</v>
      </c>
      <c r="H477" s="40">
        <v>47.566666666666663</v>
      </c>
      <c r="I477" s="40">
        <v>48.283333333333331</v>
      </c>
      <c r="J477" s="40">
        <v>49.216666666666661</v>
      </c>
      <c r="K477" s="31">
        <v>47.35</v>
      </c>
      <c r="L477" s="31">
        <v>45.7</v>
      </c>
      <c r="M477" s="31">
        <v>64.649820000000005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729.05</v>
      </c>
      <c r="D478" s="40">
        <v>733.2833333333333</v>
      </c>
      <c r="E478" s="40">
        <v>714.56666666666661</v>
      </c>
      <c r="F478" s="40">
        <v>700.08333333333326</v>
      </c>
      <c r="G478" s="40">
        <v>681.36666666666656</v>
      </c>
      <c r="H478" s="40">
        <v>747.76666666666665</v>
      </c>
      <c r="I478" s="40">
        <v>766.48333333333335</v>
      </c>
      <c r="J478" s="40">
        <v>780.9666666666667</v>
      </c>
      <c r="K478" s="31">
        <v>752</v>
      </c>
      <c r="L478" s="31">
        <v>718.8</v>
      </c>
      <c r="M478" s="31">
        <v>40.942239999999998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1734.8</v>
      </c>
      <c r="D479" s="40">
        <v>1731.3333333333333</v>
      </c>
      <c r="E479" s="40">
        <v>1718.4666666666665</v>
      </c>
      <c r="F479" s="40">
        <v>1702.1333333333332</v>
      </c>
      <c r="G479" s="40">
        <v>1689.2666666666664</v>
      </c>
      <c r="H479" s="40">
        <v>1747.6666666666665</v>
      </c>
      <c r="I479" s="40">
        <v>1760.5333333333333</v>
      </c>
      <c r="J479" s="40">
        <v>1776.8666666666666</v>
      </c>
      <c r="K479" s="31">
        <v>1744.2</v>
      </c>
      <c r="L479" s="31">
        <v>1715</v>
      </c>
      <c r="M479" s="31">
        <v>1.86206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14.1</v>
      </c>
      <c r="D480" s="40">
        <v>14.183333333333332</v>
      </c>
      <c r="E480" s="40">
        <v>13.966666666666663</v>
      </c>
      <c r="F480" s="40">
        <v>13.833333333333332</v>
      </c>
      <c r="G480" s="40">
        <v>13.616666666666664</v>
      </c>
      <c r="H480" s="40">
        <v>14.316666666666663</v>
      </c>
      <c r="I480" s="40">
        <v>14.533333333333331</v>
      </c>
      <c r="J480" s="40">
        <v>14.666666666666663</v>
      </c>
      <c r="K480" s="31">
        <v>14.4</v>
      </c>
      <c r="L480" s="31">
        <v>14.05</v>
      </c>
      <c r="M480" s="31">
        <v>43.013069999999999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521.79999999999995</v>
      </c>
      <c r="D481" s="40">
        <v>524.15</v>
      </c>
      <c r="E481" s="40">
        <v>514.9</v>
      </c>
      <c r="F481" s="40">
        <v>508</v>
      </c>
      <c r="G481" s="40">
        <v>498.75</v>
      </c>
      <c r="H481" s="40">
        <v>531.04999999999995</v>
      </c>
      <c r="I481" s="40">
        <v>540.29999999999995</v>
      </c>
      <c r="J481" s="40">
        <v>547.19999999999993</v>
      </c>
      <c r="K481" s="31">
        <v>533.4</v>
      </c>
      <c r="L481" s="31">
        <v>517.25</v>
      </c>
      <c r="M481" s="31">
        <v>1.6885300000000001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166.45</v>
      </c>
      <c r="D482" s="40">
        <v>167.48333333333332</v>
      </c>
      <c r="E482" s="40">
        <v>164.36666666666665</v>
      </c>
      <c r="F482" s="40">
        <v>162.28333333333333</v>
      </c>
      <c r="G482" s="40">
        <v>159.16666666666666</v>
      </c>
      <c r="H482" s="40">
        <v>169.56666666666663</v>
      </c>
      <c r="I482" s="40">
        <v>172.68333333333331</v>
      </c>
      <c r="J482" s="40">
        <v>174.76666666666662</v>
      </c>
      <c r="K482" s="31">
        <v>170.6</v>
      </c>
      <c r="L482" s="31">
        <v>165.4</v>
      </c>
      <c r="M482" s="31">
        <v>4.7111099999999997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20.85</v>
      </c>
      <c r="D483" s="40">
        <v>20.933333333333334</v>
      </c>
      <c r="E483" s="40">
        <v>20.666666666666668</v>
      </c>
      <c r="F483" s="40">
        <v>20.483333333333334</v>
      </c>
      <c r="G483" s="40">
        <v>20.216666666666669</v>
      </c>
      <c r="H483" s="40">
        <v>21.116666666666667</v>
      </c>
      <c r="I483" s="40">
        <v>21.383333333333333</v>
      </c>
      <c r="J483" s="40">
        <v>21.566666666666666</v>
      </c>
      <c r="K483" s="31">
        <v>21.2</v>
      </c>
      <c r="L483" s="31">
        <v>20.75</v>
      </c>
      <c r="M483" s="31">
        <v>16.49973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8080.75</v>
      </c>
      <c r="D484" s="40">
        <v>8066.5166666666664</v>
      </c>
      <c r="E484" s="40">
        <v>8019.2333333333327</v>
      </c>
      <c r="F484" s="40">
        <v>7957.7166666666662</v>
      </c>
      <c r="G484" s="40">
        <v>7910.4333333333325</v>
      </c>
      <c r="H484" s="40">
        <v>8128.0333333333328</v>
      </c>
      <c r="I484" s="40">
        <v>8175.3166666666657</v>
      </c>
      <c r="J484" s="40">
        <v>8236.8333333333321</v>
      </c>
      <c r="K484" s="31">
        <v>8113.8</v>
      </c>
      <c r="L484" s="31">
        <v>8005</v>
      </c>
      <c r="M484" s="31">
        <v>1.8050900000000001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50</v>
      </c>
      <c r="D485" s="40">
        <v>49.916666666666664</v>
      </c>
      <c r="E485" s="40">
        <v>49.083333333333329</v>
      </c>
      <c r="F485" s="40">
        <v>48.166666666666664</v>
      </c>
      <c r="G485" s="40">
        <v>47.333333333333329</v>
      </c>
      <c r="H485" s="40">
        <v>50.833333333333329</v>
      </c>
      <c r="I485" s="40">
        <v>51.666666666666657</v>
      </c>
      <c r="J485" s="40">
        <v>52.583333333333329</v>
      </c>
      <c r="K485" s="31">
        <v>50.75</v>
      </c>
      <c r="L485" s="31">
        <v>49</v>
      </c>
      <c r="M485" s="31">
        <v>216.66643999999999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769.55</v>
      </c>
      <c r="D486" s="40">
        <v>769.76666666666677</v>
      </c>
      <c r="E486" s="40">
        <v>764.83333333333348</v>
      </c>
      <c r="F486" s="40">
        <v>760.11666666666667</v>
      </c>
      <c r="G486" s="40">
        <v>755.18333333333339</v>
      </c>
      <c r="H486" s="40">
        <v>774.48333333333358</v>
      </c>
      <c r="I486" s="40">
        <v>779.41666666666674</v>
      </c>
      <c r="J486" s="40">
        <v>784.13333333333367</v>
      </c>
      <c r="K486" s="31">
        <v>774.7</v>
      </c>
      <c r="L486" s="31">
        <v>765.05</v>
      </c>
      <c r="M486" s="31">
        <v>16.08464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1094.8</v>
      </c>
      <c r="D487" s="40">
        <v>1100.7</v>
      </c>
      <c r="E487" s="40">
        <v>1081.4000000000001</v>
      </c>
      <c r="F487" s="40">
        <v>1068</v>
      </c>
      <c r="G487" s="40">
        <v>1048.7</v>
      </c>
      <c r="H487" s="40">
        <v>1114.1000000000001</v>
      </c>
      <c r="I487" s="40">
        <v>1133.3999999999999</v>
      </c>
      <c r="J487" s="40">
        <v>1146.8000000000002</v>
      </c>
      <c r="K487" s="31">
        <v>1120</v>
      </c>
      <c r="L487" s="31">
        <v>1087.3</v>
      </c>
      <c r="M487" s="31">
        <v>0.73443999999999998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542.79999999999995</v>
      </c>
      <c r="D488" s="40">
        <v>546.9666666666667</v>
      </c>
      <c r="E488" s="40">
        <v>536.93333333333339</v>
      </c>
      <c r="F488" s="40">
        <v>531.06666666666672</v>
      </c>
      <c r="G488" s="40">
        <v>521.03333333333342</v>
      </c>
      <c r="H488" s="40">
        <v>552.83333333333337</v>
      </c>
      <c r="I488" s="40">
        <v>562.86666666666667</v>
      </c>
      <c r="J488" s="40">
        <v>568.73333333333335</v>
      </c>
      <c r="K488" s="31">
        <v>557</v>
      </c>
      <c r="L488" s="31">
        <v>541.1</v>
      </c>
      <c r="M488" s="31">
        <v>1.17879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37.299999999999997</v>
      </c>
      <c r="D489" s="40">
        <v>37.4</v>
      </c>
      <c r="E489" s="40">
        <v>37</v>
      </c>
      <c r="F489" s="40">
        <v>36.700000000000003</v>
      </c>
      <c r="G489" s="40">
        <v>36.300000000000004</v>
      </c>
      <c r="H489" s="40">
        <v>37.699999999999996</v>
      </c>
      <c r="I489" s="40">
        <v>38.099999999999987</v>
      </c>
      <c r="J489" s="40">
        <v>38.399999999999991</v>
      </c>
      <c r="K489" s="31">
        <v>37.799999999999997</v>
      </c>
      <c r="L489" s="31">
        <v>37.1</v>
      </c>
      <c r="M489" s="31">
        <v>26.774840000000001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1232.4000000000001</v>
      </c>
      <c r="D490" s="40">
        <v>1253.1666666666667</v>
      </c>
      <c r="E490" s="40">
        <v>1200.3333333333335</v>
      </c>
      <c r="F490" s="40">
        <v>1168.2666666666667</v>
      </c>
      <c r="G490" s="40">
        <v>1115.4333333333334</v>
      </c>
      <c r="H490" s="40">
        <v>1285.2333333333336</v>
      </c>
      <c r="I490" s="40">
        <v>1338.0666666666671</v>
      </c>
      <c r="J490" s="40">
        <v>1370.1333333333337</v>
      </c>
      <c r="K490" s="31">
        <v>1306</v>
      </c>
      <c r="L490" s="31">
        <v>1221.0999999999999</v>
      </c>
      <c r="M490" s="31">
        <v>0.87326999999999999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280</v>
      </c>
      <c r="D491" s="40">
        <v>282.28333333333336</v>
      </c>
      <c r="E491" s="40">
        <v>274.9666666666667</v>
      </c>
      <c r="F491" s="40">
        <v>269.93333333333334</v>
      </c>
      <c r="G491" s="40">
        <v>262.61666666666667</v>
      </c>
      <c r="H491" s="40">
        <v>287.31666666666672</v>
      </c>
      <c r="I491" s="40">
        <v>294.63333333333344</v>
      </c>
      <c r="J491" s="40">
        <v>299.66666666666674</v>
      </c>
      <c r="K491" s="31">
        <v>289.60000000000002</v>
      </c>
      <c r="L491" s="31">
        <v>277.25</v>
      </c>
      <c r="M491" s="31">
        <v>7.4635300000000004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971.85</v>
      </c>
      <c r="D492" s="40">
        <v>954.94999999999993</v>
      </c>
      <c r="E492" s="40">
        <v>929.89999999999986</v>
      </c>
      <c r="F492" s="40">
        <v>887.94999999999993</v>
      </c>
      <c r="G492" s="40">
        <v>862.89999999999986</v>
      </c>
      <c r="H492" s="40">
        <v>996.89999999999986</v>
      </c>
      <c r="I492" s="40">
        <v>1021.9499999999998</v>
      </c>
      <c r="J492" s="40">
        <v>1063.8999999999999</v>
      </c>
      <c r="K492" s="31">
        <v>980</v>
      </c>
      <c r="L492" s="31">
        <v>913</v>
      </c>
      <c r="M492" s="31">
        <v>6.6769699999999998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328.2</v>
      </c>
      <c r="D493" s="40">
        <v>327.86666666666662</v>
      </c>
      <c r="E493" s="40">
        <v>324.08333333333326</v>
      </c>
      <c r="F493" s="40">
        <v>319.96666666666664</v>
      </c>
      <c r="G493" s="40">
        <v>316.18333333333328</v>
      </c>
      <c r="H493" s="40">
        <v>331.98333333333323</v>
      </c>
      <c r="I493" s="40">
        <v>335.76666666666665</v>
      </c>
      <c r="J493" s="40">
        <v>339.88333333333321</v>
      </c>
      <c r="K493" s="31">
        <v>331.65</v>
      </c>
      <c r="L493" s="31">
        <v>323.75</v>
      </c>
      <c r="M493" s="31">
        <v>150.39278999999999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2774.95</v>
      </c>
      <c r="D494" s="40">
        <v>2779.3166666666671</v>
      </c>
      <c r="E494" s="40">
        <v>2750.6333333333341</v>
      </c>
      <c r="F494" s="40">
        <v>2726.3166666666671</v>
      </c>
      <c r="G494" s="40">
        <v>2697.6333333333341</v>
      </c>
      <c r="H494" s="40">
        <v>2803.6333333333341</v>
      </c>
      <c r="I494" s="40">
        <v>2832.3166666666675</v>
      </c>
      <c r="J494" s="40">
        <v>2856.6333333333341</v>
      </c>
      <c r="K494" s="31">
        <v>2808</v>
      </c>
      <c r="L494" s="31">
        <v>2755</v>
      </c>
      <c r="M494" s="31">
        <v>0.38704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253</v>
      </c>
      <c r="D495" s="40">
        <v>252.33333333333334</v>
      </c>
      <c r="E495" s="40">
        <v>250.66666666666669</v>
      </c>
      <c r="F495" s="40">
        <v>248.33333333333334</v>
      </c>
      <c r="G495" s="40">
        <v>246.66666666666669</v>
      </c>
      <c r="H495" s="40">
        <v>254.66666666666669</v>
      </c>
      <c r="I495" s="40">
        <v>256.33333333333337</v>
      </c>
      <c r="J495" s="40">
        <v>258.66666666666669</v>
      </c>
      <c r="K495" s="31">
        <v>254</v>
      </c>
      <c r="L495" s="31">
        <v>250</v>
      </c>
      <c r="M495" s="31">
        <v>1.8074699999999999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2018.7</v>
      </c>
      <c r="D496" s="40">
        <v>2019.3499999999997</v>
      </c>
      <c r="E496" s="40">
        <v>1982.6999999999994</v>
      </c>
      <c r="F496" s="40">
        <v>1946.6999999999996</v>
      </c>
      <c r="G496" s="40">
        <v>1910.0499999999993</v>
      </c>
      <c r="H496" s="40">
        <v>2055.3499999999995</v>
      </c>
      <c r="I496" s="40">
        <v>2091.9999999999995</v>
      </c>
      <c r="J496" s="40">
        <v>2127.9999999999995</v>
      </c>
      <c r="K496" s="31">
        <v>2056</v>
      </c>
      <c r="L496" s="31">
        <v>1983.35</v>
      </c>
      <c r="M496" s="31">
        <v>0.37620999999999999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621.35</v>
      </c>
      <c r="D497" s="40">
        <v>631.4</v>
      </c>
      <c r="E497" s="40">
        <v>605.79999999999995</v>
      </c>
      <c r="F497" s="40">
        <v>590.25</v>
      </c>
      <c r="G497" s="40">
        <v>564.65</v>
      </c>
      <c r="H497" s="40">
        <v>646.94999999999993</v>
      </c>
      <c r="I497" s="40">
        <v>672.55000000000007</v>
      </c>
      <c r="J497" s="40">
        <v>688.09999999999991</v>
      </c>
      <c r="K497" s="31">
        <v>657</v>
      </c>
      <c r="L497" s="31">
        <v>615.85</v>
      </c>
      <c r="M497" s="31">
        <v>3.7161900000000001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4340.5</v>
      </c>
      <c r="D498" s="40">
        <v>4301.9333333333334</v>
      </c>
      <c r="E498" s="40">
        <v>4209.8666666666668</v>
      </c>
      <c r="F498" s="40">
        <v>4079.2333333333336</v>
      </c>
      <c r="G498" s="40">
        <v>3987.166666666667</v>
      </c>
      <c r="H498" s="40">
        <v>4432.5666666666666</v>
      </c>
      <c r="I498" s="40">
        <v>4524.6333333333341</v>
      </c>
      <c r="J498" s="40">
        <v>4655.2666666666664</v>
      </c>
      <c r="K498" s="31">
        <v>4394</v>
      </c>
      <c r="L498" s="31">
        <v>4171.3</v>
      </c>
      <c r="M498" s="31">
        <v>0.32290000000000002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1264.3499999999999</v>
      </c>
      <c r="D499" s="40">
        <v>1264.2666666666667</v>
      </c>
      <c r="E499" s="40">
        <v>1253.6333333333332</v>
      </c>
      <c r="F499" s="40">
        <v>1242.9166666666665</v>
      </c>
      <c r="G499" s="40">
        <v>1232.2833333333331</v>
      </c>
      <c r="H499" s="40">
        <v>1274.9833333333333</v>
      </c>
      <c r="I499" s="40">
        <v>1285.616666666667</v>
      </c>
      <c r="J499" s="40">
        <v>1296.3333333333335</v>
      </c>
      <c r="K499" s="31">
        <v>1274.9000000000001</v>
      </c>
      <c r="L499" s="31">
        <v>1253.55</v>
      </c>
      <c r="M499" s="31">
        <v>5.6962400000000004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2022.6</v>
      </c>
      <c r="D500" s="40">
        <v>2014.3666666666668</v>
      </c>
      <c r="E500" s="40">
        <v>1998.7333333333336</v>
      </c>
      <c r="F500" s="40">
        <v>1974.8666666666668</v>
      </c>
      <c r="G500" s="40">
        <v>1959.2333333333336</v>
      </c>
      <c r="H500" s="40">
        <v>2038.2333333333336</v>
      </c>
      <c r="I500" s="40">
        <v>2053.8666666666668</v>
      </c>
      <c r="J500" s="40">
        <v>2077.7333333333336</v>
      </c>
      <c r="K500" s="31">
        <v>2030</v>
      </c>
      <c r="L500" s="31">
        <v>1990.5</v>
      </c>
      <c r="M500" s="31">
        <v>0.90364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8129.55</v>
      </c>
      <c r="D501" s="40">
        <v>8074.8499999999995</v>
      </c>
      <c r="E501" s="40">
        <v>7989.6999999999989</v>
      </c>
      <c r="F501" s="40">
        <v>7849.8499999999995</v>
      </c>
      <c r="G501" s="40">
        <v>7764.6999999999989</v>
      </c>
      <c r="H501" s="40">
        <v>8214.6999999999989</v>
      </c>
      <c r="I501" s="40">
        <v>8299.8499999999985</v>
      </c>
      <c r="J501" s="40">
        <v>8439.6999999999989</v>
      </c>
      <c r="K501" s="31">
        <v>8160</v>
      </c>
      <c r="L501" s="31">
        <v>7935</v>
      </c>
      <c r="M501" s="31">
        <v>0.20474999999999999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147.94999999999999</v>
      </c>
      <c r="D502" s="40">
        <v>146.28333333333333</v>
      </c>
      <c r="E502" s="40">
        <v>142.66666666666666</v>
      </c>
      <c r="F502" s="40">
        <v>137.38333333333333</v>
      </c>
      <c r="G502" s="40">
        <v>133.76666666666665</v>
      </c>
      <c r="H502" s="40">
        <v>151.56666666666666</v>
      </c>
      <c r="I502" s="40">
        <v>155.18333333333334</v>
      </c>
      <c r="J502" s="40">
        <v>160.46666666666667</v>
      </c>
      <c r="K502" s="31">
        <v>149.9</v>
      </c>
      <c r="L502" s="31">
        <v>141</v>
      </c>
      <c r="M502" s="31">
        <v>61.837879999999998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140.1</v>
      </c>
      <c r="D503" s="40">
        <v>140.81666666666669</v>
      </c>
      <c r="E503" s="40">
        <v>138.88333333333338</v>
      </c>
      <c r="F503" s="40">
        <v>137.66666666666669</v>
      </c>
      <c r="G503" s="40">
        <v>135.73333333333338</v>
      </c>
      <c r="H503" s="40">
        <v>142.03333333333339</v>
      </c>
      <c r="I503" s="40">
        <v>143.96666666666673</v>
      </c>
      <c r="J503" s="40">
        <v>145.18333333333339</v>
      </c>
      <c r="K503" s="31">
        <v>142.75</v>
      </c>
      <c r="L503" s="31">
        <v>139.6</v>
      </c>
      <c r="M503" s="31">
        <v>7.73231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586.54999999999995</v>
      </c>
      <c r="D504" s="40">
        <v>585.79999999999995</v>
      </c>
      <c r="E504" s="40">
        <v>577.79999999999995</v>
      </c>
      <c r="F504" s="40">
        <v>569.04999999999995</v>
      </c>
      <c r="G504" s="40">
        <v>561.04999999999995</v>
      </c>
      <c r="H504" s="40">
        <v>594.54999999999995</v>
      </c>
      <c r="I504" s="40">
        <v>602.54999999999995</v>
      </c>
      <c r="J504" s="40">
        <v>611.29999999999995</v>
      </c>
      <c r="K504" s="31">
        <v>593.79999999999995</v>
      </c>
      <c r="L504" s="31">
        <v>577.04999999999995</v>
      </c>
      <c r="M504" s="31">
        <v>1.05376</v>
      </c>
      <c r="N504" s="1"/>
      <c r="O504" s="1"/>
    </row>
    <row r="505" spans="1:15" ht="12.75" customHeight="1">
      <c r="A505" s="31">
        <v>495</v>
      </c>
      <c r="B505" s="365" t="s">
        <v>282</v>
      </c>
      <c r="C505" s="365">
        <v>2276.9499999999998</v>
      </c>
      <c r="D505" s="366">
        <v>2286.9833333333331</v>
      </c>
      <c r="E505" s="366">
        <v>2243.9666666666662</v>
      </c>
      <c r="F505" s="366">
        <v>2210.9833333333331</v>
      </c>
      <c r="G505" s="366">
        <v>2167.9666666666662</v>
      </c>
      <c r="H505" s="366">
        <v>2319.9666666666662</v>
      </c>
      <c r="I505" s="366">
        <v>2362.9833333333336</v>
      </c>
      <c r="J505" s="366">
        <v>2395.9666666666662</v>
      </c>
      <c r="K505" s="365">
        <v>2330</v>
      </c>
      <c r="L505" s="365">
        <v>2254</v>
      </c>
      <c r="M505" s="365">
        <v>2.5406599999999999</v>
      </c>
      <c r="N505" s="1"/>
      <c r="O505" s="1"/>
    </row>
    <row r="506" spans="1:15" ht="12.75" customHeight="1">
      <c r="A506" s="31">
        <v>496</v>
      </c>
      <c r="B506" s="367" t="s">
        <v>214</v>
      </c>
      <c r="C506" s="353">
        <v>660.05</v>
      </c>
      <c r="D506" s="368">
        <v>656.11666666666667</v>
      </c>
      <c r="E506" s="368">
        <v>649.73333333333335</v>
      </c>
      <c r="F506" s="368">
        <v>639.41666666666663</v>
      </c>
      <c r="G506" s="368">
        <v>633.0333333333333</v>
      </c>
      <c r="H506" s="368">
        <v>666.43333333333339</v>
      </c>
      <c r="I506" s="368">
        <v>672.81666666666683</v>
      </c>
      <c r="J506" s="368">
        <v>683.13333333333344</v>
      </c>
      <c r="K506" s="353">
        <v>662.5</v>
      </c>
      <c r="L506" s="353">
        <v>645.79999999999995</v>
      </c>
      <c r="M506" s="353">
        <v>60.632530000000003</v>
      </c>
      <c r="N506" s="1"/>
      <c r="O506" s="1"/>
    </row>
    <row r="507" spans="1:15" ht="12.75" customHeight="1">
      <c r="A507" s="31">
        <v>497</v>
      </c>
      <c r="B507" s="367" t="s">
        <v>563</v>
      </c>
      <c r="C507" s="353">
        <v>451.95</v>
      </c>
      <c r="D507" s="368">
        <v>452.68333333333339</v>
      </c>
      <c r="E507" s="368">
        <v>447.36666666666679</v>
      </c>
      <c r="F507" s="368">
        <v>442.78333333333342</v>
      </c>
      <c r="G507" s="368">
        <v>437.46666666666681</v>
      </c>
      <c r="H507" s="368">
        <v>457.26666666666677</v>
      </c>
      <c r="I507" s="368">
        <v>462.58333333333337</v>
      </c>
      <c r="J507" s="368">
        <v>467.16666666666674</v>
      </c>
      <c r="K507" s="353">
        <v>458</v>
      </c>
      <c r="L507" s="353">
        <v>448.1</v>
      </c>
      <c r="M507" s="353">
        <v>2.8099400000000001</v>
      </c>
      <c r="N507" s="1"/>
      <c r="O507" s="1"/>
    </row>
    <row r="508" spans="1:15" ht="12.75" customHeight="1">
      <c r="A508" s="31">
        <v>498</v>
      </c>
      <c r="B508" s="367" t="s">
        <v>283</v>
      </c>
      <c r="C508" s="353">
        <v>13.15</v>
      </c>
      <c r="D508" s="368">
        <v>13.200000000000001</v>
      </c>
      <c r="E508" s="368">
        <v>13.000000000000002</v>
      </c>
      <c r="F508" s="368">
        <v>12.850000000000001</v>
      </c>
      <c r="G508" s="368">
        <v>12.650000000000002</v>
      </c>
      <c r="H508" s="368">
        <v>13.350000000000001</v>
      </c>
      <c r="I508" s="368">
        <v>13.55</v>
      </c>
      <c r="J508" s="368">
        <v>13.700000000000001</v>
      </c>
      <c r="K508" s="353">
        <v>13.4</v>
      </c>
      <c r="L508" s="353">
        <v>13.05</v>
      </c>
      <c r="M508" s="353">
        <v>437.18885</v>
      </c>
      <c r="N508" s="1"/>
      <c r="O508" s="1"/>
    </row>
    <row r="509" spans="1:15" ht="12.75" customHeight="1">
      <c r="A509" s="31">
        <v>499</v>
      </c>
      <c r="B509" s="352" t="s">
        <v>215</v>
      </c>
      <c r="C509" s="353">
        <v>312.7</v>
      </c>
      <c r="D509" s="368">
        <v>314.56666666666666</v>
      </c>
      <c r="E509" s="368">
        <v>306.63333333333333</v>
      </c>
      <c r="F509" s="368">
        <v>300.56666666666666</v>
      </c>
      <c r="G509" s="368">
        <v>292.63333333333333</v>
      </c>
      <c r="H509" s="368">
        <v>320.63333333333333</v>
      </c>
      <c r="I509" s="368">
        <v>328.56666666666661</v>
      </c>
      <c r="J509" s="368">
        <v>334.63333333333333</v>
      </c>
      <c r="K509" s="353">
        <v>322.5</v>
      </c>
      <c r="L509" s="353">
        <v>308.5</v>
      </c>
      <c r="M509" s="353">
        <v>130.94002</v>
      </c>
      <c r="N509" s="1"/>
      <c r="O509" s="1"/>
    </row>
    <row r="510" spans="1:15" ht="12.75" customHeight="1">
      <c r="A510" s="31">
        <v>500</v>
      </c>
      <c r="B510" s="353" t="s">
        <v>564</v>
      </c>
      <c r="C510" s="368">
        <v>473.2</v>
      </c>
      <c r="D510" s="368">
        <v>471.88333333333338</v>
      </c>
      <c r="E510" s="368">
        <v>467.31666666666678</v>
      </c>
      <c r="F510" s="368">
        <v>461.43333333333339</v>
      </c>
      <c r="G510" s="368">
        <v>456.86666666666679</v>
      </c>
      <c r="H510" s="368">
        <v>477.76666666666677</v>
      </c>
      <c r="I510" s="368">
        <v>482.33333333333337</v>
      </c>
      <c r="J510" s="353">
        <v>488.21666666666675</v>
      </c>
      <c r="K510" s="353">
        <v>476.45</v>
      </c>
      <c r="L510" s="353">
        <v>466</v>
      </c>
      <c r="M510" s="352">
        <v>4.1250299999999998</v>
      </c>
      <c r="N510" s="1"/>
      <c r="O510" s="1"/>
    </row>
    <row r="511" spans="1:15" ht="12.75" customHeight="1">
      <c r="B511" t="s">
        <v>565</v>
      </c>
      <c r="C511">
        <v>2057.25</v>
      </c>
      <c r="D511">
        <v>2049.6</v>
      </c>
      <c r="E511">
        <v>2009.1499999999996</v>
      </c>
      <c r="F511">
        <v>1961.0499999999997</v>
      </c>
      <c r="G511">
        <v>1920.5999999999995</v>
      </c>
      <c r="H511">
        <v>2097.6999999999998</v>
      </c>
      <c r="I511">
        <v>2138.1499999999996</v>
      </c>
      <c r="J511" s="1">
        <v>2186.25</v>
      </c>
      <c r="K511" s="1">
        <v>2090.0500000000002</v>
      </c>
      <c r="L511" s="1">
        <v>2001.5</v>
      </c>
      <c r="M511" s="1">
        <v>0.27878999999999998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6" t="s">
        <v>567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9" t="s">
        <v>216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218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220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70" t="s">
        <v>222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225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226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227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228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229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230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3"/>
      <c r="B5" s="524"/>
      <c r="C5" s="523"/>
      <c r="D5" s="52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568</v>
      </c>
      <c r="B7" s="525" t="s">
        <v>569</v>
      </c>
      <c r="C7" s="524"/>
      <c r="D7" s="7">
        <f>Main!B10</f>
        <v>44515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570</v>
      </c>
      <c r="B9" s="88" t="s">
        <v>571</v>
      </c>
      <c r="C9" s="88" t="s">
        <v>572</v>
      </c>
      <c r="D9" s="88" t="s">
        <v>573</v>
      </c>
      <c r="E9" s="88" t="s">
        <v>574</v>
      </c>
      <c r="F9" s="88" t="s">
        <v>575</v>
      </c>
      <c r="G9" s="88" t="s">
        <v>576</v>
      </c>
      <c r="H9" s="88" t="s">
        <v>577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44512</v>
      </c>
      <c r="B10" s="32">
        <v>530027</v>
      </c>
      <c r="C10" s="31" t="s">
        <v>993</v>
      </c>
      <c r="D10" s="31" t="s">
        <v>994</v>
      </c>
      <c r="E10" s="31" t="s">
        <v>579</v>
      </c>
      <c r="F10" s="90">
        <v>100000</v>
      </c>
      <c r="G10" s="32">
        <v>10.25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44512</v>
      </c>
      <c r="B11" s="32">
        <v>530027</v>
      </c>
      <c r="C11" s="31" t="s">
        <v>993</v>
      </c>
      <c r="D11" s="31" t="s">
        <v>995</v>
      </c>
      <c r="E11" s="31" t="s">
        <v>579</v>
      </c>
      <c r="F11" s="90">
        <v>60000</v>
      </c>
      <c r="G11" s="32">
        <v>10.25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44512</v>
      </c>
      <c r="B12" s="32">
        <v>530027</v>
      </c>
      <c r="C12" s="31" t="s">
        <v>993</v>
      </c>
      <c r="D12" s="31" t="s">
        <v>996</v>
      </c>
      <c r="E12" s="31" t="s">
        <v>578</v>
      </c>
      <c r="F12" s="90">
        <v>55000</v>
      </c>
      <c r="G12" s="32">
        <v>10.25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44512</v>
      </c>
      <c r="B13" s="32">
        <v>543377</v>
      </c>
      <c r="C13" s="31" t="s">
        <v>997</v>
      </c>
      <c r="D13" s="31" t="s">
        <v>998</v>
      </c>
      <c r="E13" s="31" t="s">
        <v>578</v>
      </c>
      <c r="F13" s="90">
        <v>70000</v>
      </c>
      <c r="G13" s="32">
        <v>10.33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44512</v>
      </c>
      <c r="B14" s="32">
        <v>543377</v>
      </c>
      <c r="C14" s="31" t="s">
        <v>997</v>
      </c>
      <c r="D14" s="31" t="s">
        <v>998</v>
      </c>
      <c r="E14" s="31" t="s">
        <v>579</v>
      </c>
      <c r="F14" s="90">
        <v>60000</v>
      </c>
      <c r="G14" s="32">
        <v>10.56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44512</v>
      </c>
      <c r="B15" s="32">
        <v>543377</v>
      </c>
      <c r="C15" s="31" t="s">
        <v>997</v>
      </c>
      <c r="D15" s="31" t="s">
        <v>999</v>
      </c>
      <c r="E15" s="31" t="s">
        <v>578</v>
      </c>
      <c r="F15" s="90">
        <v>30000</v>
      </c>
      <c r="G15" s="32">
        <v>10.94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44512</v>
      </c>
      <c r="B16" s="32">
        <v>543269</v>
      </c>
      <c r="C16" s="31" t="s">
        <v>956</v>
      </c>
      <c r="D16" s="31" t="s">
        <v>957</v>
      </c>
      <c r="E16" s="31" t="s">
        <v>578</v>
      </c>
      <c r="F16" s="90">
        <v>6400</v>
      </c>
      <c r="G16" s="32">
        <v>25.85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44512</v>
      </c>
      <c r="B17" s="32">
        <v>543269</v>
      </c>
      <c r="C17" s="31" t="s">
        <v>956</v>
      </c>
      <c r="D17" s="31" t="s">
        <v>957</v>
      </c>
      <c r="E17" s="31" t="s">
        <v>579</v>
      </c>
      <c r="F17" s="90">
        <v>4800</v>
      </c>
      <c r="G17" s="32">
        <v>26.8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44512</v>
      </c>
      <c r="B18" s="32">
        <v>543269</v>
      </c>
      <c r="C18" s="31" t="s">
        <v>956</v>
      </c>
      <c r="D18" s="31" t="s">
        <v>1000</v>
      </c>
      <c r="E18" s="31" t="s">
        <v>578</v>
      </c>
      <c r="F18" s="90">
        <v>4800</v>
      </c>
      <c r="G18" s="32">
        <v>27.53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44512</v>
      </c>
      <c r="B19" s="32">
        <v>543269</v>
      </c>
      <c r="C19" s="31" t="s">
        <v>956</v>
      </c>
      <c r="D19" s="31" t="s">
        <v>1000</v>
      </c>
      <c r="E19" s="31" t="s">
        <v>579</v>
      </c>
      <c r="F19" s="90">
        <v>3200</v>
      </c>
      <c r="G19" s="32">
        <v>25.25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44512</v>
      </c>
      <c r="B20" s="32">
        <v>531991</v>
      </c>
      <c r="C20" s="31" t="s">
        <v>1001</v>
      </c>
      <c r="D20" s="31" t="s">
        <v>925</v>
      </c>
      <c r="E20" s="31" t="s">
        <v>578</v>
      </c>
      <c r="F20" s="90">
        <v>1000000</v>
      </c>
      <c r="G20" s="32">
        <v>0.49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44512</v>
      </c>
      <c r="B21" s="32">
        <v>540694</v>
      </c>
      <c r="C21" s="31" t="s">
        <v>1002</v>
      </c>
      <c r="D21" s="31" t="s">
        <v>925</v>
      </c>
      <c r="E21" s="31" t="s">
        <v>578</v>
      </c>
      <c r="F21" s="90">
        <v>57484</v>
      </c>
      <c r="G21" s="32">
        <v>621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44512</v>
      </c>
      <c r="B22" s="32">
        <v>540694</v>
      </c>
      <c r="C22" s="31" t="s">
        <v>1002</v>
      </c>
      <c r="D22" s="31" t="s">
        <v>925</v>
      </c>
      <c r="E22" s="31" t="s">
        <v>579</v>
      </c>
      <c r="F22" s="90">
        <v>10926</v>
      </c>
      <c r="G22" s="32">
        <v>677.77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44512</v>
      </c>
      <c r="B23" s="32">
        <v>530249</v>
      </c>
      <c r="C23" s="31" t="s">
        <v>1003</v>
      </c>
      <c r="D23" s="31" t="s">
        <v>1004</v>
      </c>
      <c r="E23" s="31" t="s">
        <v>579</v>
      </c>
      <c r="F23" s="90">
        <v>50000</v>
      </c>
      <c r="G23" s="32">
        <v>43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44512</v>
      </c>
      <c r="B24" s="32">
        <v>530427</v>
      </c>
      <c r="C24" s="31" t="s">
        <v>1005</v>
      </c>
      <c r="D24" s="31" t="s">
        <v>1006</v>
      </c>
      <c r="E24" s="31" t="s">
        <v>579</v>
      </c>
      <c r="F24" s="90">
        <v>68422</v>
      </c>
      <c r="G24" s="32">
        <v>39.75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44512</v>
      </c>
      <c r="B25" s="32">
        <v>530427</v>
      </c>
      <c r="C25" s="31" t="s">
        <v>1005</v>
      </c>
      <c r="D25" s="31" t="s">
        <v>1007</v>
      </c>
      <c r="E25" s="31" t="s">
        <v>578</v>
      </c>
      <c r="F25" s="90">
        <v>575586</v>
      </c>
      <c r="G25" s="32">
        <v>39.76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44512</v>
      </c>
      <c r="B26" s="32">
        <v>530427</v>
      </c>
      <c r="C26" s="31" t="s">
        <v>1005</v>
      </c>
      <c r="D26" s="31" t="s">
        <v>1008</v>
      </c>
      <c r="E26" s="31" t="s">
        <v>579</v>
      </c>
      <c r="F26" s="90">
        <v>194960</v>
      </c>
      <c r="G26" s="32">
        <v>39.75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44512</v>
      </c>
      <c r="B27" s="32">
        <v>530427</v>
      </c>
      <c r="C27" s="31" t="s">
        <v>1005</v>
      </c>
      <c r="D27" s="31" t="s">
        <v>1009</v>
      </c>
      <c r="E27" s="31" t="s">
        <v>579</v>
      </c>
      <c r="F27" s="90">
        <v>312204</v>
      </c>
      <c r="G27" s="32">
        <v>39.770000000000003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44512</v>
      </c>
      <c r="B28" s="32">
        <v>541778</v>
      </c>
      <c r="C28" s="31" t="s">
        <v>1010</v>
      </c>
      <c r="D28" s="31" t="s">
        <v>998</v>
      </c>
      <c r="E28" s="31" t="s">
        <v>578</v>
      </c>
      <c r="F28" s="90">
        <v>9607</v>
      </c>
      <c r="G28" s="32">
        <v>315.67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44512</v>
      </c>
      <c r="B29" s="32">
        <v>541778</v>
      </c>
      <c r="C29" s="31" t="s">
        <v>1010</v>
      </c>
      <c r="D29" s="31" t="s">
        <v>998</v>
      </c>
      <c r="E29" s="31" t="s">
        <v>579</v>
      </c>
      <c r="F29" s="90">
        <v>81979</v>
      </c>
      <c r="G29" s="32">
        <v>316.36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44512</v>
      </c>
      <c r="B30" s="32">
        <v>539197</v>
      </c>
      <c r="C30" s="31" t="s">
        <v>1011</v>
      </c>
      <c r="D30" s="31" t="s">
        <v>1012</v>
      </c>
      <c r="E30" s="31" t="s">
        <v>579</v>
      </c>
      <c r="F30" s="90">
        <v>634636</v>
      </c>
      <c r="G30" s="32">
        <v>0.57999999999999996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44512</v>
      </c>
      <c r="B31" s="32">
        <v>531196</v>
      </c>
      <c r="C31" s="31" t="s">
        <v>1013</v>
      </c>
      <c r="D31" s="31" t="s">
        <v>1014</v>
      </c>
      <c r="E31" s="31" t="s">
        <v>578</v>
      </c>
      <c r="F31" s="90">
        <v>68195</v>
      </c>
      <c r="G31" s="32">
        <v>3.16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44512</v>
      </c>
      <c r="B32" s="32">
        <v>531196</v>
      </c>
      <c r="C32" s="31" t="s">
        <v>1013</v>
      </c>
      <c r="D32" s="31" t="s">
        <v>1014</v>
      </c>
      <c r="E32" s="31" t="s">
        <v>579</v>
      </c>
      <c r="F32" s="90">
        <v>23620</v>
      </c>
      <c r="G32" s="32">
        <v>3.16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44512</v>
      </c>
      <c r="B33" s="32">
        <v>543372</v>
      </c>
      <c r="C33" s="31" t="s">
        <v>1015</v>
      </c>
      <c r="D33" s="31" t="s">
        <v>957</v>
      </c>
      <c r="E33" s="31" t="s">
        <v>578</v>
      </c>
      <c r="F33" s="90">
        <v>6000</v>
      </c>
      <c r="G33" s="32">
        <v>80.33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44512</v>
      </c>
      <c r="B34" s="32">
        <v>543372</v>
      </c>
      <c r="C34" s="31" t="s">
        <v>1015</v>
      </c>
      <c r="D34" s="31" t="s">
        <v>957</v>
      </c>
      <c r="E34" s="31" t="s">
        <v>579</v>
      </c>
      <c r="F34" s="90">
        <v>10000</v>
      </c>
      <c r="G34" s="32">
        <v>80.8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44512</v>
      </c>
      <c r="B35" s="32">
        <v>539448</v>
      </c>
      <c r="C35" s="31" t="s">
        <v>132</v>
      </c>
      <c r="D35" s="31" t="s">
        <v>1016</v>
      </c>
      <c r="E35" s="31" t="s">
        <v>579</v>
      </c>
      <c r="F35" s="90">
        <v>4236958</v>
      </c>
      <c r="G35" s="32">
        <v>2125.3000000000002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44512</v>
      </c>
      <c r="B36" s="32">
        <v>539448</v>
      </c>
      <c r="C36" s="31" t="s">
        <v>132</v>
      </c>
      <c r="D36" s="31" t="s">
        <v>1017</v>
      </c>
      <c r="E36" s="31" t="s">
        <v>578</v>
      </c>
      <c r="F36" s="90">
        <v>4236958</v>
      </c>
      <c r="G36" s="32">
        <v>2125.3000000000002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44512</v>
      </c>
      <c r="B37" s="32">
        <v>541983</v>
      </c>
      <c r="C37" s="31" t="s">
        <v>958</v>
      </c>
      <c r="D37" s="31" t="s">
        <v>944</v>
      </c>
      <c r="E37" s="31" t="s">
        <v>579</v>
      </c>
      <c r="F37" s="90">
        <v>100000</v>
      </c>
      <c r="G37" s="32">
        <v>5.25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44512</v>
      </c>
      <c r="B38" s="32">
        <v>536868</v>
      </c>
      <c r="C38" s="31" t="s">
        <v>959</v>
      </c>
      <c r="D38" s="31" t="s">
        <v>925</v>
      </c>
      <c r="E38" s="31" t="s">
        <v>578</v>
      </c>
      <c r="F38" s="90">
        <v>11</v>
      </c>
      <c r="G38" s="32">
        <v>37.78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44512</v>
      </c>
      <c r="B39" s="32">
        <v>536868</v>
      </c>
      <c r="C39" s="31" t="s">
        <v>959</v>
      </c>
      <c r="D39" s="31" t="s">
        <v>925</v>
      </c>
      <c r="E39" s="31" t="s">
        <v>579</v>
      </c>
      <c r="F39" s="90">
        <v>90642</v>
      </c>
      <c r="G39" s="32">
        <v>37.049999999999997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44512</v>
      </c>
      <c r="B40" s="32">
        <v>543286</v>
      </c>
      <c r="C40" s="31" t="s">
        <v>1018</v>
      </c>
      <c r="D40" s="31" t="s">
        <v>1019</v>
      </c>
      <c r="E40" s="31" t="s">
        <v>578</v>
      </c>
      <c r="F40" s="90">
        <v>36000</v>
      </c>
      <c r="G40" s="32">
        <v>18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44512</v>
      </c>
      <c r="B41" s="32">
        <v>543286</v>
      </c>
      <c r="C41" s="31" t="s">
        <v>1018</v>
      </c>
      <c r="D41" s="31" t="s">
        <v>1020</v>
      </c>
      <c r="E41" s="31" t="s">
        <v>578</v>
      </c>
      <c r="F41" s="90">
        <v>30000</v>
      </c>
      <c r="G41" s="32">
        <v>18.66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44512</v>
      </c>
      <c r="B42" s="32">
        <v>543286</v>
      </c>
      <c r="C42" s="31" t="s">
        <v>1018</v>
      </c>
      <c r="D42" s="31" t="s">
        <v>1020</v>
      </c>
      <c r="E42" s="31" t="s">
        <v>579</v>
      </c>
      <c r="F42" s="90">
        <v>24000</v>
      </c>
      <c r="G42" s="32">
        <v>18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44512</v>
      </c>
      <c r="B43" s="32">
        <v>543286</v>
      </c>
      <c r="C43" s="31" t="s">
        <v>1018</v>
      </c>
      <c r="D43" s="31" t="s">
        <v>1021</v>
      </c>
      <c r="E43" s="31" t="s">
        <v>578</v>
      </c>
      <c r="F43" s="90">
        <v>78000</v>
      </c>
      <c r="G43" s="32">
        <v>20.38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44512</v>
      </c>
      <c r="B44" s="32">
        <v>543286</v>
      </c>
      <c r="C44" s="31" t="s">
        <v>1018</v>
      </c>
      <c r="D44" s="31" t="s">
        <v>1021</v>
      </c>
      <c r="E44" s="31" t="s">
        <v>579</v>
      </c>
      <c r="F44" s="90">
        <v>78000</v>
      </c>
      <c r="G44" s="32">
        <v>18.170000000000002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44512</v>
      </c>
      <c r="B45" s="32">
        <v>507598</v>
      </c>
      <c r="C45" s="31" t="s">
        <v>1022</v>
      </c>
      <c r="D45" s="31" t="s">
        <v>1023</v>
      </c>
      <c r="E45" s="31" t="s">
        <v>579</v>
      </c>
      <c r="F45" s="90">
        <v>32104</v>
      </c>
      <c r="G45" s="32">
        <v>83.81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44512</v>
      </c>
      <c r="B46" s="32">
        <v>507598</v>
      </c>
      <c r="C46" s="31" t="s">
        <v>1022</v>
      </c>
      <c r="D46" s="31" t="s">
        <v>1024</v>
      </c>
      <c r="E46" s="31" t="s">
        <v>578</v>
      </c>
      <c r="F46" s="90">
        <v>31000</v>
      </c>
      <c r="G46" s="32">
        <v>80.099999999999994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44512</v>
      </c>
      <c r="B47" s="32">
        <v>514360</v>
      </c>
      <c r="C47" s="31" t="s">
        <v>1025</v>
      </c>
      <c r="D47" s="31" t="s">
        <v>1026</v>
      </c>
      <c r="E47" s="31" t="s">
        <v>579</v>
      </c>
      <c r="F47" s="90">
        <v>100000</v>
      </c>
      <c r="G47" s="32">
        <v>34.81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44512</v>
      </c>
      <c r="B48" s="32">
        <v>514360</v>
      </c>
      <c r="C48" s="31" t="s">
        <v>1025</v>
      </c>
      <c r="D48" s="31" t="s">
        <v>1027</v>
      </c>
      <c r="E48" s="31" t="s">
        <v>578</v>
      </c>
      <c r="F48" s="90">
        <v>80000</v>
      </c>
      <c r="G48" s="32">
        <v>34.79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44512</v>
      </c>
      <c r="B49" s="32">
        <v>534422</v>
      </c>
      <c r="C49" s="31" t="s">
        <v>1028</v>
      </c>
      <c r="D49" s="31" t="s">
        <v>995</v>
      </c>
      <c r="E49" s="31" t="s">
        <v>579</v>
      </c>
      <c r="F49" s="90">
        <v>61000</v>
      </c>
      <c r="G49" s="32">
        <v>19.489999999999998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44512</v>
      </c>
      <c r="B50" s="32">
        <v>534422</v>
      </c>
      <c r="C50" s="31" t="s">
        <v>1028</v>
      </c>
      <c r="D50" s="31" t="s">
        <v>925</v>
      </c>
      <c r="E50" s="31" t="s">
        <v>578</v>
      </c>
      <c r="F50" s="90">
        <v>9</v>
      </c>
      <c r="G50" s="32">
        <v>19.100000000000001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44512</v>
      </c>
      <c r="B51" s="32">
        <v>534422</v>
      </c>
      <c r="C51" s="31" t="s">
        <v>1028</v>
      </c>
      <c r="D51" s="31" t="s">
        <v>925</v>
      </c>
      <c r="E51" s="31" t="s">
        <v>579</v>
      </c>
      <c r="F51" s="90">
        <v>57500</v>
      </c>
      <c r="G51" s="32">
        <v>21.1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44512</v>
      </c>
      <c r="B52" s="32">
        <v>514418</v>
      </c>
      <c r="C52" s="31" t="s">
        <v>1029</v>
      </c>
      <c r="D52" s="31" t="s">
        <v>1030</v>
      </c>
      <c r="E52" s="31" t="s">
        <v>578</v>
      </c>
      <c r="F52" s="90">
        <v>85279</v>
      </c>
      <c r="G52" s="32">
        <v>1059.3499999999999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44512</v>
      </c>
      <c r="B53" s="32">
        <v>514418</v>
      </c>
      <c r="C53" s="31" t="s">
        <v>1029</v>
      </c>
      <c r="D53" s="31" t="s">
        <v>1031</v>
      </c>
      <c r="E53" s="31" t="s">
        <v>579</v>
      </c>
      <c r="F53" s="90">
        <v>90000</v>
      </c>
      <c r="G53" s="32">
        <v>1059.3499999999999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44512</v>
      </c>
      <c r="B54" s="32">
        <v>539519</v>
      </c>
      <c r="C54" s="31" t="s">
        <v>979</v>
      </c>
      <c r="D54" s="31" t="s">
        <v>1032</v>
      </c>
      <c r="E54" s="31" t="s">
        <v>578</v>
      </c>
      <c r="F54" s="90">
        <v>35500</v>
      </c>
      <c r="G54" s="32">
        <v>39.450000000000003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44512</v>
      </c>
      <c r="B55" s="32">
        <v>539519</v>
      </c>
      <c r="C55" s="31" t="s">
        <v>979</v>
      </c>
      <c r="D55" s="31" t="s">
        <v>1033</v>
      </c>
      <c r="E55" s="31" t="s">
        <v>579</v>
      </c>
      <c r="F55" s="90">
        <v>35000</v>
      </c>
      <c r="G55" s="32">
        <v>39.450000000000003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44512</v>
      </c>
      <c r="B56" s="32">
        <v>539767</v>
      </c>
      <c r="C56" s="31" t="s">
        <v>1034</v>
      </c>
      <c r="D56" s="31" t="s">
        <v>1035</v>
      </c>
      <c r="E56" s="31" t="s">
        <v>578</v>
      </c>
      <c r="F56" s="90">
        <v>26732</v>
      </c>
      <c r="G56" s="32">
        <v>11.68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44512</v>
      </c>
      <c r="B57" s="32">
        <v>539767</v>
      </c>
      <c r="C57" s="31" t="s">
        <v>1034</v>
      </c>
      <c r="D57" s="31" t="s">
        <v>1035</v>
      </c>
      <c r="E57" s="31" t="s">
        <v>579</v>
      </c>
      <c r="F57" s="90">
        <v>2150</v>
      </c>
      <c r="G57" s="32">
        <v>11.04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44512</v>
      </c>
      <c r="B58" s="32">
        <v>543282</v>
      </c>
      <c r="C58" s="31" t="s">
        <v>1036</v>
      </c>
      <c r="D58" s="31" t="s">
        <v>1037</v>
      </c>
      <c r="E58" s="31" t="s">
        <v>579</v>
      </c>
      <c r="F58" s="90">
        <v>6000</v>
      </c>
      <c r="G58" s="32">
        <v>200.1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44512</v>
      </c>
      <c r="B59" s="32">
        <v>512489</v>
      </c>
      <c r="C59" s="31" t="s">
        <v>1038</v>
      </c>
      <c r="D59" s="31" t="s">
        <v>1039</v>
      </c>
      <c r="E59" s="31" t="s">
        <v>579</v>
      </c>
      <c r="F59" s="90">
        <v>12855</v>
      </c>
      <c r="G59" s="32">
        <v>62.12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44512</v>
      </c>
      <c r="B60" s="32">
        <v>512489</v>
      </c>
      <c r="C60" s="31" t="s">
        <v>1038</v>
      </c>
      <c r="D60" s="31" t="s">
        <v>1040</v>
      </c>
      <c r="E60" s="31" t="s">
        <v>578</v>
      </c>
      <c r="F60" s="90">
        <v>10000</v>
      </c>
      <c r="G60" s="32">
        <v>62.15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44512</v>
      </c>
      <c r="B61" s="32">
        <v>541206</v>
      </c>
      <c r="C61" s="31" t="s">
        <v>1041</v>
      </c>
      <c r="D61" s="31" t="s">
        <v>1042</v>
      </c>
      <c r="E61" s="31" t="s">
        <v>579</v>
      </c>
      <c r="F61" s="90">
        <v>110000</v>
      </c>
      <c r="G61" s="32">
        <v>165.22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44512</v>
      </c>
      <c r="B62" s="32">
        <v>512217</v>
      </c>
      <c r="C62" s="20" t="s">
        <v>1043</v>
      </c>
      <c r="D62" s="20" t="s">
        <v>1044</v>
      </c>
      <c r="E62" s="31" t="s">
        <v>578</v>
      </c>
      <c r="F62" s="90">
        <v>34245</v>
      </c>
      <c r="G62" s="32">
        <v>6.75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44512</v>
      </c>
      <c r="B63" s="32">
        <v>530525</v>
      </c>
      <c r="C63" s="31" t="s">
        <v>980</v>
      </c>
      <c r="D63" s="31" t="s">
        <v>1045</v>
      </c>
      <c r="E63" s="31" t="s">
        <v>579</v>
      </c>
      <c r="F63" s="90">
        <v>70328</v>
      </c>
      <c r="G63" s="32">
        <v>19.850000000000001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44512</v>
      </c>
      <c r="B64" s="32">
        <v>530525</v>
      </c>
      <c r="C64" s="31" t="s">
        <v>980</v>
      </c>
      <c r="D64" s="31" t="s">
        <v>981</v>
      </c>
      <c r="E64" s="31" t="s">
        <v>579</v>
      </c>
      <c r="F64" s="90">
        <v>100000</v>
      </c>
      <c r="G64" s="32">
        <v>19.850000000000001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44512</v>
      </c>
      <c r="B65" s="32">
        <v>530525</v>
      </c>
      <c r="C65" s="31" t="s">
        <v>980</v>
      </c>
      <c r="D65" s="31" t="s">
        <v>925</v>
      </c>
      <c r="E65" s="31" t="s">
        <v>579</v>
      </c>
      <c r="F65" s="90">
        <v>188654</v>
      </c>
      <c r="G65" s="32">
        <v>19.850000000000001</v>
      </c>
      <c r="H65" s="32" t="s">
        <v>313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44512</v>
      </c>
      <c r="B66" s="32">
        <v>530525</v>
      </c>
      <c r="C66" s="31" t="s">
        <v>980</v>
      </c>
      <c r="D66" s="31" t="s">
        <v>1046</v>
      </c>
      <c r="E66" s="31" t="s">
        <v>578</v>
      </c>
      <c r="F66" s="90">
        <v>30000</v>
      </c>
      <c r="G66" s="32">
        <v>19.850000000000001</v>
      </c>
      <c r="H66" s="32" t="s">
        <v>313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44512</v>
      </c>
      <c r="B67" s="32">
        <v>539584</v>
      </c>
      <c r="C67" s="31" t="s">
        <v>960</v>
      </c>
      <c r="D67" s="31" t="s">
        <v>1047</v>
      </c>
      <c r="E67" s="31" t="s">
        <v>578</v>
      </c>
      <c r="F67" s="90">
        <v>300111</v>
      </c>
      <c r="G67" s="32">
        <v>0.56000000000000005</v>
      </c>
      <c r="H67" s="32" t="s">
        <v>313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44512</v>
      </c>
      <c r="B68" s="32">
        <v>531432</v>
      </c>
      <c r="C68" s="31" t="s">
        <v>1048</v>
      </c>
      <c r="D68" s="31" t="s">
        <v>1049</v>
      </c>
      <c r="E68" s="31" t="s">
        <v>578</v>
      </c>
      <c r="F68" s="90">
        <v>30000</v>
      </c>
      <c r="G68" s="32">
        <v>5.75</v>
      </c>
      <c r="H68" s="32" t="s">
        <v>313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44512</v>
      </c>
      <c r="B69" s="32">
        <v>531432</v>
      </c>
      <c r="C69" s="31" t="s">
        <v>1048</v>
      </c>
      <c r="D69" s="31" t="s">
        <v>1050</v>
      </c>
      <c r="E69" s="31" t="s">
        <v>578</v>
      </c>
      <c r="F69" s="90">
        <v>50000</v>
      </c>
      <c r="G69" s="32">
        <v>5.75</v>
      </c>
      <c r="H69" s="32" t="s">
        <v>313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44512</v>
      </c>
      <c r="B70" s="32">
        <v>531432</v>
      </c>
      <c r="C70" s="31" t="s">
        <v>1048</v>
      </c>
      <c r="D70" s="31" t="s">
        <v>1050</v>
      </c>
      <c r="E70" s="31" t="s">
        <v>579</v>
      </c>
      <c r="F70" s="90">
        <v>58</v>
      </c>
      <c r="G70" s="32">
        <v>5.75</v>
      </c>
      <c r="H70" s="32" t="s">
        <v>313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44512</v>
      </c>
      <c r="B71" s="32">
        <v>519307</v>
      </c>
      <c r="C71" s="31" t="s">
        <v>926</v>
      </c>
      <c r="D71" s="31" t="s">
        <v>925</v>
      </c>
      <c r="E71" s="31" t="s">
        <v>578</v>
      </c>
      <c r="F71" s="90">
        <v>885980</v>
      </c>
      <c r="G71" s="32">
        <v>3.47</v>
      </c>
      <c r="H71" s="32" t="s">
        <v>313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44512</v>
      </c>
      <c r="B72" s="32">
        <v>519307</v>
      </c>
      <c r="C72" s="31" t="s">
        <v>926</v>
      </c>
      <c r="D72" s="31" t="s">
        <v>925</v>
      </c>
      <c r="E72" s="31" t="s">
        <v>579</v>
      </c>
      <c r="F72" s="90">
        <v>1373481</v>
      </c>
      <c r="G72" s="32">
        <v>3.46</v>
      </c>
      <c r="H72" s="32" t="s">
        <v>313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44512</v>
      </c>
      <c r="B73" s="32">
        <v>531025</v>
      </c>
      <c r="C73" s="31" t="s">
        <v>961</v>
      </c>
      <c r="D73" s="31" t="s">
        <v>1051</v>
      </c>
      <c r="E73" s="31" t="s">
        <v>578</v>
      </c>
      <c r="F73" s="90">
        <v>269500</v>
      </c>
      <c r="G73" s="32">
        <v>1.78</v>
      </c>
      <c r="H73" s="32" t="s">
        <v>313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44512</v>
      </c>
      <c r="B74" s="32">
        <v>531025</v>
      </c>
      <c r="C74" s="31" t="s">
        <v>961</v>
      </c>
      <c r="D74" s="31" t="s">
        <v>1051</v>
      </c>
      <c r="E74" s="31" t="s">
        <v>579</v>
      </c>
      <c r="F74" s="90">
        <v>231534</v>
      </c>
      <c r="G74" s="32">
        <v>1.8</v>
      </c>
      <c r="H74" s="32" t="s">
        <v>313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44512</v>
      </c>
      <c r="B75" s="32">
        <v>538565</v>
      </c>
      <c r="C75" s="31" t="s">
        <v>1052</v>
      </c>
      <c r="D75" s="31" t="s">
        <v>1053</v>
      </c>
      <c r="E75" s="31" t="s">
        <v>578</v>
      </c>
      <c r="F75" s="90">
        <v>21361</v>
      </c>
      <c r="G75" s="32">
        <v>74.040000000000006</v>
      </c>
      <c r="H75" s="32" t="s">
        <v>313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44512</v>
      </c>
      <c r="B76" s="32" t="s">
        <v>1054</v>
      </c>
      <c r="C76" s="31" t="s">
        <v>1055</v>
      </c>
      <c r="D76" s="31" t="s">
        <v>1056</v>
      </c>
      <c r="E76" s="31" t="s">
        <v>578</v>
      </c>
      <c r="F76" s="90">
        <v>200000</v>
      </c>
      <c r="G76" s="32">
        <v>23.25</v>
      </c>
      <c r="H76" s="32" t="s">
        <v>1093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44512</v>
      </c>
      <c r="B77" s="32" t="s">
        <v>1057</v>
      </c>
      <c r="C77" s="31" t="s">
        <v>1058</v>
      </c>
      <c r="D77" s="31" t="s">
        <v>1059</v>
      </c>
      <c r="E77" s="31" t="s">
        <v>578</v>
      </c>
      <c r="F77" s="90">
        <v>28800</v>
      </c>
      <c r="G77" s="32">
        <v>152.79</v>
      </c>
      <c r="H77" s="32" t="s">
        <v>1093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44512</v>
      </c>
      <c r="B78" s="32" t="s">
        <v>1057</v>
      </c>
      <c r="C78" s="31" t="s">
        <v>1058</v>
      </c>
      <c r="D78" s="31" t="s">
        <v>1060</v>
      </c>
      <c r="E78" s="31" t="s">
        <v>578</v>
      </c>
      <c r="F78" s="90">
        <v>32000</v>
      </c>
      <c r="G78" s="32">
        <v>161.84</v>
      </c>
      <c r="H78" s="32" t="s">
        <v>1093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44512</v>
      </c>
      <c r="B79" s="32" t="s">
        <v>978</v>
      </c>
      <c r="C79" s="31" t="s">
        <v>982</v>
      </c>
      <c r="D79" s="31" t="s">
        <v>1061</v>
      </c>
      <c r="E79" s="31" t="s">
        <v>578</v>
      </c>
      <c r="F79" s="90">
        <v>200000</v>
      </c>
      <c r="G79" s="32">
        <v>110.95</v>
      </c>
      <c r="H79" s="32" t="s">
        <v>1093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44512</v>
      </c>
      <c r="B80" s="32" t="s">
        <v>1062</v>
      </c>
      <c r="C80" s="31" t="s">
        <v>1063</v>
      </c>
      <c r="D80" s="31" t="s">
        <v>1064</v>
      </c>
      <c r="E80" s="31" t="s">
        <v>578</v>
      </c>
      <c r="F80" s="90">
        <v>26000</v>
      </c>
      <c r="G80" s="32">
        <v>303.02</v>
      </c>
      <c r="H80" s="32" t="s">
        <v>1093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44512</v>
      </c>
      <c r="B81" s="32" t="s">
        <v>1065</v>
      </c>
      <c r="C81" s="31" t="s">
        <v>1066</v>
      </c>
      <c r="D81" s="31" t="s">
        <v>1067</v>
      </c>
      <c r="E81" s="31" t="s">
        <v>578</v>
      </c>
      <c r="F81" s="90">
        <v>102000</v>
      </c>
      <c r="G81" s="32">
        <v>61.75</v>
      </c>
      <c r="H81" s="32" t="s">
        <v>1093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44512</v>
      </c>
      <c r="B82" s="32" t="s">
        <v>1068</v>
      </c>
      <c r="C82" s="31" t="s">
        <v>1069</v>
      </c>
      <c r="D82" s="31" t="s">
        <v>1070</v>
      </c>
      <c r="E82" s="31" t="s">
        <v>578</v>
      </c>
      <c r="F82" s="90">
        <v>596782</v>
      </c>
      <c r="G82" s="32">
        <v>536.44000000000005</v>
      </c>
      <c r="H82" s="32" t="s">
        <v>1093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44512</v>
      </c>
      <c r="B83" s="32" t="s">
        <v>1068</v>
      </c>
      <c r="C83" s="31" t="s">
        <v>1069</v>
      </c>
      <c r="D83" s="31" t="s">
        <v>1071</v>
      </c>
      <c r="E83" s="31" t="s">
        <v>578</v>
      </c>
      <c r="F83" s="90">
        <v>112753</v>
      </c>
      <c r="G83" s="32">
        <v>526.54</v>
      </c>
      <c r="H83" s="32" t="s">
        <v>1093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44512</v>
      </c>
      <c r="B84" s="32" t="s">
        <v>1072</v>
      </c>
      <c r="C84" s="31" t="s">
        <v>1073</v>
      </c>
      <c r="D84" s="31" t="s">
        <v>1074</v>
      </c>
      <c r="E84" s="31" t="s">
        <v>578</v>
      </c>
      <c r="F84" s="90">
        <v>693827</v>
      </c>
      <c r="G84" s="32">
        <v>7.43</v>
      </c>
      <c r="H84" s="32" t="s">
        <v>1093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44512</v>
      </c>
      <c r="B85" s="32" t="s">
        <v>945</v>
      </c>
      <c r="C85" s="31" t="s">
        <v>946</v>
      </c>
      <c r="D85" s="31" t="s">
        <v>962</v>
      </c>
      <c r="E85" s="31" t="s">
        <v>578</v>
      </c>
      <c r="F85" s="90">
        <v>105250</v>
      </c>
      <c r="G85" s="32">
        <v>54.21</v>
      </c>
      <c r="H85" s="32" t="s">
        <v>1093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44512</v>
      </c>
      <c r="B86" s="32" t="s">
        <v>1075</v>
      </c>
      <c r="C86" s="31" t="s">
        <v>1076</v>
      </c>
      <c r="D86" s="31" t="s">
        <v>1077</v>
      </c>
      <c r="E86" s="31" t="s">
        <v>578</v>
      </c>
      <c r="F86" s="90">
        <v>10000000</v>
      </c>
      <c r="G86" s="32">
        <v>1.25</v>
      </c>
      <c r="H86" s="32" t="s">
        <v>1093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44512</v>
      </c>
      <c r="B87" s="32" t="s">
        <v>1078</v>
      </c>
      <c r="C87" s="31" t="s">
        <v>1079</v>
      </c>
      <c r="D87" s="31" t="s">
        <v>1080</v>
      </c>
      <c r="E87" s="31" t="s">
        <v>578</v>
      </c>
      <c r="F87" s="90">
        <v>166450</v>
      </c>
      <c r="G87" s="32">
        <v>1.1399999999999999</v>
      </c>
      <c r="H87" s="32" t="s">
        <v>1093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44512</v>
      </c>
      <c r="B88" s="32" t="s">
        <v>1081</v>
      </c>
      <c r="C88" s="31" t="s">
        <v>1082</v>
      </c>
      <c r="D88" s="31" t="s">
        <v>925</v>
      </c>
      <c r="E88" s="31" t="s">
        <v>578</v>
      </c>
      <c r="F88" s="90">
        <v>91576</v>
      </c>
      <c r="G88" s="32">
        <v>214.6</v>
      </c>
      <c r="H88" s="32" t="s">
        <v>1093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44512</v>
      </c>
      <c r="B89" s="32" t="s">
        <v>926</v>
      </c>
      <c r="C89" s="31" t="s">
        <v>927</v>
      </c>
      <c r="D89" s="31" t="s">
        <v>924</v>
      </c>
      <c r="E89" s="31" t="s">
        <v>578</v>
      </c>
      <c r="F89" s="90">
        <v>1887471</v>
      </c>
      <c r="G89" s="32">
        <v>3.52</v>
      </c>
      <c r="H89" s="32" t="s">
        <v>1093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44512</v>
      </c>
      <c r="B90" s="32" t="s">
        <v>1054</v>
      </c>
      <c r="C90" s="31" t="s">
        <v>1055</v>
      </c>
      <c r="D90" s="31" t="s">
        <v>1083</v>
      </c>
      <c r="E90" s="31" t="s">
        <v>579</v>
      </c>
      <c r="F90" s="90">
        <v>200000</v>
      </c>
      <c r="G90" s="32">
        <v>23.25</v>
      </c>
      <c r="H90" s="32" t="s">
        <v>1093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44512</v>
      </c>
      <c r="B91" s="32" t="s">
        <v>1057</v>
      </c>
      <c r="C91" s="31" t="s">
        <v>1058</v>
      </c>
      <c r="D91" s="31" t="s">
        <v>1060</v>
      </c>
      <c r="E91" s="31" t="s">
        <v>579</v>
      </c>
      <c r="F91" s="90">
        <v>32000</v>
      </c>
      <c r="G91" s="32">
        <v>152.97</v>
      </c>
      <c r="H91" s="32" t="s">
        <v>1093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44512</v>
      </c>
      <c r="B92" s="32" t="s">
        <v>1057</v>
      </c>
      <c r="C92" s="31" t="s">
        <v>1058</v>
      </c>
      <c r="D92" s="31" t="s">
        <v>1059</v>
      </c>
      <c r="E92" s="31" t="s">
        <v>579</v>
      </c>
      <c r="F92" s="90">
        <v>28800</v>
      </c>
      <c r="G92" s="32">
        <v>161.87</v>
      </c>
      <c r="H92" s="32" t="s">
        <v>1093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44512</v>
      </c>
      <c r="B93" s="32" t="s">
        <v>1062</v>
      </c>
      <c r="C93" s="31" t="s">
        <v>1063</v>
      </c>
      <c r="D93" s="31" t="s">
        <v>1064</v>
      </c>
      <c r="E93" s="31" t="s">
        <v>579</v>
      </c>
      <c r="F93" s="90">
        <v>12000</v>
      </c>
      <c r="G93" s="32">
        <v>304.55</v>
      </c>
      <c r="H93" s="32" t="s">
        <v>1093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44512</v>
      </c>
      <c r="B94" s="32" t="s">
        <v>1062</v>
      </c>
      <c r="C94" s="31" t="s">
        <v>1063</v>
      </c>
      <c r="D94" s="31" t="s">
        <v>1084</v>
      </c>
      <c r="E94" s="31" t="s">
        <v>579</v>
      </c>
      <c r="F94" s="90">
        <v>20000</v>
      </c>
      <c r="G94" s="32">
        <v>303.79000000000002</v>
      </c>
      <c r="H94" s="32" t="s">
        <v>1093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44512</v>
      </c>
      <c r="B95" s="32" t="s">
        <v>1068</v>
      </c>
      <c r="C95" s="31" t="s">
        <v>1069</v>
      </c>
      <c r="D95" s="31" t="s">
        <v>1017</v>
      </c>
      <c r="E95" s="31" t="s">
        <v>579</v>
      </c>
      <c r="F95" s="90">
        <v>1210187</v>
      </c>
      <c r="G95" s="32">
        <v>528.86</v>
      </c>
      <c r="H95" s="32" t="s">
        <v>1093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44512</v>
      </c>
      <c r="B96" s="32" t="s">
        <v>1068</v>
      </c>
      <c r="C96" s="31" t="s">
        <v>1069</v>
      </c>
      <c r="D96" s="31" t="s">
        <v>1070</v>
      </c>
      <c r="E96" s="31" t="s">
        <v>579</v>
      </c>
      <c r="F96" s="90">
        <v>596782</v>
      </c>
      <c r="G96" s="32">
        <v>534.23</v>
      </c>
      <c r="H96" s="32" t="s">
        <v>1093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44512</v>
      </c>
      <c r="B97" s="32" t="s">
        <v>1068</v>
      </c>
      <c r="C97" s="31" t="s">
        <v>1069</v>
      </c>
      <c r="D97" s="31" t="s">
        <v>1071</v>
      </c>
      <c r="E97" s="31" t="s">
        <v>579</v>
      </c>
      <c r="F97" s="90">
        <v>1064833</v>
      </c>
      <c r="G97" s="32">
        <v>544.85</v>
      </c>
      <c r="H97" s="32" t="s">
        <v>1093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44512</v>
      </c>
      <c r="B98" s="32" t="s">
        <v>1072</v>
      </c>
      <c r="C98" s="31" t="s">
        <v>1073</v>
      </c>
      <c r="D98" s="31" t="s">
        <v>1085</v>
      </c>
      <c r="E98" s="31" t="s">
        <v>579</v>
      </c>
      <c r="F98" s="90">
        <v>512000</v>
      </c>
      <c r="G98" s="32">
        <v>7.4</v>
      </c>
      <c r="H98" s="32" t="s">
        <v>1093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44512</v>
      </c>
      <c r="B99" s="32" t="s">
        <v>945</v>
      </c>
      <c r="C99" s="31" t="s">
        <v>946</v>
      </c>
      <c r="D99" s="31" t="s">
        <v>962</v>
      </c>
      <c r="E99" s="31" t="s">
        <v>579</v>
      </c>
      <c r="F99" s="90">
        <v>105248</v>
      </c>
      <c r="G99" s="32">
        <v>54.35</v>
      </c>
      <c r="H99" s="32" t="s">
        <v>1093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44512</v>
      </c>
      <c r="B100" s="32" t="s">
        <v>1075</v>
      </c>
      <c r="C100" s="31" t="s">
        <v>1076</v>
      </c>
      <c r="D100" s="31" t="s">
        <v>1086</v>
      </c>
      <c r="E100" s="31" t="s">
        <v>579</v>
      </c>
      <c r="F100" s="90">
        <v>10000000</v>
      </c>
      <c r="G100" s="32">
        <v>1.25</v>
      </c>
      <c r="H100" s="32" t="s">
        <v>1093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44512</v>
      </c>
      <c r="B101" s="32" t="s">
        <v>1078</v>
      </c>
      <c r="C101" s="31" t="s">
        <v>1079</v>
      </c>
      <c r="D101" s="31" t="s">
        <v>1080</v>
      </c>
      <c r="E101" s="31" t="s">
        <v>579</v>
      </c>
      <c r="F101" s="90">
        <v>2000</v>
      </c>
      <c r="G101" s="32">
        <v>1.1000000000000001</v>
      </c>
      <c r="H101" s="32" t="s">
        <v>1093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44512</v>
      </c>
      <c r="B102" s="32" t="s">
        <v>1081</v>
      </c>
      <c r="C102" s="31" t="s">
        <v>1082</v>
      </c>
      <c r="D102" s="31" t="s">
        <v>925</v>
      </c>
      <c r="E102" s="31" t="s">
        <v>579</v>
      </c>
      <c r="F102" s="90">
        <v>54022</v>
      </c>
      <c r="G102" s="32">
        <v>215.32</v>
      </c>
      <c r="H102" s="32" t="s">
        <v>1093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44512</v>
      </c>
      <c r="B103" s="32" t="s">
        <v>1087</v>
      </c>
      <c r="C103" s="31" t="s">
        <v>1088</v>
      </c>
      <c r="D103" s="31" t="s">
        <v>1089</v>
      </c>
      <c r="E103" s="31" t="s">
        <v>579</v>
      </c>
      <c r="F103" s="90">
        <v>77000</v>
      </c>
      <c r="G103" s="32">
        <v>70.59</v>
      </c>
      <c r="H103" s="32" t="s">
        <v>1093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44512</v>
      </c>
      <c r="B104" s="32" t="s">
        <v>926</v>
      </c>
      <c r="C104" s="31" t="s">
        <v>927</v>
      </c>
      <c r="D104" s="31" t="s">
        <v>924</v>
      </c>
      <c r="E104" s="31" t="s">
        <v>579</v>
      </c>
      <c r="F104" s="90">
        <v>2529307</v>
      </c>
      <c r="G104" s="32">
        <v>3.51</v>
      </c>
      <c r="H104" s="32" t="s">
        <v>1093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44512</v>
      </c>
      <c r="B105" s="32" t="s">
        <v>963</v>
      </c>
      <c r="C105" s="31" t="s">
        <v>964</v>
      </c>
      <c r="D105" s="31" t="s">
        <v>965</v>
      </c>
      <c r="E105" s="31" t="s">
        <v>579</v>
      </c>
      <c r="F105" s="90">
        <v>1694428</v>
      </c>
      <c r="G105" s="32">
        <v>1.02</v>
      </c>
      <c r="H105" s="32" t="s">
        <v>1093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44512</v>
      </c>
      <c r="B106" s="32" t="s">
        <v>1090</v>
      </c>
      <c r="C106" s="31" t="s">
        <v>1091</v>
      </c>
      <c r="D106" s="31" t="s">
        <v>1092</v>
      </c>
      <c r="E106" s="31" t="s">
        <v>579</v>
      </c>
      <c r="F106" s="90">
        <v>425000</v>
      </c>
      <c r="G106" s="32">
        <v>51.34</v>
      </c>
      <c r="H106" s="32" t="s">
        <v>1093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0"/>
  <sheetViews>
    <sheetView zoomScale="85" zoomScaleNormal="85" workbookViewId="0">
      <selection activeCell="I27" sqref="I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913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44515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570</v>
      </c>
      <c r="C9" s="100"/>
      <c r="D9" s="101" t="s">
        <v>581</v>
      </c>
      <c r="E9" s="100" t="s">
        <v>582</v>
      </c>
      <c r="F9" s="100" t="s">
        <v>583</v>
      </c>
      <c r="G9" s="100" t="s">
        <v>584</v>
      </c>
      <c r="H9" s="100" t="s">
        <v>585</v>
      </c>
      <c r="I9" s="100" t="s">
        <v>586</v>
      </c>
      <c r="J9" s="99" t="s">
        <v>587</v>
      </c>
      <c r="K9" s="100" t="s">
        <v>588</v>
      </c>
      <c r="L9" s="102" t="s">
        <v>589</v>
      </c>
      <c r="M9" s="102" t="s">
        <v>590</v>
      </c>
      <c r="N9" s="100" t="s">
        <v>591</v>
      </c>
      <c r="O9" s="101" t="s">
        <v>592</v>
      </c>
      <c r="P9" s="100" t="s">
        <v>834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0">
        <v>1</v>
      </c>
      <c r="B10" s="303">
        <v>44454</v>
      </c>
      <c r="C10" s="321"/>
      <c r="D10" s="304" t="s">
        <v>299</v>
      </c>
      <c r="E10" s="305" t="s">
        <v>595</v>
      </c>
      <c r="F10" s="306">
        <v>2195</v>
      </c>
      <c r="G10" s="306">
        <v>2080</v>
      </c>
      <c r="H10" s="305">
        <v>2295</v>
      </c>
      <c r="I10" s="307" t="s">
        <v>829</v>
      </c>
      <c r="J10" s="308" t="s">
        <v>835</v>
      </c>
      <c r="K10" s="308">
        <f t="shared" ref="K10:K11" si="0">H10-F10</f>
        <v>100</v>
      </c>
      <c r="L10" s="309">
        <f t="shared" ref="L10:L11" si="1">(F10*-0.7)/100</f>
        <v>-15.365</v>
      </c>
      <c r="M10" s="310">
        <f t="shared" ref="M10:M11" si="2">(K10+L10)/F10</f>
        <v>3.8558086560364468E-2</v>
      </c>
      <c r="N10" s="308" t="s">
        <v>593</v>
      </c>
      <c r="O10" s="311">
        <v>44469</v>
      </c>
      <c r="P10" s="306"/>
      <c r="Q10" s="1"/>
      <c r="R10" s="1" t="s">
        <v>594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595</v>
      </c>
      <c r="F11" s="299">
        <v>1510</v>
      </c>
      <c r="G11" s="299">
        <v>1395</v>
      </c>
      <c r="H11" s="298">
        <v>1585</v>
      </c>
      <c r="I11" s="300" t="s">
        <v>831</v>
      </c>
      <c r="J11" s="103" t="s">
        <v>878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593</v>
      </c>
      <c r="O11" s="106">
        <v>44501</v>
      </c>
      <c r="P11" s="299"/>
      <c r="Q11" s="1"/>
      <c r="R11" s="1" t="s">
        <v>594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595</v>
      </c>
      <c r="F12" s="107" t="s">
        <v>836</v>
      </c>
      <c r="G12" s="107">
        <v>660</v>
      </c>
      <c r="H12" s="110"/>
      <c r="I12" s="111" t="s">
        <v>837</v>
      </c>
      <c r="J12" s="112" t="s">
        <v>596</v>
      </c>
      <c r="K12" s="113"/>
      <c r="L12" s="108"/>
      <c r="M12" s="114"/>
      <c r="N12" s="109"/>
      <c r="O12" s="110"/>
      <c r="P12" s="107">
        <f>VLOOKUP(D12,'MidCap Intra'!B22:C520,2,0)</f>
        <v>720.6</v>
      </c>
      <c r="Q12" s="1"/>
      <c r="R12" s="1" t="s">
        <v>594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6">
        <v>4</v>
      </c>
      <c r="B13" s="417">
        <v>44477</v>
      </c>
      <c r="C13" s="418"/>
      <c r="D13" s="419" t="s">
        <v>81</v>
      </c>
      <c r="E13" s="420" t="s">
        <v>595</v>
      </c>
      <c r="F13" s="415">
        <v>3870</v>
      </c>
      <c r="G13" s="415">
        <v>3670</v>
      </c>
      <c r="H13" s="420">
        <v>3670</v>
      </c>
      <c r="I13" s="421" t="s">
        <v>838</v>
      </c>
      <c r="J13" s="411" t="s">
        <v>929</v>
      </c>
      <c r="K13" s="411">
        <f t="shared" ref="K13" si="3">H13-F13</f>
        <v>-200</v>
      </c>
      <c r="L13" s="412">
        <f t="shared" ref="L13" si="4">(F13*-0.7)/100</f>
        <v>-27.09</v>
      </c>
      <c r="M13" s="413">
        <f t="shared" ref="M13" si="5">(K13+L13)/F13</f>
        <v>-5.8679586563307497E-2</v>
      </c>
      <c r="N13" s="411" t="s">
        <v>606</v>
      </c>
      <c r="O13" s="414">
        <v>44503</v>
      </c>
      <c r="P13" s="415"/>
      <c r="Q13" s="1"/>
      <c r="R13" s="1" t="s">
        <v>594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595</v>
      </c>
      <c r="F14" s="299">
        <v>7330</v>
      </c>
      <c r="G14" s="299">
        <v>6980</v>
      </c>
      <c r="H14" s="298">
        <v>7760</v>
      </c>
      <c r="I14" s="300" t="s">
        <v>840</v>
      </c>
      <c r="J14" s="103" t="s">
        <v>928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593</v>
      </c>
      <c r="O14" s="106">
        <v>44501</v>
      </c>
      <c r="P14" s="299"/>
      <c r="Q14" s="1"/>
      <c r="R14" s="1" t="s">
        <v>594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81" customFormat="1" ht="12.75" customHeight="1">
      <c r="A15" s="369">
        <v>6</v>
      </c>
      <c r="B15" s="370">
        <v>44495</v>
      </c>
      <c r="C15" s="371"/>
      <c r="D15" s="372" t="s">
        <v>126</v>
      </c>
      <c r="E15" s="373" t="s">
        <v>595</v>
      </c>
      <c r="F15" s="374" t="s">
        <v>854</v>
      </c>
      <c r="G15" s="374">
        <v>1395</v>
      </c>
      <c r="H15" s="373"/>
      <c r="I15" s="375" t="s">
        <v>855</v>
      </c>
      <c r="J15" s="376" t="s">
        <v>596</v>
      </c>
      <c r="K15" s="376"/>
      <c r="L15" s="377"/>
      <c r="M15" s="378"/>
      <c r="N15" s="376"/>
      <c r="O15" s="379"/>
      <c r="P15" s="107">
        <f>VLOOKUP(D15,'MidCap Intra'!B29:C518,2,0)</f>
        <v>1510.25</v>
      </c>
      <c r="Q15" s="380"/>
      <c r="R15" s="380" t="s">
        <v>594</v>
      </c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</row>
    <row r="16" spans="1:38" s="381" customFormat="1" ht="12.75" customHeight="1">
      <c r="A16" s="404">
        <v>7</v>
      </c>
      <c r="B16" s="405">
        <v>44496</v>
      </c>
      <c r="C16" s="406"/>
      <c r="D16" s="407" t="s">
        <v>282</v>
      </c>
      <c r="E16" s="408" t="s">
        <v>595</v>
      </c>
      <c r="F16" s="409">
        <v>2245</v>
      </c>
      <c r="G16" s="409">
        <v>2080</v>
      </c>
      <c r="H16" s="408">
        <v>2080</v>
      </c>
      <c r="I16" s="410" t="s">
        <v>829</v>
      </c>
      <c r="J16" s="411" t="s">
        <v>903</v>
      </c>
      <c r="K16" s="411">
        <f t="shared" ref="K16:K17" si="9">H16-F16</f>
        <v>-165</v>
      </c>
      <c r="L16" s="412">
        <f t="shared" ref="L16:L17" si="10">(F16*-0.7)/100</f>
        <v>-15.715</v>
      </c>
      <c r="M16" s="413">
        <f t="shared" ref="M16:M17" si="11">(K16+L16)/F16</f>
        <v>-8.0496659242761698E-2</v>
      </c>
      <c r="N16" s="411" t="s">
        <v>606</v>
      </c>
      <c r="O16" s="414">
        <v>44503</v>
      </c>
      <c r="P16" s="415"/>
      <c r="Q16" s="380"/>
      <c r="R16" s="380" t="s">
        <v>594</v>
      </c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</row>
    <row r="17" spans="1:38" s="381" customFormat="1" ht="12.75" customHeight="1">
      <c r="A17" s="495">
        <v>8</v>
      </c>
      <c r="B17" s="266">
        <v>44501</v>
      </c>
      <c r="C17" s="496"/>
      <c r="D17" s="497" t="s">
        <v>130</v>
      </c>
      <c r="E17" s="498" t="s">
        <v>595</v>
      </c>
      <c r="F17" s="499">
        <v>474</v>
      </c>
      <c r="G17" s="499">
        <v>447</v>
      </c>
      <c r="H17" s="498">
        <v>501</v>
      </c>
      <c r="I17" s="500" t="s">
        <v>880</v>
      </c>
      <c r="J17" s="103" t="s">
        <v>931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593</v>
      </c>
      <c r="O17" s="106">
        <v>44511</v>
      </c>
      <c r="P17" s="299"/>
      <c r="Q17" s="380"/>
      <c r="R17" s="380" t="s">
        <v>594</v>
      </c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</row>
    <row r="18" spans="1:38" s="381" customFormat="1" ht="12.75" customHeight="1">
      <c r="A18" s="369">
        <v>9</v>
      </c>
      <c r="B18" s="269">
        <v>44501</v>
      </c>
      <c r="C18" s="371"/>
      <c r="D18" s="372" t="s">
        <v>158</v>
      </c>
      <c r="E18" s="373" t="s">
        <v>595</v>
      </c>
      <c r="F18" s="374" t="s">
        <v>881</v>
      </c>
      <c r="G18" s="374">
        <v>955</v>
      </c>
      <c r="H18" s="373"/>
      <c r="I18" s="375" t="s">
        <v>882</v>
      </c>
      <c r="J18" s="376" t="s">
        <v>596</v>
      </c>
      <c r="K18" s="376"/>
      <c r="L18" s="377"/>
      <c r="M18" s="378"/>
      <c r="N18" s="376"/>
      <c r="O18" s="379"/>
      <c r="P18" s="107">
        <f>VLOOKUP(D18,'MidCap Intra'!B32:C520,2,0)</f>
        <v>1009.2</v>
      </c>
      <c r="Q18" s="380"/>
      <c r="R18" s="380" t="s">
        <v>597</v>
      </c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595</v>
      </c>
      <c r="F19" s="299">
        <v>201</v>
      </c>
      <c r="G19" s="299">
        <v>188</v>
      </c>
      <c r="H19" s="298">
        <v>214.5</v>
      </c>
      <c r="I19" s="300" t="s">
        <v>887</v>
      </c>
      <c r="J19" s="103" t="s">
        <v>930</v>
      </c>
      <c r="K19" s="103">
        <f t="shared" ref="K19" si="12">H19-F19</f>
        <v>13.5</v>
      </c>
      <c r="L19" s="104">
        <f t="shared" ref="L19" si="13">(F19*-0.7)/100</f>
        <v>-1.4069999999999998</v>
      </c>
      <c r="M19" s="105">
        <f t="shared" ref="M19" si="14">(K19+L19)/F19</f>
        <v>6.0164179104477612E-2</v>
      </c>
      <c r="N19" s="103" t="s">
        <v>593</v>
      </c>
      <c r="O19" s="106">
        <v>44509</v>
      </c>
      <c r="P19" s="299"/>
      <c r="Q19" s="1"/>
      <c r="R19" s="1" t="s">
        <v>594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595</v>
      </c>
      <c r="F20" s="299">
        <v>1660</v>
      </c>
      <c r="G20" s="299">
        <v>1578</v>
      </c>
      <c r="H20" s="298">
        <v>1745</v>
      </c>
      <c r="I20" s="300" t="s">
        <v>933</v>
      </c>
      <c r="J20" s="103" t="s">
        <v>947</v>
      </c>
      <c r="K20" s="103">
        <f t="shared" ref="K20" si="15">H20-F20</f>
        <v>85</v>
      </c>
      <c r="L20" s="104">
        <f t="shared" ref="L20" si="16">(F20*-0.7)/100</f>
        <v>-11.62</v>
      </c>
      <c r="M20" s="105">
        <f t="shared" ref="M20" si="17">(K20+L20)/F20</f>
        <v>4.4204819277108433E-2</v>
      </c>
      <c r="N20" s="103" t="s">
        <v>593</v>
      </c>
      <c r="O20" s="106">
        <v>44510</v>
      </c>
      <c r="P20" s="299"/>
      <c r="Q20" s="267"/>
      <c r="R20" s="267" t="s">
        <v>594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57">
        <v>12</v>
      </c>
      <c r="B21" s="355">
        <v>44511</v>
      </c>
      <c r="C21" s="458"/>
      <c r="D21" s="357" t="s">
        <v>555</v>
      </c>
      <c r="E21" s="358" t="s">
        <v>595</v>
      </c>
      <c r="F21" s="359" t="s">
        <v>969</v>
      </c>
      <c r="G21" s="359">
        <v>1940</v>
      </c>
      <c r="H21" s="358"/>
      <c r="I21" s="360" t="s">
        <v>970</v>
      </c>
      <c r="J21" s="361" t="s">
        <v>596</v>
      </c>
      <c r="K21" s="361"/>
      <c r="L21" s="362"/>
      <c r="M21" s="363"/>
      <c r="N21" s="361"/>
      <c r="O21" s="364"/>
      <c r="P21" s="107">
        <f>VLOOKUP(D21,'MidCap Intra'!B35:C523,2,0)</f>
        <v>2022.6</v>
      </c>
      <c r="Q21" s="267"/>
      <c r="R21" s="267" t="s">
        <v>594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598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599</v>
      </c>
      <c r="B26" s="132"/>
      <c r="C26" s="132"/>
      <c r="D26" s="132"/>
      <c r="E26" s="44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601</v>
      </c>
      <c r="B27" s="132"/>
      <c r="C27" s="132"/>
      <c r="D27" s="132"/>
      <c r="E27" s="6"/>
      <c r="F27" s="140" t="s">
        <v>602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603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570</v>
      </c>
      <c r="C30" s="102"/>
      <c r="D30" s="101" t="s">
        <v>581</v>
      </c>
      <c r="E30" s="100" t="s">
        <v>582</v>
      </c>
      <c r="F30" s="100" t="s">
        <v>583</v>
      </c>
      <c r="G30" s="100" t="s">
        <v>604</v>
      </c>
      <c r="H30" s="100" t="s">
        <v>585</v>
      </c>
      <c r="I30" s="100" t="s">
        <v>586</v>
      </c>
      <c r="J30" s="100" t="s">
        <v>587</v>
      </c>
      <c r="K30" s="100" t="s">
        <v>605</v>
      </c>
      <c r="L30" s="153" t="s">
        <v>589</v>
      </c>
      <c r="M30" s="102" t="s">
        <v>590</v>
      </c>
      <c r="N30" s="100" t="s">
        <v>591</v>
      </c>
      <c r="O30" s="101" t="s">
        <v>592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33">
        <v>1</v>
      </c>
      <c r="B31" s="325">
        <v>44491</v>
      </c>
      <c r="C31" s="334"/>
      <c r="D31" s="335" t="s">
        <v>115</v>
      </c>
      <c r="E31" s="336" t="s">
        <v>595</v>
      </c>
      <c r="F31" s="336">
        <v>2925</v>
      </c>
      <c r="G31" s="336">
        <v>2850</v>
      </c>
      <c r="H31" s="336">
        <v>2940</v>
      </c>
      <c r="I31" s="336" t="s">
        <v>847</v>
      </c>
      <c r="J31" s="326" t="s">
        <v>883</v>
      </c>
      <c r="K31" s="326">
        <f t="shared" ref="K31" si="18">H31-F31</f>
        <v>15</v>
      </c>
      <c r="L31" s="337">
        <f t="shared" ref="L31" si="19">(F31*-0.7)/100</f>
        <v>-20.474999999999998</v>
      </c>
      <c r="M31" s="338">
        <f t="shared" ref="M31" si="20">(K31+L31)/F31</f>
        <v>-1.8717948717948711E-3</v>
      </c>
      <c r="N31" s="326" t="s">
        <v>716</v>
      </c>
      <c r="O31" s="339">
        <v>44501</v>
      </c>
      <c r="R31" s="286" t="s">
        <v>594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78">
        <v>2</v>
      </c>
      <c r="B32" s="269">
        <v>44495</v>
      </c>
      <c r="C32" s="279"/>
      <c r="D32" s="280" t="s">
        <v>202</v>
      </c>
      <c r="E32" s="281" t="s">
        <v>595</v>
      </c>
      <c r="F32" s="281" t="s">
        <v>849</v>
      </c>
      <c r="G32" s="281">
        <v>3390</v>
      </c>
      <c r="H32" s="281"/>
      <c r="I32" s="281" t="s">
        <v>850</v>
      </c>
      <c r="J32" s="382" t="s">
        <v>596</v>
      </c>
      <c r="K32" s="332"/>
      <c r="L32" s="332"/>
      <c r="M32" s="332"/>
      <c r="N32" s="332"/>
      <c r="O32" s="332"/>
      <c r="R32" s="286" t="s">
        <v>594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323</v>
      </c>
      <c r="E33" s="301" t="s">
        <v>595</v>
      </c>
      <c r="F33" s="301">
        <v>416</v>
      </c>
      <c r="G33" s="301">
        <v>403</v>
      </c>
      <c r="H33" s="301">
        <v>424</v>
      </c>
      <c r="I33" s="301" t="s">
        <v>877</v>
      </c>
      <c r="J33" s="103" t="s">
        <v>943</v>
      </c>
      <c r="K33" s="103">
        <f t="shared" ref="K33" si="21">H33-F33</f>
        <v>8</v>
      </c>
      <c r="L33" s="104">
        <f t="shared" ref="L33" si="22">(F33*-0.7)/100</f>
        <v>-2.9119999999999999</v>
      </c>
      <c r="M33" s="105">
        <f t="shared" ref="M33" si="23">(K33+L33)/F33</f>
        <v>1.2230769230769231E-2</v>
      </c>
      <c r="N33" s="103" t="s">
        <v>593</v>
      </c>
      <c r="O33" s="106">
        <v>44509</v>
      </c>
      <c r="R33" s="286" t="s">
        <v>597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595</v>
      </c>
      <c r="F34" s="301">
        <v>502</v>
      </c>
      <c r="G34" s="301">
        <v>487</v>
      </c>
      <c r="H34" s="301">
        <v>511</v>
      </c>
      <c r="I34" s="301" t="s">
        <v>879</v>
      </c>
      <c r="J34" s="103" t="s">
        <v>803</v>
      </c>
      <c r="K34" s="103">
        <f t="shared" ref="K34" si="24">H34-F34</f>
        <v>9</v>
      </c>
      <c r="L34" s="104">
        <f>(F34*-0.07)/100</f>
        <v>-0.35139999999999999</v>
      </c>
      <c r="M34" s="105">
        <f t="shared" ref="M34" si="25">(K34+L34)/F34</f>
        <v>1.722828685258964E-2</v>
      </c>
      <c r="N34" s="103" t="s">
        <v>593</v>
      </c>
      <c r="O34" s="327">
        <v>44501</v>
      </c>
      <c r="R34" s="286" t="s">
        <v>594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78">
        <v>5</v>
      </c>
      <c r="B35" s="269">
        <v>44509</v>
      </c>
      <c r="C35" s="279"/>
      <c r="D35" s="280" t="s">
        <v>345</v>
      </c>
      <c r="E35" s="281" t="s">
        <v>595</v>
      </c>
      <c r="F35" s="281" t="s">
        <v>935</v>
      </c>
      <c r="G35" s="281">
        <v>2900</v>
      </c>
      <c r="H35" s="281"/>
      <c r="I35" s="281" t="s">
        <v>936</v>
      </c>
      <c r="J35" s="278" t="s">
        <v>596</v>
      </c>
      <c r="K35" s="319"/>
      <c r="L35" s="279"/>
      <c r="M35" s="280"/>
      <c r="N35" s="281"/>
      <c r="O35" s="281"/>
      <c r="R35" s="286" t="s">
        <v>594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278">
        <v>6</v>
      </c>
      <c r="B36" s="269">
        <v>44509</v>
      </c>
      <c r="C36" s="279"/>
      <c r="D36" s="280" t="s">
        <v>95</v>
      </c>
      <c r="E36" s="281" t="s">
        <v>595</v>
      </c>
      <c r="F36" s="281" t="s">
        <v>941</v>
      </c>
      <c r="G36" s="281">
        <v>2290</v>
      </c>
      <c r="H36" s="281"/>
      <c r="I36" s="281" t="s">
        <v>942</v>
      </c>
      <c r="J36" s="278" t="s">
        <v>596</v>
      </c>
      <c r="K36" s="319"/>
      <c r="L36" s="279"/>
      <c r="M36" s="280"/>
      <c r="N36" s="281"/>
      <c r="O36" s="281"/>
      <c r="R36" s="286" t="s">
        <v>594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278"/>
      <c r="B37" s="319"/>
      <c r="C37" s="279"/>
      <c r="D37" s="280"/>
      <c r="E37" s="281"/>
      <c r="F37" s="281"/>
      <c r="G37" s="281"/>
      <c r="H37" s="281"/>
      <c r="I37" s="281"/>
      <c r="J37" s="278"/>
      <c r="K37" s="319"/>
      <c r="L37" s="279"/>
      <c r="M37" s="280"/>
      <c r="N37" s="281"/>
      <c r="O37" s="281"/>
      <c r="R37" s="286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278"/>
      <c r="B38" s="319"/>
      <c r="C38" s="279"/>
      <c r="D38" s="280"/>
      <c r="E38" s="281"/>
      <c r="F38" s="281"/>
      <c r="G38" s="281"/>
      <c r="H38" s="281"/>
      <c r="I38" s="281"/>
      <c r="J38" s="278"/>
      <c r="K38" s="319"/>
      <c r="L38" s="279"/>
      <c r="M38" s="280"/>
      <c r="N38" s="281"/>
      <c r="O38" s="281"/>
      <c r="R38" s="286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ht="15" customHeight="1">
      <c r="A39" s="270"/>
      <c r="B39" s="271"/>
      <c r="C39" s="272"/>
      <c r="D39" s="273"/>
      <c r="E39" s="274"/>
      <c r="F39" s="274"/>
      <c r="G39" s="274"/>
      <c r="H39" s="274"/>
      <c r="I39" s="274"/>
      <c r="J39" s="282"/>
      <c r="K39" s="282"/>
      <c r="L39" s="275"/>
      <c r="M39" s="283"/>
      <c r="N39" s="282"/>
      <c r="O39" s="284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55"/>
      <c r="B41" s="121"/>
      <c r="C41" s="156"/>
      <c r="D41" s="157"/>
      <c r="E41" s="120"/>
      <c r="F41" s="120"/>
      <c r="G41" s="120"/>
      <c r="H41" s="120"/>
      <c r="I41" s="120"/>
      <c r="J41" s="158"/>
      <c r="K41" s="158"/>
      <c r="L41" s="159"/>
      <c r="M41" s="160"/>
      <c r="N41" s="126"/>
      <c r="O41" s="161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44.25" customHeight="1">
      <c r="A42" s="132" t="s">
        <v>598</v>
      </c>
      <c r="B42" s="156"/>
      <c r="C42" s="156"/>
      <c r="D42" s="1"/>
      <c r="E42" s="6"/>
      <c r="F42" s="6"/>
      <c r="G42" s="6"/>
      <c r="H42" s="6" t="s">
        <v>610</v>
      </c>
      <c r="I42" s="6"/>
      <c r="J42" s="6"/>
      <c r="K42" s="128"/>
      <c r="L42" s="160"/>
      <c r="M42" s="128"/>
      <c r="N42" s="129"/>
      <c r="O42" s="128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39" t="s">
        <v>599</v>
      </c>
      <c r="B43" s="132"/>
      <c r="C43" s="132"/>
      <c r="D43" s="132"/>
      <c r="E43" s="44"/>
      <c r="F43" s="140" t="s">
        <v>600</v>
      </c>
      <c r="G43" s="59"/>
      <c r="H43" s="44"/>
      <c r="I43" s="59"/>
      <c r="J43" s="6"/>
      <c r="K43" s="162"/>
      <c r="L43" s="163"/>
      <c r="M43" s="6"/>
      <c r="N43" s="122"/>
      <c r="O43" s="164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4.25" customHeight="1">
      <c r="A44" s="139"/>
      <c r="B44" s="132"/>
      <c r="C44" s="132"/>
      <c r="D44" s="132"/>
      <c r="E44" s="6"/>
      <c r="F44" s="140" t="s">
        <v>602</v>
      </c>
      <c r="G44" s="59"/>
      <c r="H44" s="44"/>
      <c r="I44" s="59"/>
      <c r="J44" s="6"/>
      <c r="K44" s="162"/>
      <c r="L44" s="163"/>
      <c r="M44" s="6"/>
      <c r="N44" s="122"/>
      <c r="O44" s="164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4.25" customHeight="1">
      <c r="A45" s="132"/>
      <c r="B45" s="132"/>
      <c r="C45" s="132"/>
      <c r="D45" s="132"/>
      <c r="E45" s="6"/>
      <c r="F45" s="6"/>
      <c r="G45" s="6"/>
      <c r="H45" s="6"/>
      <c r="I45" s="6"/>
      <c r="J45" s="145"/>
      <c r="K45" s="142"/>
      <c r="L45" s="143"/>
      <c r="M45" s="6"/>
      <c r="N45" s="146"/>
      <c r="O45" s="1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2.75" customHeight="1">
      <c r="A46" s="165" t="s">
        <v>611</v>
      </c>
      <c r="B46" s="165"/>
      <c r="C46" s="165"/>
      <c r="D46" s="165"/>
      <c r="E46" s="6"/>
      <c r="F46" s="6"/>
      <c r="G46" s="6"/>
      <c r="H46" s="6"/>
      <c r="I46" s="6"/>
      <c r="J46" s="6"/>
      <c r="K46" s="6"/>
      <c r="L46" s="6"/>
      <c r="M46" s="6"/>
      <c r="N46" s="6"/>
      <c r="O46" s="2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38.25" customHeight="1">
      <c r="A47" s="100" t="s">
        <v>16</v>
      </c>
      <c r="B47" s="100" t="s">
        <v>570</v>
      </c>
      <c r="C47" s="100"/>
      <c r="D47" s="101" t="s">
        <v>581</v>
      </c>
      <c r="E47" s="100" t="s">
        <v>582</v>
      </c>
      <c r="F47" s="100" t="s">
        <v>583</v>
      </c>
      <c r="G47" s="100" t="s">
        <v>604</v>
      </c>
      <c r="H47" s="100" t="s">
        <v>585</v>
      </c>
      <c r="I47" s="100" t="s">
        <v>586</v>
      </c>
      <c r="J47" s="99" t="s">
        <v>587</v>
      </c>
      <c r="K47" s="166" t="s">
        <v>612</v>
      </c>
      <c r="L47" s="102" t="s">
        <v>589</v>
      </c>
      <c r="M47" s="166" t="s">
        <v>613</v>
      </c>
      <c r="N47" s="100" t="s">
        <v>614</v>
      </c>
      <c r="O47" s="99" t="s">
        <v>591</v>
      </c>
      <c r="P47" s="101" t="s">
        <v>592</v>
      </c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s="268" customFormat="1" ht="13.5" customHeight="1">
      <c r="A48" s="387">
        <v>1</v>
      </c>
      <c r="B48" s="266">
        <v>44501</v>
      </c>
      <c r="C48" s="450"/>
      <c r="D48" s="450" t="s">
        <v>884</v>
      </c>
      <c r="E48" s="387" t="s">
        <v>595</v>
      </c>
      <c r="F48" s="387">
        <v>2418</v>
      </c>
      <c r="G48" s="387">
        <v>2380</v>
      </c>
      <c r="H48" s="390">
        <v>2445</v>
      </c>
      <c r="I48" s="390" t="s">
        <v>885</v>
      </c>
      <c r="J48" s="103" t="s">
        <v>931</v>
      </c>
      <c r="K48" s="390">
        <f t="shared" ref="K48" si="26">H48-F48</f>
        <v>27</v>
      </c>
      <c r="L48" s="443">
        <f t="shared" ref="L48" si="27">(H48*N48)*0.07%</f>
        <v>513.45000000000005</v>
      </c>
      <c r="M48" s="444">
        <f t="shared" ref="M48" si="28">(K48*N48)-L48</f>
        <v>7586.55</v>
      </c>
      <c r="N48" s="390">
        <v>300</v>
      </c>
      <c r="O48" s="445" t="s">
        <v>593</v>
      </c>
      <c r="P48" s="446">
        <v>44509</v>
      </c>
      <c r="Q48" s="276"/>
      <c r="R48" s="317" t="s">
        <v>594</v>
      </c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316"/>
      <c r="AG48" s="287"/>
      <c r="AH48" s="315"/>
      <c r="AI48" s="315"/>
      <c r="AJ48" s="316"/>
      <c r="AK48" s="316"/>
      <c r="AL48" s="316"/>
    </row>
    <row r="49" spans="1:38" s="268" customFormat="1" ht="13.5" customHeight="1">
      <c r="A49" s="447">
        <v>2</v>
      </c>
      <c r="B49" s="448">
        <v>44502</v>
      </c>
      <c r="C49" s="449"/>
      <c r="D49" s="449" t="s">
        <v>888</v>
      </c>
      <c r="E49" s="399" t="s">
        <v>595</v>
      </c>
      <c r="F49" s="399">
        <v>2887.5</v>
      </c>
      <c r="G49" s="399">
        <v>2848</v>
      </c>
      <c r="H49" s="400">
        <v>2918</v>
      </c>
      <c r="I49" s="400" t="s">
        <v>889</v>
      </c>
      <c r="J49" s="103" t="s">
        <v>912</v>
      </c>
      <c r="K49" s="390">
        <f t="shared" ref="K49:K50" si="29">H49-F49</f>
        <v>30.5</v>
      </c>
      <c r="L49" s="443">
        <f t="shared" ref="L49:L50" si="30">(H49*N49)*0.07%</f>
        <v>612.78000000000009</v>
      </c>
      <c r="M49" s="444">
        <f t="shared" ref="M49:M50" si="31">(K49*N49)-L49</f>
        <v>8537.2199999999993</v>
      </c>
      <c r="N49" s="390">
        <v>300</v>
      </c>
      <c r="O49" s="445" t="s">
        <v>593</v>
      </c>
      <c r="P49" s="446">
        <v>44503</v>
      </c>
      <c r="Q49" s="276"/>
      <c r="R49" s="317" t="s">
        <v>594</v>
      </c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316"/>
      <c r="AG49" s="287"/>
      <c r="AH49" s="315"/>
      <c r="AI49" s="315"/>
      <c r="AJ49" s="316"/>
      <c r="AK49" s="316"/>
      <c r="AL49" s="316"/>
    </row>
    <row r="50" spans="1:38" s="268" customFormat="1" ht="13.5" customHeight="1">
      <c r="A50" s="387">
        <v>3</v>
      </c>
      <c r="B50" s="431">
        <v>44502</v>
      </c>
      <c r="C50" s="450"/>
      <c r="D50" s="450" t="s">
        <v>890</v>
      </c>
      <c r="E50" s="399" t="s">
        <v>595</v>
      </c>
      <c r="F50" s="399">
        <v>1528</v>
      </c>
      <c r="G50" s="399">
        <v>1490</v>
      </c>
      <c r="H50" s="400">
        <v>1551</v>
      </c>
      <c r="I50" s="400" t="s">
        <v>891</v>
      </c>
      <c r="J50" s="103" t="s">
        <v>932</v>
      </c>
      <c r="K50" s="390">
        <f t="shared" si="29"/>
        <v>23</v>
      </c>
      <c r="L50" s="443">
        <f t="shared" si="30"/>
        <v>434.28000000000009</v>
      </c>
      <c r="M50" s="444">
        <f t="shared" si="31"/>
        <v>8765.7199999999993</v>
      </c>
      <c r="N50" s="390">
        <v>400</v>
      </c>
      <c r="O50" s="445" t="s">
        <v>593</v>
      </c>
      <c r="P50" s="446">
        <v>44509</v>
      </c>
      <c r="Q50" s="276"/>
      <c r="R50" s="317" t="s">
        <v>597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316"/>
      <c r="AG50" s="287"/>
      <c r="AH50" s="315"/>
      <c r="AI50" s="315"/>
      <c r="AJ50" s="316"/>
      <c r="AK50" s="316"/>
      <c r="AL50" s="316"/>
    </row>
    <row r="51" spans="1:38" s="268" customFormat="1" ht="13.5" customHeight="1">
      <c r="A51" s="387">
        <v>4</v>
      </c>
      <c r="B51" s="431">
        <v>44503</v>
      </c>
      <c r="C51" s="450"/>
      <c r="D51" s="450" t="s">
        <v>888</v>
      </c>
      <c r="E51" s="399" t="s">
        <v>595</v>
      </c>
      <c r="F51" s="399">
        <v>2887.5</v>
      </c>
      <c r="G51" s="399">
        <v>2848</v>
      </c>
      <c r="H51" s="400">
        <v>2907.5</v>
      </c>
      <c r="I51" s="400" t="s">
        <v>889</v>
      </c>
      <c r="J51" s="103" t="s">
        <v>908</v>
      </c>
      <c r="K51" s="390">
        <f t="shared" ref="K51" si="32">H51-F51</f>
        <v>20</v>
      </c>
      <c r="L51" s="443">
        <f t="shared" ref="L51" si="33">(H51*N51)*0.07%</f>
        <v>610.57500000000005</v>
      </c>
      <c r="M51" s="444">
        <f t="shared" ref="M51" si="34">(K51*N51)-L51</f>
        <v>5389.4250000000002</v>
      </c>
      <c r="N51" s="390">
        <v>300</v>
      </c>
      <c r="O51" s="445" t="s">
        <v>593</v>
      </c>
      <c r="P51" s="446">
        <v>44505</v>
      </c>
      <c r="Q51" s="276"/>
      <c r="R51" s="317" t="s">
        <v>594</v>
      </c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316"/>
      <c r="AG51" s="287"/>
      <c r="AH51" s="315"/>
      <c r="AI51" s="315"/>
      <c r="AJ51" s="316"/>
      <c r="AK51" s="316"/>
      <c r="AL51" s="316"/>
    </row>
    <row r="52" spans="1:38" s="268" customFormat="1" ht="13.5" customHeight="1">
      <c r="A52" s="387">
        <v>5</v>
      </c>
      <c r="B52" s="431">
        <v>44508</v>
      </c>
      <c r="C52" s="450"/>
      <c r="D52" s="450" t="s">
        <v>918</v>
      </c>
      <c r="E52" s="399" t="s">
        <v>595</v>
      </c>
      <c r="F52" s="399">
        <v>2330</v>
      </c>
      <c r="G52" s="399">
        <v>2290</v>
      </c>
      <c r="H52" s="400">
        <v>2362.5</v>
      </c>
      <c r="I52" s="400" t="s">
        <v>919</v>
      </c>
      <c r="J52" s="103" t="s">
        <v>760</v>
      </c>
      <c r="K52" s="390">
        <f t="shared" ref="K52" si="35">H52-F52</f>
        <v>32.5</v>
      </c>
      <c r="L52" s="443">
        <f t="shared" ref="L52" si="36">(H52*N52)*0.07%</f>
        <v>454.78125000000006</v>
      </c>
      <c r="M52" s="444">
        <f t="shared" ref="M52" si="37">(K52*N52)-L52</f>
        <v>8482.71875</v>
      </c>
      <c r="N52" s="390">
        <v>275</v>
      </c>
      <c r="O52" s="445" t="s">
        <v>593</v>
      </c>
      <c r="P52" s="446">
        <v>44508</v>
      </c>
      <c r="Q52" s="276"/>
      <c r="R52" s="317" t="s">
        <v>597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316"/>
      <c r="AG52" s="287"/>
      <c r="AH52" s="315"/>
      <c r="AI52" s="315"/>
      <c r="AJ52" s="316"/>
      <c r="AK52" s="316"/>
      <c r="AL52" s="316"/>
    </row>
    <row r="53" spans="1:38" s="268" customFormat="1" ht="13.5" customHeight="1">
      <c r="A53" s="387">
        <v>6</v>
      </c>
      <c r="B53" s="431">
        <v>44508</v>
      </c>
      <c r="C53" s="450"/>
      <c r="D53" s="450" t="s">
        <v>921</v>
      </c>
      <c r="E53" s="399" t="s">
        <v>922</v>
      </c>
      <c r="F53" s="399">
        <v>18050</v>
      </c>
      <c r="G53" s="399">
        <v>18160</v>
      </c>
      <c r="H53" s="400">
        <v>18005</v>
      </c>
      <c r="I53" s="400" t="s">
        <v>923</v>
      </c>
      <c r="J53" s="103" t="s">
        <v>934</v>
      </c>
      <c r="K53" s="390">
        <f>F53-H53</f>
        <v>45</v>
      </c>
      <c r="L53" s="443">
        <f t="shared" ref="L53:L54" si="38">(H53*N53)*0.07%</f>
        <v>630.17500000000007</v>
      </c>
      <c r="M53" s="444">
        <f t="shared" ref="M53:M54" si="39">(K53*N53)-L53</f>
        <v>1619.8249999999998</v>
      </c>
      <c r="N53" s="390">
        <v>50</v>
      </c>
      <c r="O53" s="445" t="s">
        <v>593</v>
      </c>
      <c r="P53" s="446">
        <v>44509</v>
      </c>
      <c r="Q53" s="276"/>
      <c r="R53" s="317" t="s">
        <v>594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437">
        <v>7</v>
      </c>
      <c r="B54" s="433">
        <v>44509</v>
      </c>
      <c r="C54" s="435"/>
      <c r="D54" s="435" t="s">
        <v>884</v>
      </c>
      <c r="E54" s="436" t="s">
        <v>595</v>
      </c>
      <c r="F54" s="436">
        <v>2424</v>
      </c>
      <c r="G54" s="436">
        <v>2385</v>
      </c>
      <c r="H54" s="490">
        <v>2385</v>
      </c>
      <c r="I54" s="490" t="s">
        <v>885</v>
      </c>
      <c r="J54" s="411" t="s">
        <v>966</v>
      </c>
      <c r="K54" s="438">
        <f t="shared" ref="K54" si="40">H54-F54</f>
        <v>-39</v>
      </c>
      <c r="L54" s="491">
        <f t="shared" si="38"/>
        <v>500.85000000000008</v>
      </c>
      <c r="M54" s="492">
        <f t="shared" si="39"/>
        <v>-12200.85</v>
      </c>
      <c r="N54" s="438">
        <v>300</v>
      </c>
      <c r="O54" s="493" t="s">
        <v>606</v>
      </c>
      <c r="P54" s="494">
        <v>44511</v>
      </c>
      <c r="Q54" s="276"/>
      <c r="R54" s="317" t="s">
        <v>594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87">
        <v>8</v>
      </c>
      <c r="B55" s="431">
        <v>44509</v>
      </c>
      <c r="C55" s="450"/>
      <c r="D55" s="450" t="s">
        <v>937</v>
      </c>
      <c r="E55" s="399" t="s">
        <v>595</v>
      </c>
      <c r="F55" s="399">
        <v>782</v>
      </c>
      <c r="G55" s="399">
        <v>773</v>
      </c>
      <c r="H55" s="400">
        <v>789</v>
      </c>
      <c r="I55" s="400" t="s">
        <v>938</v>
      </c>
      <c r="J55" s="103" t="s">
        <v>939</v>
      </c>
      <c r="K55" s="390">
        <f t="shared" ref="K55" si="41">H55-F55</f>
        <v>7</v>
      </c>
      <c r="L55" s="443">
        <f t="shared" ref="L55:L56" si="42">(H55*N55)*0.07%</f>
        <v>759.41250000000014</v>
      </c>
      <c r="M55" s="444">
        <f t="shared" ref="M55:M56" si="43">(K55*N55)-L55</f>
        <v>8865.5874999999996</v>
      </c>
      <c r="N55" s="390">
        <v>1375</v>
      </c>
      <c r="O55" s="445" t="s">
        <v>593</v>
      </c>
      <c r="P55" s="446">
        <v>44509</v>
      </c>
      <c r="Q55" s="276"/>
      <c r="R55" s="317" t="s">
        <v>597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387">
        <v>9</v>
      </c>
      <c r="B56" s="431">
        <v>44510</v>
      </c>
      <c r="C56" s="450"/>
      <c r="D56" s="450" t="s">
        <v>921</v>
      </c>
      <c r="E56" s="399" t="s">
        <v>922</v>
      </c>
      <c r="F56" s="399">
        <v>18000</v>
      </c>
      <c r="G56" s="399">
        <v>18130</v>
      </c>
      <c r="H56" s="400">
        <v>17915</v>
      </c>
      <c r="I56" s="400" t="s">
        <v>955</v>
      </c>
      <c r="J56" s="103" t="s">
        <v>947</v>
      </c>
      <c r="K56" s="390">
        <f>F56-H56</f>
        <v>85</v>
      </c>
      <c r="L56" s="443">
        <f t="shared" si="42"/>
        <v>627.02500000000009</v>
      </c>
      <c r="M56" s="444">
        <f t="shared" si="43"/>
        <v>3622.9749999999999</v>
      </c>
      <c r="N56" s="390">
        <v>50</v>
      </c>
      <c r="O56" s="445" t="s">
        <v>593</v>
      </c>
      <c r="P56" s="446">
        <v>44511</v>
      </c>
      <c r="Q56" s="276"/>
      <c r="R56" s="317" t="s">
        <v>594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290">
        <v>10</v>
      </c>
      <c r="B57" s="459">
        <v>44511</v>
      </c>
      <c r="C57" s="328"/>
      <c r="D57" s="328" t="s">
        <v>971</v>
      </c>
      <c r="E57" s="329" t="s">
        <v>595</v>
      </c>
      <c r="F57" s="329" t="s">
        <v>972</v>
      </c>
      <c r="G57" s="329">
        <v>1525</v>
      </c>
      <c r="H57" s="330"/>
      <c r="I57" s="330" t="s">
        <v>973</v>
      </c>
      <c r="J57" s="331" t="s">
        <v>596</v>
      </c>
      <c r="K57" s="293"/>
      <c r="L57" s="383"/>
      <c r="M57" s="384"/>
      <c r="N57" s="293"/>
      <c r="O57" s="385"/>
      <c r="P57" s="386"/>
      <c r="Q57" s="276"/>
      <c r="R57" s="317" t="s">
        <v>594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87"/>
      <c r="AH57" s="315"/>
      <c r="AI57" s="315"/>
      <c r="AJ57" s="316"/>
      <c r="AK57" s="316"/>
      <c r="AL57" s="316"/>
    </row>
    <row r="58" spans="1:38" s="268" customFormat="1" ht="13.5" customHeight="1">
      <c r="A58" s="290">
        <v>11</v>
      </c>
      <c r="B58" s="459">
        <v>44512</v>
      </c>
      <c r="C58" s="328"/>
      <c r="D58" s="328" t="s">
        <v>921</v>
      </c>
      <c r="E58" s="329" t="s">
        <v>922</v>
      </c>
      <c r="F58" s="329" t="s">
        <v>986</v>
      </c>
      <c r="G58" s="329">
        <v>18160</v>
      </c>
      <c r="H58" s="330"/>
      <c r="I58" s="330" t="s">
        <v>955</v>
      </c>
      <c r="J58" s="331" t="s">
        <v>596</v>
      </c>
      <c r="K58" s="293"/>
      <c r="L58" s="383"/>
      <c r="M58" s="384"/>
      <c r="N58" s="293"/>
      <c r="O58" s="385"/>
      <c r="P58" s="386"/>
      <c r="Q58" s="276"/>
      <c r="R58" s="317" t="s">
        <v>594</v>
      </c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290">
        <v>12</v>
      </c>
      <c r="B59" s="459">
        <v>44512</v>
      </c>
      <c r="C59" s="328"/>
      <c r="D59" s="328" t="s">
        <v>918</v>
      </c>
      <c r="E59" s="329" t="s">
        <v>595</v>
      </c>
      <c r="F59" s="329" t="s">
        <v>987</v>
      </c>
      <c r="G59" s="329">
        <v>2355</v>
      </c>
      <c r="H59" s="330"/>
      <c r="I59" s="330" t="s">
        <v>988</v>
      </c>
      <c r="J59" s="331" t="s">
        <v>596</v>
      </c>
      <c r="K59" s="293"/>
      <c r="L59" s="383"/>
      <c r="M59" s="384"/>
      <c r="N59" s="293"/>
      <c r="O59" s="385"/>
      <c r="P59" s="386"/>
      <c r="Q59" s="276"/>
      <c r="R59" s="317" t="s">
        <v>597</v>
      </c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87"/>
      <c r="AH59" s="315"/>
      <c r="AI59" s="315"/>
      <c r="AJ59" s="316"/>
      <c r="AK59" s="316"/>
      <c r="AL59" s="316"/>
    </row>
    <row r="60" spans="1:38" s="268" customFormat="1" ht="13.5" customHeight="1">
      <c r="A60" s="290"/>
      <c r="B60" s="459"/>
      <c r="C60" s="328"/>
      <c r="D60" s="328"/>
      <c r="E60" s="329"/>
      <c r="F60" s="329"/>
      <c r="G60" s="329"/>
      <c r="H60" s="330"/>
      <c r="I60" s="330"/>
      <c r="J60" s="331"/>
      <c r="K60" s="293"/>
      <c r="L60" s="383"/>
      <c r="M60" s="384"/>
      <c r="N60" s="293"/>
      <c r="O60" s="385"/>
      <c r="P60" s="386"/>
      <c r="Q60" s="276"/>
      <c r="R60" s="31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316"/>
      <c r="AG60" s="287"/>
      <c r="AH60" s="315"/>
      <c r="AI60" s="315"/>
      <c r="AJ60" s="316"/>
      <c r="AK60" s="316"/>
      <c r="AL60" s="316"/>
    </row>
    <row r="61" spans="1:38" s="268" customFormat="1" ht="13.5" customHeight="1">
      <c r="A61" s="290"/>
      <c r="B61" s="459"/>
      <c r="C61" s="328"/>
      <c r="D61" s="328"/>
      <c r="E61" s="329"/>
      <c r="F61" s="329"/>
      <c r="G61" s="329"/>
      <c r="H61" s="330"/>
      <c r="I61" s="330"/>
      <c r="J61" s="331"/>
      <c r="K61" s="293"/>
      <c r="L61" s="383"/>
      <c r="M61" s="384"/>
      <c r="N61" s="293"/>
      <c r="O61" s="385"/>
      <c r="P61" s="386"/>
      <c r="Q61" s="276"/>
      <c r="R61" s="31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316"/>
      <c r="AG61" s="287"/>
      <c r="AH61" s="315"/>
      <c r="AI61" s="315"/>
      <c r="AJ61" s="316"/>
      <c r="AK61" s="316"/>
      <c r="AL61" s="316"/>
    </row>
    <row r="62" spans="1:38" s="268" customFormat="1" ht="13.5" customHeight="1">
      <c r="A62" s="290"/>
      <c r="B62" s="459"/>
      <c r="C62" s="328"/>
      <c r="D62" s="328"/>
      <c r="E62" s="329"/>
      <c r="F62" s="329"/>
      <c r="G62" s="329"/>
      <c r="H62" s="330"/>
      <c r="I62" s="330"/>
      <c r="J62" s="331"/>
      <c r="K62" s="293"/>
      <c r="L62" s="383"/>
      <c r="M62" s="384"/>
      <c r="N62" s="293"/>
      <c r="O62" s="385"/>
      <c r="P62" s="386"/>
      <c r="Q62" s="276"/>
      <c r="R62" s="31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316"/>
      <c r="AG62" s="287"/>
      <c r="AH62" s="315"/>
      <c r="AI62" s="315"/>
      <c r="AJ62" s="316"/>
      <c r="AK62" s="316"/>
      <c r="AL62" s="316"/>
    </row>
    <row r="63" spans="1:38" s="268" customFormat="1" ht="13.5" customHeight="1">
      <c r="A63" s="332"/>
      <c r="B63" s="332"/>
      <c r="C63" s="332"/>
      <c r="D63" s="332"/>
      <c r="E63" s="332"/>
      <c r="F63" s="332"/>
      <c r="G63" s="332"/>
      <c r="H63" s="332"/>
      <c r="I63" s="332"/>
      <c r="J63" s="332"/>
      <c r="K63" s="293"/>
      <c r="L63" s="383"/>
      <c r="M63" s="384"/>
      <c r="N63" s="293"/>
      <c r="O63" s="460"/>
      <c r="P63" s="461"/>
      <c r="Q63" s="276"/>
      <c r="R63" s="31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69"/>
      <c r="AH63" s="462"/>
      <c r="AI63" s="462"/>
      <c r="AJ63" s="359"/>
      <c r="AK63" s="359"/>
      <c r="AL63" s="359"/>
    </row>
    <row r="64" spans="1:38" ht="13.5" customHeight="1">
      <c r="A64" s="527"/>
      <c r="B64" s="528"/>
      <c r="C64" s="318"/>
      <c r="D64" s="285"/>
      <c r="E64" s="313"/>
      <c r="F64" s="313"/>
      <c r="G64" s="313"/>
      <c r="H64" s="314"/>
      <c r="I64" s="314"/>
      <c r="J64" s="285"/>
      <c r="K64" s="292"/>
      <c r="L64" s="292"/>
      <c r="M64" s="529"/>
      <c r="N64" s="530"/>
      <c r="O64" s="531"/>
      <c r="P64" s="526"/>
      <c r="Q64" s="167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536"/>
      <c r="B65" s="537"/>
      <c r="C65" s="109"/>
      <c r="D65" s="168"/>
      <c r="E65" s="107"/>
      <c r="F65" s="107"/>
      <c r="G65" s="107"/>
      <c r="H65" s="112"/>
      <c r="I65" s="314"/>
      <c r="J65" s="168"/>
      <c r="K65" s="291"/>
      <c r="L65" s="292"/>
      <c r="M65" s="538"/>
      <c r="N65" s="539"/>
      <c r="O65" s="534"/>
      <c r="P65" s="535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120"/>
      <c r="B66" s="121"/>
      <c r="C66" s="156"/>
      <c r="D66" s="169"/>
      <c r="E66" s="170"/>
      <c r="F66" s="120"/>
      <c r="G66" s="120"/>
      <c r="H66" s="120"/>
      <c r="I66" s="158"/>
      <c r="J66" s="158"/>
      <c r="K66" s="158"/>
      <c r="L66" s="158"/>
      <c r="M66" s="158"/>
      <c r="N66" s="158"/>
      <c r="O66" s="158"/>
      <c r="P66" s="158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171"/>
      <c r="B67" s="121"/>
      <c r="C67" s="122"/>
      <c r="D67" s="172"/>
      <c r="E67" s="125"/>
      <c r="F67" s="125"/>
      <c r="G67" s="125"/>
      <c r="H67" s="125"/>
      <c r="I67" s="125"/>
      <c r="J67" s="6"/>
      <c r="K67" s="125"/>
      <c r="L67" s="125"/>
      <c r="M67" s="6"/>
      <c r="N67" s="1"/>
      <c r="O67" s="122"/>
      <c r="P67" s="44"/>
      <c r="Q67" s="44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44"/>
      <c r="AH67" s="44"/>
      <c r="AI67" s="44"/>
      <c r="AJ67" s="44"/>
      <c r="AK67" s="44"/>
      <c r="AL67" s="44"/>
    </row>
    <row r="68" spans="1:38" ht="12.75" customHeight="1">
      <c r="A68" s="173" t="s">
        <v>616</v>
      </c>
      <c r="B68" s="173"/>
      <c r="C68" s="173"/>
      <c r="D68" s="173"/>
      <c r="E68" s="174"/>
      <c r="F68" s="125"/>
      <c r="G68" s="125"/>
      <c r="H68" s="125"/>
      <c r="I68" s="125"/>
      <c r="J68" s="1"/>
      <c r="K68" s="6"/>
      <c r="L68" s="6"/>
      <c r="M68" s="6"/>
      <c r="N68" s="1"/>
      <c r="O68" s="1"/>
      <c r="P68" s="44"/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ht="38.25" customHeight="1">
      <c r="A69" s="100" t="s">
        <v>16</v>
      </c>
      <c r="B69" s="100" t="s">
        <v>570</v>
      </c>
      <c r="C69" s="100"/>
      <c r="D69" s="101" t="s">
        <v>581</v>
      </c>
      <c r="E69" s="100" t="s">
        <v>582</v>
      </c>
      <c r="F69" s="100" t="s">
        <v>583</v>
      </c>
      <c r="G69" s="100" t="s">
        <v>604</v>
      </c>
      <c r="H69" s="100" t="s">
        <v>585</v>
      </c>
      <c r="I69" s="100" t="s">
        <v>586</v>
      </c>
      <c r="J69" s="99" t="s">
        <v>587</v>
      </c>
      <c r="K69" s="99" t="s">
        <v>617</v>
      </c>
      <c r="L69" s="102" t="s">
        <v>589</v>
      </c>
      <c r="M69" s="166" t="s">
        <v>613</v>
      </c>
      <c r="N69" s="100" t="s">
        <v>614</v>
      </c>
      <c r="O69" s="100" t="s">
        <v>591</v>
      </c>
      <c r="P69" s="101" t="s">
        <v>592</v>
      </c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s="268" customFormat="1" ht="12.75" customHeight="1">
      <c r="A70" s="387">
        <v>1</v>
      </c>
      <c r="B70" s="266">
        <v>44501</v>
      </c>
      <c r="C70" s="388"/>
      <c r="D70" s="389" t="s">
        <v>886</v>
      </c>
      <c r="E70" s="387" t="s">
        <v>595</v>
      </c>
      <c r="F70" s="387">
        <v>62</v>
      </c>
      <c r="G70" s="387">
        <v>30</v>
      </c>
      <c r="H70" s="387">
        <v>75</v>
      </c>
      <c r="I70" s="390" t="s">
        <v>848</v>
      </c>
      <c r="J70" s="391" t="s">
        <v>901</v>
      </c>
      <c r="K70" s="392">
        <f>H70-F70</f>
        <v>13</v>
      </c>
      <c r="L70" s="392">
        <v>100</v>
      </c>
      <c r="M70" s="391">
        <f>(K70*N70)-100</f>
        <v>550</v>
      </c>
      <c r="N70" s="391">
        <v>50</v>
      </c>
      <c r="O70" s="393" t="s">
        <v>593</v>
      </c>
      <c r="P70" s="266">
        <v>44502</v>
      </c>
      <c r="Q70" s="276"/>
      <c r="R70" s="277" t="s">
        <v>597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</row>
    <row r="71" spans="1:38" s="268" customFormat="1" ht="12.75" customHeight="1">
      <c r="A71" s="394">
        <v>2</v>
      </c>
      <c r="B71" s="395">
        <v>44502</v>
      </c>
      <c r="C71" s="396"/>
      <c r="D71" s="397" t="s">
        <v>892</v>
      </c>
      <c r="E71" s="398" t="s">
        <v>595</v>
      </c>
      <c r="F71" s="399">
        <v>62</v>
      </c>
      <c r="G71" s="399">
        <v>30</v>
      </c>
      <c r="H71" s="399">
        <v>83</v>
      </c>
      <c r="I71" s="400" t="s">
        <v>848</v>
      </c>
      <c r="J71" s="391" t="s">
        <v>607</v>
      </c>
      <c r="K71" s="392">
        <f t="shared" ref="K71:K72" si="44">H71-F71</f>
        <v>21</v>
      </c>
      <c r="L71" s="392">
        <v>100</v>
      </c>
      <c r="M71" s="391">
        <f t="shared" ref="M71:M72" si="45">(K71*N71)-100</f>
        <v>950</v>
      </c>
      <c r="N71" s="391">
        <v>50</v>
      </c>
      <c r="O71" s="393" t="s">
        <v>593</v>
      </c>
      <c r="P71" s="266">
        <v>44502</v>
      </c>
      <c r="Q71" s="276"/>
      <c r="R71" s="277" t="s">
        <v>597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</row>
    <row r="72" spans="1:38" s="268" customFormat="1" ht="12.75" customHeight="1">
      <c r="A72" s="401">
        <v>3</v>
      </c>
      <c r="B72" s="266">
        <v>44502</v>
      </c>
      <c r="C72" s="402"/>
      <c r="D72" s="389" t="s">
        <v>893</v>
      </c>
      <c r="E72" s="403" t="s">
        <v>595</v>
      </c>
      <c r="F72" s="387">
        <v>200</v>
      </c>
      <c r="G72" s="387">
        <v>95</v>
      </c>
      <c r="H72" s="387">
        <v>275</v>
      </c>
      <c r="I72" s="390" t="s">
        <v>894</v>
      </c>
      <c r="J72" s="391" t="s">
        <v>878</v>
      </c>
      <c r="K72" s="392">
        <f t="shared" si="44"/>
        <v>75</v>
      </c>
      <c r="L72" s="392">
        <v>100</v>
      </c>
      <c r="M72" s="391">
        <f t="shared" si="45"/>
        <v>1775</v>
      </c>
      <c r="N72" s="391">
        <v>25</v>
      </c>
      <c r="O72" s="393" t="s">
        <v>593</v>
      </c>
      <c r="P72" s="266">
        <v>44502</v>
      </c>
      <c r="Q72" s="276"/>
      <c r="R72" s="277" t="s">
        <v>594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</row>
    <row r="73" spans="1:38" s="268" customFormat="1" ht="12.75" customHeight="1">
      <c r="A73" s="422">
        <v>4</v>
      </c>
      <c r="B73" s="325">
        <v>44502</v>
      </c>
      <c r="C73" s="423"/>
      <c r="D73" s="424" t="s">
        <v>895</v>
      </c>
      <c r="E73" s="425" t="s">
        <v>595</v>
      </c>
      <c r="F73" s="426">
        <v>90</v>
      </c>
      <c r="G73" s="426">
        <v>60</v>
      </c>
      <c r="H73" s="426">
        <v>91</v>
      </c>
      <c r="I73" s="427" t="s">
        <v>896</v>
      </c>
      <c r="J73" s="428" t="s">
        <v>827</v>
      </c>
      <c r="K73" s="429">
        <f>H73-F73</f>
        <v>1</v>
      </c>
      <c r="L73" s="429">
        <v>100</v>
      </c>
      <c r="M73" s="428">
        <f>(K73*N73)-100</f>
        <v>-50</v>
      </c>
      <c r="N73" s="428">
        <v>50</v>
      </c>
      <c r="O73" s="430" t="s">
        <v>593</v>
      </c>
      <c r="P73" s="325">
        <v>44503</v>
      </c>
      <c r="Q73" s="276"/>
      <c r="R73" s="277" t="s">
        <v>594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</row>
    <row r="74" spans="1:38" s="268" customFormat="1" ht="12.75" customHeight="1">
      <c r="A74" s="401">
        <v>5</v>
      </c>
      <c r="B74" s="266">
        <v>44502</v>
      </c>
      <c r="C74" s="402"/>
      <c r="D74" s="389" t="s">
        <v>897</v>
      </c>
      <c r="E74" s="403" t="s">
        <v>595</v>
      </c>
      <c r="F74" s="387">
        <v>50</v>
      </c>
      <c r="G74" s="387">
        <v>35</v>
      </c>
      <c r="H74" s="387">
        <v>59</v>
      </c>
      <c r="I74" s="390" t="s">
        <v>898</v>
      </c>
      <c r="J74" s="391" t="s">
        <v>803</v>
      </c>
      <c r="K74" s="392">
        <f>H74-F74</f>
        <v>9</v>
      </c>
      <c r="L74" s="392">
        <v>100</v>
      </c>
      <c r="M74" s="391">
        <f>(K74*N74)-100</f>
        <v>2600</v>
      </c>
      <c r="N74" s="391">
        <v>300</v>
      </c>
      <c r="O74" s="393" t="s">
        <v>593</v>
      </c>
      <c r="P74" s="266">
        <v>44503</v>
      </c>
      <c r="Q74" s="276"/>
      <c r="R74" s="277" t="s">
        <v>597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</row>
    <row r="75" spans="1:38" s="268" customFormat="1" ht="12.75" customHeight="1">
      <c r="A75" s="401">
        <v>6</v>
      </c>
      <c r="B75" s="266">
        <v>44502</v>
      </c>
      <c r="C75" s="402"/>
      <c r="D75" s="389" t="s">
        <v>899</v>
      </c>
      <c r="E75" s="403" t="s">
        <v>595</v>
      </c>
      <c r="F75" s="387">
        <v>155</v>
      </c>
      <c r="G75" s="387">
        <v>50</v>
      </c>
      <c r="H75" s="387">
        <v>205</v>
      </c>
      <c r="I75" s="390" t="s">
        <v>900</v>
      </c>
      <c r="J75" s="391" t="s">
        <v>902</v>
      </c>
      <c r="K75" s="392">
        <f>H75-F75</f>
        <v>50</v>
      </c>
      <c r="L75" s="392">
        <v>100</v>
      </c>
      <c r="M75" s="391">
        <f>(K75*N75)-100</f>
        <v>1150</v>
      </c>
      <c r="N75" s="391">
        <v>25</v>
      </c>
      <c r="O75" s="393" t="s">
        <v>593</v>
      </c>
      <c r="P75" s="266">
        <v>44502</v>
      </c>
      <c r="Q75" s="276"/>
      <c r="R75" s="277" t="s">
        <v>597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</row>
    <row r="76" spans="1:38" s="268" customFormat="1" ht="12.75" customHeight="1">
      <c r="A76" s="432">
        <v>7</v>
      </c>
      <c r="B76" s="433">
        <v>44503</v>
      </c>
      <c r="C76" s="434"/>
      <c r="D76" s="489" t="s">
        <v>904</v>
      </c>
      <c r="E76" s="501" t="s">
        <v>595</v>
      </c>
      <c r="F76" s="437">
        <v>41</v>
      </c>
      <c r="G76" s="437">
        <v>25</v>
      </c>
      <c r="H76" s="437">
        <v>25</v>
      </c>
      <c r="I76" s="438" t="s">
        <v>905</v>
      </c>
      <c r="J76" s="439" t="s">
        <v>977</v>
      </c>
      <c r="K76" s="440">
        <f t="shared" ref="K76" si="46">H76-F76</f>
        <v>-16</v>
      </c>
      <c r="L76" s="440">
        <v>100</v>
      </c>
      <c r="M76" s="439">
        <f t="shared" ref="M76" si="47">(K76*N76)-100</f>
        <v>-4900</v>
      </c>
      <c r="N76" s="439">
        <v>300</v>
      </c>
      <c r="O76" s="441" t="s">
        <v>606</v>
      </c>
      <c r="P76" s="442">
        <v>44511</v>
      </c>
      <c r="Q76" s="276"/>
      <c r="R76" s="277" t="s">
        <v>597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</row>
    <row r="77" spans="1:38" s="268" customFormat="1" ht="12.75" customHeight="1">
      <c r="A77" s="401">
        <v>8</v>
      </c>
      <c r="B77" s="431">
        <v>44503</v>
      </c>
      <c r="C77" s="402"/>
      <c r="D77" s="389" t="s">
        <v>906</v>
      </c>
      <c r="E77" s="403" t="s">
        <v>595</v>
      </c>
      <c r="F77" s="387">
        <v>54</v>
      </c>
      <c r="G77" s="387">
        <v>15</v>
      </c>
      <c r="H77" s="387">
        <v>74</v>
      </c>
      <c r="I77" s="390" t="s">
        <v>907</v>
      </c>
      <c r="J77" s="391" t="s">
        <v>908</v>
      </c>
      <c r="K77" s="392">
        <f t="shared" ref="K77:K82" si="48">H77-F77</f>
        <v>20</v>
      </c>
      <c r="L77" s="392">
        <v>100</v>
      </c>
      <c r="M77" s="391">
        <f t="shared" ref="M77:M82" si="49">(K77*N77)-100</f>
        <v>900</v>
      </c>
      <c r="N77" s="391">
        <v>50</v>
      </c>
      <c r="O77" s="393" t="s">
        <v>593</v>
      </c>
      <c r="P77" s="266">
        <v>44503</v>
      </c>
      <c r="Q77" s="276"/>
      <c r="R77" s="277" t="s">
        <v>597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</row>
    <row r="78" spans="1:38" s="268" customFormat="1" ht="12.75" customHeight="1">
      <c r="A78" s="401">
        <v>9</v>
      </c>
      <c r="B78" s="431">
        <v>44503</v>
      </c>
      <c r="C78" s="402"/>
      <c r="D78" s="389" t="s">
        <v>897</v>
      </c>
      <c r="E78" s="403" t="s">
        <v>595</v>
      </c>
      <c r="F78" s="387">
        <v>50</v>
      </c>
      <c r="G78" s="387">
        <v>35</v>
      </c>
      <c r="H78" s="387">
        <v>59</v>
      </c>
      <c r="I78" s="390" t="s">
        <v>898</v>
      </c>
      <c r="J78" s="391" t="s">
        <v>803</v>
      </c>
      <c r="K78" s="392">
        <f t="shared" si="48"/>
        <v>9</v>
      </c>
      <c r="L78" s="392">
        <v>100</v>
      </c>
      <c r="M78" s="391">
        <f t="shared" si="49"/>
        <v>2600</v>
      </c>
      <c r="N78" s="391">
        <v>300</v>
      </c>
      <c r="O78" s="393" t="s">
        <v>593</v>
      </c>
      <c r="P78" s="266">
        <v>44508</v>
      </c>
      <c r="Q78" s="276"/>
      <c r="R78" s="277" t="s">
        <v>594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12.75" customHeight="1">
      <c r="A79" s="432">
        <v>10</v>
      </c>
      <c r="B79" s="433">
        <v>44503</v>
      </c>
      <c r="C79" s="434"/>
      <c r="D79" s="435" t="s">
        <v>909</v>
      </c>
      <c r="E79" s="436" t="s">
        <v>595</v>
      </c>
      <c r="F79" s="437">
        <v>19</v>
      </c>
      <c r="G79" s="437"/>
      <c r="H79" s="437">
        <v>0</v>
      </c>
      <c r="I79" s="438" t="s">
        <v>910</v>
      </c>
      <c r="J79" s="439" t="s">
        <v>911</v>
      </c>
      <c r="K79" s="440">
        <f t="shared" si="48"/>
        <v>-19</v>
      </c>
      <c r="L79" s="440">
        <v>100</v>
      </c>
      <c r="M79" s="439">
        <f t="shared" si="49"/>
        <v>-1050</v>
      </c>
      <c r="N79" s="439">
        <v>50</v>
      </c>
      <c r="O79" s="441" t="s">
        <v>606</v>
      </c>
      <c r="P79" s="442">
        <v>44503</v>
      </c>
      <c r="Q79" s="276"/>
      <c r="R79" s="277" t="s">
        <v>597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s="268" customFormat="1" ht="12.75" customHeight="1">
      <c r="A80" s="401">
        <v>11</v>
      </c>
      <c r="B80" s="431">
        <v>44508</v>
      </c>
      <c r="C80" s="402"/>
      <c r="D80" s="389" t="s">
        <v>915</v>
      </c>
      <c r="E80" s="403" t="s">
        <v>595</v>
      </c>
      <c r="F80" s="387">
        <v>125.5</v>
      </c>
      <c r="G80" s="387">
        <v>97</v>
      </c>
      <c r="H80" s="387">
        <v>148</v>
      </c>
      <c r="I80" s="390" t="s">
        <v>916</v>
      </c>
      <c r="J80" s="391" t="s">
        <v>917</v>
      </c>
      <c r="K80" s="392">
        <f t="shared" si="48"/>
        <v>22.5</v>
      </c>
      <c r="L80" s="392">
        <v>100</v>
      </c>
      <c r="M80" s="391">
        <f t="shared" si="49"/>
        <v>1025</v>
      </c>
      <c r="N80" s="391">
        <v>50</v>
      </c>
      <c r="O80" s="393" t="s">
        <v>593</v>
      </c>
      <c r="P80" s="266">
        <v>44508</v>
      </c>
      <c r="Q80" s="276"/>
      <c r="R80" s="277" t="s">
        <v>594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12.75" customHeight="1">
      <c r="A81" s="463">
        <v>12</v>
      </c>
      <c r="B81" s="464">
        <v>44508</v>
      </c>
      <c r="C81" s="465"/>
      <c r="D81" s="466" t="s">
        <v>915</v>
      </c>
      <c r="E81" s="467" t="s">
        <v>595</v>
      </c>
      <c r="F81" s="468">
        <v>124</v>
      </c>
      <c r="G81" s="468">
        <v>97</v>
      </c>
      <c r="H81" s="468">
        <v>97</v>
      </c>
      <c r="I81" s="469" t="s">
        <v>916</v>
      </c>
      <c r="J81" s="470" t="s">
        <v>920</v>
      </c>
      <c r="K81" s="471">
        <f t="shared" si="48"/>
        <v>-27</v>
      </c>
      <c r="L81" s="471">
        <v>100</v>
      </c>
      <c r="M81" s="470">
        <f t="shared" si="49"/>
        <v>-1450</v>
      </c>
      <c r="N81" s="470">
        <v>50</v>
      </c>
      <c r="O81" s="472" t="s">
        <v>606</v>
      </c>
      <c r="P81" s="473">
        <v>44508</v>
      </c>
      <c r="Q81" s="276"/>
      <c r="R81" s="277" t="s">
        <v>594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68" customFormat="1" ht="12.75" customHeight="1">
      <c r="A82" s="387">
        <v>13</v>
      </c>
      <c r="B82" s="431">
        <v>44509</v>
      </c>
      <c r="C82" s="388"/>
      <c r="D82" s="389" t="s">
        <v>897</v>
      </c>
      <c r="E82" s="387" t="s">
        <v>595</v>
      </c>
      <c r="F82" s="387">
        <v>50</v>
      </c>
      <c r="G82" s="387">
        <v>35</v>
      </c>
      <c r="H82" s="387">
        <v>57.5</v>
      </c>
      <c r="I82" s="390" t="s">
        <v>898</v>
      </c>
      <c r="J82" s="391" t="s">
        <v>940</v>
      </c>
      <c r="K82" s="392">
        <f t="shared" si="48"/>
        <v>7.5</v>
      </c>
      <c r="L82" s="392">
        <v>100</v>
      </c>
      <c r="M82" s="391">
        <f t="shared" si="49"/>
        <v>2150</v>
      </c>
      <c r="N82" s="391">
        <v>300</v>
      </c>
      <c r="O82" s="393" t="s">
        <v>593</v>
      </c>
      <c r="P82" s="266">
        <v>44509</v>
      </c>
      <c r="Q82" s="276"/>
      <c r="R82" s="277" t="s">
        <v>597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</row>
    <row r="83" spans="1:38" s="268" customFormat="1" ht="12.75" customHeight="1">
      <c r="A83" s="387">
        <v>14</v>
      </c>
      <c r="B83" s="431">
        <v>44510</v>
      </c>
      <c r="C83" s="388"/>
      <c r="D83" s="389" t="s">
        <v>897</v>
      </c>
      <c r="E83" s="387" t="s">
        <v>595</v>
      </c>
      <c r="F83" s="387">
        <v>37</v>
      </c>
      <c r="G83" s="387">
        <v>22</v>
      </c>
      <c r="H83" s="387">
        <v>54</v>
      </c>
      <c r="I83" s="390" t="s">
        <v>948</v>
      </c>
      <c r="J83" s="391" t="s">
        <v>949</v>
      </c>
      <c r="K83" s="392">
        <f t="shared" ref="K83:K84" si="50">H83-F83</f>
        <v>17</v>
      </c>
      <c r="L83" s="392">
        <v>100</v>
      </c>
      <c r="M83" s="391">
        <f t="shared" ref="M83:M84" si="51">(K83*N83)-100</f>
        <v>5000</v>
      </c>
      <c r="N83" s="391">
        <v>300</v>
      </c>
      <c r="O83" s="393" t="s">
        <v>593</v>
      </c>
      <c r="P83" s="266">
        <v>44510</v>
      </c>
      <c r="Q83" s="276"/>
      <c r="R83" s="277" t="s">
        <v>597</v>
      </c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</row>
    <row r="84" spans="1:38" s="268" customFormat="1" ht="12.75" customHeight="1">
      <c r="A84" s="437">
        <v>15</v>
      </c>
      <c r="B84" s="433">
        <v>44510</v>
      </c>
      <c r="C84" s="488"/>
      <c r="D84" s="489" t="s">
        <v>952</v>
      </c>
      <c r="E84" s="437" t="s">
        <v>595</v>
      </c>
      <c r="F84" s="437">
        <v>73.5</v>
      </c>
      <c r="G84" s="437">
        <v>39</v>
      </c>
      <c r="H84" s="437">
        <v>39</v>
      </c>
      <c r="I84" s="438" t="s">
        <v>953</v>
      </c>
      <c r="J84" s="439" t="s">
        <v>954</v>
      </c>
      <c r="K84" s="440">
        <f t="shared" si="50"/>
        <v>-34.5</v>
      </c>
      <c r="L84" s="440">
        <v>100</v>
      </c>
      <c r="M84" s="439">
        <f t="shared" si="51"/>
        <v>-1825</v>
      </c>
      <c r="N84" s="439">
        <v>50</v>
      </c>
      <c r="O84" s="441" t="s">
        <v>606</v>
      </c>
      <c r="P84" s="442">
        <v>44510</v>
      </c>
      <c r="Q84" s="276"/>
      <c r="R84" s="277" t="s">
        <v>597</v>
      </c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</row>
    <row r="85" spans="1:38" s="268" customFormat="1" ht="12.75" customHeight="1">
      <c r="A85" s="527">
        <v>16</v>
      </c>
      <c r="B85" s="528">
        <v>44510</v>
      </c>
      <c r="C85" s="318"/>
      <c r="D85" s="285" t="s">
        <v>950</v>
      </c>
      <c r="E85" s="475" t="s">
        <v>595</v>
      </c>
      <c r="F85" s="475" t="s">
        <v>818</v>
      </c>
      <c r="G85" s="475"/>
      <c r="H85" s="477"/>
      <c r="I85" s="477"/>
      <c r="J85" s="532" t="s">
        <v>596</v>
      </c>
      <c r="K85" s="292"/>
      <c r="L85" s="292"/>
      <c r="M85" s="529"/>
      <c r="N85" s="530"/>
      <c r="O85" s="531"/>
      <c r="P85" s="526"/>
      <c r="Q85" s="276"/>
      <c r="R85" s="277" t="s">
        <v>594</v>
      </c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12.75" customHeight="1">
      <c r="A86" s="527"/>
      <c r="B86" s="528"/>
      <c r="C86" s="478"/>
      <c r="D86" s="479" t="s">
        <v>915</v>
      </c>
      <c r="E86" s="480" t="s">
        <v>922</v>
      </c>
      <c r="F86" s="480" t="s">
        <v>951</v>
      </c>
      <c r="G86" s="480"/>
      <c r="H86" s="481"/>
      <c r="I86" s="476"/>
      <c r="J86" s="533"/>
      <c r="K86" s="482"/>
      <c r="L86" s="483"/>
      <c r="M86" s="529"/>
      <c r="N86" s="530"/>
      <c r="O86" s="531"/>
      <c r="P86" s="526"/>
      <c r="Q86" s="1"/>
      <c r="R86" s="277" t="s">
        <v>594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67"/>
      <c r="AG86" s="267"/>
      <c r="AH86" s="267"/>
      <c r="AI86" s="267"/>
      <c r="AJ86" s="267"/>
      <c r="AK86" s="267"/>
      <c r="AL86" s="267"/>
    </row>
    <row r="87" spans="1:38" s="268" customFormat="1" ht="12.75" customHeight="1">
      <c r="A87" s="387">
        <v>17</v>
      </c>
      <c r="B87" s="266">
        <v>44511</v>
      </c>
      <c r="C87" s="502"/>
      <c r="D87" s="450" t="s">
        <v>967</v>
      </c>
      <c r="E87" s="387" t="s">
        <v>595</v>
      </c>
      <c r="F87" s="387">
        <v>47</v>
      </c>
      <c r="G87" s="387">
        <v>33</v>
      </c>
      <c r="H87" s="390">
        <v>58</v>
      </c>
      <c r="I87" s="390" t="s">
        <v>968</v>
      </c>
      <c r="J87" s="391" t="s">
        <v>985</v>
      </c>
      <c r="K87" s="392">
        <f t="shared" ref="K87" si="52">H87-F87</f>
        <v>11</v>
      </c>
      <c r="L87" s="392">
        <v>100</v>
      </c>
      <c r="M87" s="391">
        <f t="shared" ref="M87" si="53">(K87*N87)-100</f>
        <v>3200</v>
      </c>
      <c r="N87" s="391">
        <v>300</v>
      </c>
      <c r="O87" s="393" t="s">
        <v>593</v>
      </c>
      <c r="P87" s="266">
        <v>44512</v>
      </c>
      <c r="Q87" s="1"/>
      <c r="R87" s="277" t="s">
        <v>597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67"/>
      <c r="AG87" s="267"/>
      <c r="AH87" s="267"/>
      <c r="AI87" s="267"/>
      <c r="AJ87" s="267"/>
      <c r="AK87" s="267"/>
      <c r="AL87" s="267"/>
    </row>
    <row r="88" spans="1:38" s="268" customFormat="1" ht="12.75" customHeight="1">
      <c r="A88" s="387">
        <v>18</v>
      </c>
      <c r="B88" s="266">
        <v>44511</v>
      </c>
      <c r="C88" s="502"/>
      <c r="D88" s="450" t="s">
        <v>974</v>
      </c>
      <c r="E88" s="387" t="s">
        <v>595</v>
      </c>
      <c r="F88" s="387">
        <v>42</v>
      </c>
      <c r="G88" s="387">
        <v>8</v>
      </c>
      <c r="H88" s="390">
        <v>66</v>
      </c>
      <c r="I88" s="390" t="s">
        <v>975</v>
      </c>
      <c r="J88" s="391" t="s">
        <v>976</v>
      </c>
      <c r="K88" s="392">
        <f t="shared" ref="K88" si="54">H88-F88</f>
        <v>24</v>
      </c>
      <c r="L88" s="392">
        <v>100</v>
      </c>
      <c r="M88" s="391">
        <f t="shared" ref="M88" si="55">(K88*N88)-100</f>
        <v>1100</v>
      </c>
      <c r="N88" s="391">
        <v>50</v>
      </c>
      <c r="O88" s="393" t="s">
        <v>593</v>
      </c>
      <c r="P88" s="266">
        <v>44511</v>
      </c>
      <c r="Q88" s="1"/>
      <c r="R88" s="277" t="s">
        <v>594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67"/>
      <c r="AG88" s="267"/>
      <c r="AH88" s="267"/>
      <c r="AI88" s="267"/>
      <c r="AJ88" s="267"/>
      <c r="AK88" s="267"/>
      <c r="AL88" s="267"/>
    </row>
    <row r="89" spans="1:38" s="332" customFormat="1" ht="12.75" customHeight="1">
      <c r="A89" s="387">
        <v>19</v>
      </c>
      <c r="B89" s="266">
        <v>44511</v>
      </c>
      <c r="C89" s="502"/>
      <c r="D89" s="450" t="s">
        <v>983</v>
      </c>
      <c r="E89" s="387" t="s">
        <v>595</v>
      </c>
      <c r="F89" s="387">
        <v>81</v>
      </c>
      <c r="G89" s="387">
        <v>48</v>
      </c>
      <c r="H89" s="390">
        <v>106</v>
      </c>
      <c r="I89" s="390" t="s">
        <v>848</v>
      </c>
      <c r="J89" s="391" t="s">
        <v>615</v>
      </c>
      <c r="K89" s="392">
        <f>H89-F89</f>
        <v>25</v>
      </c>
      <c r="L89" s="392">
        <v>100</v>
      </c>
      <c r="M89" s="391">
        <f t="shared" ref="M89:M90" si="56">(K89*N89)-100</f>
        <v>1150</v>
      </c>
      <c r="N89" s="391">
        <v>50</v>
      </c>
      <c r="O89" s="393" t="s">
        <v>593</v>
      </c>
      <c r="P89" s="266">
        <v>44512</v>
      </c>
      <c r="Q89" s="1"/>
      <c r="R89" s="277" t="s">
        <v>594</v>
      </c>
      <c r="S89" s="1"/>
      <c r="T89" s="1"/>
      <c r="U89" s="1"/>
      <c r="V89" s="1"/>
      <c r="W89" s="1"/>
      <c r="X89" s="1"/>
      <c r="Y89" s="1"/>
      <c r="Z89" s="1"/>
      <c r="AA89"/>
      <c r="AB89"/>
      <c r="AC89"/>
      <c r="AD89"/>
      <c r="AE89"/>
      <c r="AF89" s="487"/>
      <c r="AG89" s="487"/>
      <c r="AH89" s="487"/>
      <c r="AI89" s="487"/>
      <c r="AJ89" s="487"/>
      <c r="AK89" s="487"/>
      <c r="AL89" s="487"/>
    </row>
    <row r="90" spans="1:38" s="505" customFormat="1" ht="12.75" customHeight="1">
      <c r="A90" s="437">
        <v>20</v>
      </c>
      <c r="B90" s="442">
        <v>44511</v>
      </c>
      <c r="C90" s="512"/>
      <c r="D90" s="435" t="s">
        <v>983</v>
      </c>
      <c r="E90" s="437" t="s">
        <v>595</v>
      </c>
      <c r="F90" s="437">
        <v>81</v>
      </c>
      <c r="G90" s="437">
        <v>48</v>
      </c>
      <c r="H90" s="438">
        <v>48</v>
      </c>
      <c r="I90" s="438" t="s">
        <v>848</v>
      </c>
      <c r="J90" s="439" t="s">
        <v>984</v>
      </c>
      <c r="K90" s="440">
        <f t="shared" ref="K90" si="57">H90-F90</f>
        <v>-33</v>
      </c>
      <c r="L90" s="440">
        <v>100</v>
      </c>
      <c r="M90" s="439">
        <f t="shared" si="56"/>
        <v>-1750</v>
      </c>
      <c r="N90" s="439">
        <v>50</v>
      </c>
      <c r="O90" s="441" t="s">
        <v>606</v>
      </c>
      <c r="P90" s="442">
        <v>44512</v>
      </c>
      <c r="Q90" s="1"/>
      <c r="R90" s="277" t="s">
        <v>594</v>
      </c>
      <c r="S90" s="1"/>
      <c r="T90" s="1"/>
      <c r="U90" s="1"/>
      <c r="V90" s="1"/>
      <c r="W90" s="1"/>
      <c r="X90" s="1"/>
      <c r="Y90" s="1"/>
      <c r="Z90" s="1"/>
      <c r="AA90"/>
      <c r="AB90"/>
      <c r="AC90"/>
      <c r="AD90"/>
      <c r="AE90"/>
      <c r="AF90" s="267"/>
      <c r="AG90" s="267"/>
      <c r="AH90" s="267"/>
      <c r="AI90" s="267"/>
      <c r="AJ90" s="267"/>
      <c r="AK90" s="267"/>
      <c r="AL90" s="267"/>
    </row>
    <row r="91" spans="1:38" s="505" customFormat="1" ht="12.75" customHeight="1">
      <c r="A91" s="274">
        <v>21</v>
      </c>
      <c r="B91" s="271">
        <v>44512</v>
      </c>
      <c r="C91" s="484"/>
      <c r="D91" s="485" t="s">
        <v>989</v>
      </c>
      <c r="E91" s="274" t="s">
        <v>595</v>
      </c>
      <c r="F91" s="274" t="s">
        <v>990</v>
      </c>
      <c r="G91" s="274">
        <v>17</v>
      </c>
      <c r="H91" s="282"/>
      <c r="I91" s="282" t="s">
        <v>991</v>
      </c>
      <c r="J91" s="503" t="s">
        <v>596</v>
      </c>
      <c r="K91" s="275"/>
      <c r="L91" s="275"/>
      <c r="M91" s="282"/>
      <c r="N91" s="282"/>
      <c r="O91" s="486"/>
      <c r="P91" s="504"/>
      <c r="Q91" s="1"/>
      <c r="R91" s="277" t="s">
        <v>597</v>
      </c>
      <c r="S91" s="1"/>
      <c r="T91" s="1"/>
      <c r="U91" s="1"/>
      <c r="V91" s="1"/>
      <c r="W91" s="1"/>
      <c r="X91" s="1"/>
      <c r="Y91" s="1"/>
      <c r="Z91" s="1"/>
      <c r="AA91"/>
      <c r="AB91"/>
      <c r="AC91"/>
      <c r="AD91"/>
      <c r="AE91"/>
      <c r="AF91" s="267"/>
      <c r="AG91" s="267"/>
      <c r="AH91" s="267"/>
      <c r="AI91" s="267"/>
      <c r="AJ91" s="267"/>
      <c r="AK91" s="267"/>
      <c r="AL91" s="267"/>
    </row>
    <row r="92" spans="1:38" s="505" customFormat="1" ht="12.75" customHeight="1">
      <c r="A92" s="274"/>
      <c r="B92" s="271"/>
      <c r="C92" s="484"/>
      <c r="D92" s="485"/>
      <c r="E92" s="274"/>
      <c r="F92" s="274"/>
      <c r="G92" s="274"/>
      <c r="H92" s="282"/>
      <c r="I92" s="282"/>
      <c r="J92" s="485"/>
      <c r="K92" s="275"/>
      <c r="L92" s="275"/>
      <c r="M92" s="282"/>
      <c r="N92" s="282"/>
      <c r="O92" s="486"/>
      <c r="P92" s="504"/>
      <c r="Q92" s="1"/>
      <c r="R92" s="277"/>
      <c r="S92" s="1"/>
      <c r="T92" s="1"/>
      <c r="U92" s="1"/>
      <c r="V92" s="1"/>
      <c r="W92" s="1"/>
      <c r="X92" s="1"/>
      <c r="Y92" s="1"/>
      <c r="Z92" s="1"/>
      <c r="AA92"/>
      <c r="AB92"/>
      <c r="AC92"/>
      <c r="AD92"/>
      <c r="AE92"/>
      <c r="AF92" s="267"/>
      <c r="AG92" s="267"/>
      <c r="AH92" s="267"/>
      <c r="AI92" s="267"/>
      <c r="AJ92" s="267"/>
      <c r="AK92" s="267"/>
      <c r="AL92" s="267"/>
    </row>
    <row r="93" spans="1:38" s="268" customFormat="1" ht="12.75" customHeight="1">
      <c r="A93" s="290"/>
      <c r="B93" s="506"/>
      <c r="C93" s="507"/>
      <c r="D93" s="508"/>
      <c r="E93" s="290"/>
      <c r="F93" s="290"/>
      <c r="G93" s="290"/>
      <c r="H93" s="290"/>
      <c r="I93" s="293"/>
      <c r="J93" s="509"/>
      <c r="K93" s="510"/>
      <c r="L93" s="510"/>
      <c r="M93" s="509"/>
      <c r="N93" s="509"/>
      <c r="O93" s="511"/>
      <c r="P93" s="474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67"/>
      <c r="AG93" s="267"/>
      <c r="AH93" s="267"/>
      <c r="AI93" s="267"/>
      <c r="AJ93" s="267"/>
      <c r="AK93" s="267"/>
      <c r="AL93" s="267"/>
    </row>
    <row r="94" spans="1:3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70"/>
      <c r="B95" s="175"/>
      <c r="C95" s="175"/>
      <c r="D95" s="176"/>
      <c r="E95" s="170"/>
      <c r="F95" s="177"/>
      <c r="G95" s="170"/>
      <c r="H95" s="170"/>
      <c r="I95" s="170"/>
      <c r="J95" s="175"/>
      <c r="K95" s="178"/>
      <c r="L95" s="170"/>
      <c r="M95" s="170"/>
      <c r="N95" s="170"/>
      <c r="O95" s="179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98" t="s">
        <v>618</v>
      </c>
      <c r="B96" s="180"/>
      <c r="C96" s="180"/>
      <c r="D96" s="181"/>
      <c r="E96" s="148"/>
      <c r="F96" s="6"/>
      <c r="G96" s="6"/>
      <c r="H96" s="149"/>
      <c r="I96" s="182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ht="38.25" customHeight="1">
      <c r="A97" s="99" t="s">
        <v>16</v>
      </c>
      <c r="B97" s="100" t="s">
        <v>570</v>
      </c>
      <c r="C97" s="100"/>
      <c r="D97" s="101" t="s">
        <v>581</v>
      </c>
      <c r="E97" s="100" t="s">
        <v>582</v>
      </c>
      <c r="F97" s="100" t="s">
        <v>583</v>
      </c>
      <c r="G97" s="100" t="s">
        <v>584</v>
      </c>
      <c r="H97" s="100" t="s">
        <v>585</v>
      </c>
      <c r="I97" s="100" t="s">
        <v>586</v>
      </c>
      <c r="J97" s="99" t="s">
        <v>587</v>
      </c>
      <c r="K97" s="152" t="s">
        <v>605</v>
      </c>
      <c r="L97" s="153" t="s">
        <v>589</v>
      </c>
      <c r="M97" s="102" t="s">
        <v>590</v>
      </c>
      <c r="N97" s="100" t="s">
        <v>591</v>
      </c>
      <c r="O97" s="101" t="s">
        <v>592</v>
      </c>
      <c r="P97" s="100" t="s">
        <v>834</v>
      </c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38" ht="14.25" customHeight="1">
      <c r="A98" s="306">
        <v>1</v>
      </c>
      <c r="B98" s="303">
        <v>44420</v>
      </c>
      <c r="C98" s="312"/>
      <c r="D98" s="304" t="s">
        <v>501</v>
      </c>
      <c r="E98" s="305" t="s">
        <v>595</v>
      </c>
      <c r="F98" s="306">
        <v>314</v>
      </c>
      <c r="G98" s="306">
        <v>284</v>
      </c>
      <c r="H98" s="305">
        <v>343.5</v>
      </c>
      <c r="I98" s="307" t="s">
        <v>826</v>
      </c>
      <c r="J98" s="308" t="s">
        <v>830</v>
      </c>
      <c r="K98" s="308">
        <f t="shared" ref="K98" si="58">H98-F98</f>
        <v>29.5</v>
      </c>
      <c r="L98" s="309">
        <f t="shared" ref="L98" si="59">(F98*-0.7)/100</f>
        <v>-2.198</v>
      </c>
      <c r="M98" s="310">
        <f t="shared" ref="M98" si="60">(K98+L98)/F98</f>
        <v>8.6949044585987262E-2</v>
      </c>
      <c r="N98" s="308" t="s">
        <v>593</v>
      </c>
      <c r="O98" s="311">
        <v>44455</v>
      </c>
      <c r="P98" s="308">
        <f>VLOOKUP(D98,'MidCap Intra'!B169:C662,2,0)</f>
        <v>324.55</v>
      </c>
      <c r="Q98" s="1"/>
      <c r="R98" s="1" t="s">
        <v>594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s="268" customFormat="1" ht="14.25" customHeight="1">
      <c r="A99" s="354">
        <v>2</v>
      </c>
      <c r="B99" s="355">
        <v>44488</v>
      </c>
      <c r="C99" s="356"/>
      <c r="D99" s="357" t="s">
        <v>138</v>
      </c>
      <c r="E99" s="358" t="s">
        <v>595</v>
      </c>
      <c r="F99" s="359" t="s">
        <v>852</v>
      </c>
      <c r="G99" s="359">
        <v>198</v>
      </c>
      <c r="H99" s="358"/>
      <c r="I99" s="360" t="s">
        <v>844</v>
      </c>
      <c r="J99" s="361" t="s">
        <v>596</v>
      </c>
      <c r="K99" s="361"/>
      <c r="L99" s="362"/>
      <c r="M99" s="363"/>
      <c r="N99" s="361"/>
      <c r="O99" s="364"/>
      <c r="P99" s="361"/>
      <c r="Q99" s="267"/>
      <c r="R99" s="1" t="s">
        <v>594</v>
      </c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</row>
    <row r="100" spans="1:38" s="268" customFormat="1" ht="14.25" customHeight="1">
      <c r="A100" s="354">
        <v>3</v>
      </c>
      <c r="B100" s="355">
        <v>44490</v>
      </c>
      <c r="C100" s="356"/>
      <c r="D100" s="357" t="s">
        <v>469</v>
      </c>
      <c r="E100" s="358" t="s">
        <v>595</v>
      </c>
      <c r="F100" s="359" t="s">
        <v>853</v>
      </c>
      <c r="G100" s="359">
        <v>3700</v>
      </c>
      <c r="H100" s="358"/>
      <c r="I100" s="360" t="s">
        <v>846</v>
      </c>
      <c r="J100" s="361" t="s">
        <v>596</v>
      </c>
      <c r="K100" s="361"/>
      <c r="L100" s="362"/>
      <c r="M100" s="363"/>
      <c r="N100" s="361"/>
      <c r="O100" s="364"/>
      <c r="P100" s="361"/>
      <c r="Q100" s="267"/>
      <c r="R100" s="1" t="s">
        <v>594</v>
      </c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  <c r="AK100" s="267"/>
      <c r="AL100" s="267"/>
    </row>
    <row r="101" spans="1:38" ht="14.25" customHeight="1">
      <c r="A101" s="183"/>
      <c r="B101" s="154"/>
      <c r="C101" s="184"/>
      <c r="D101" s="109"/>
      <c r="E101" s="185"/>
      <c r="F101" s="185"/>
      <c r="G101" s="185"/>
      <c r="H101" s="185"/>
      <c r="I101" s="185"/>
      <c r="J101" s="185"/>
      <c r="K101" s="186"/>
      <c r="L101" s="187"/>
      <c r="M101" s="185"/>
      <c r="N101" s="188"/>
      <c r="O101" s="189"/>
      <c r="P101" s="189"/>
      <c r="R101" s="6"/>
      <c r="S101" s="44"/>
      <c r="T101" s="1"/>
      <c r="U101" s="1"/>
      <c r="V101" s="1"/>
      <c r="W101" s="1"/>
      <c r="X101" s="1"/>
      <c r="Y101" s="1"/>
      <c r="Z101" s="1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</row>
    <row r="102" spans="1:38" ht="12.75" customHeight="1">
      <c r="A102" s="132" t="s">
        <v>598</v>
      </c>
      <c r="B102" s="132"/>
      <c r="C102" s="132"/>
      <c r="D102" s="132"/>
      <c r="E102" s="44"/>
      <c r="F102" s="140" t="s">
        <v>600</v>
      </c>
      <c r="G102" s="59"/>
      <c r="H102" s="59"/>
      <c r="I102" s="59"/>
      <c r="J102" s="6"/>
      <c r="K102" s="162"/>
      <c r="L102" s="163"/>
      <c r="M102" s="6"/>
      <c r="N102" s="122"/>
      <c r="O102" s="190"/>
      <c r="P102" s="1"/>
      <c r="Q102" s="1"/>
      <c r="R102" s="6"/>
      <c r="S102" s="1"/>
      <c r="T102" s="1"/>
      <c r="U102" s="1"/>
      <c r="V102" s="1"/>
      <c r="W102" s="1"/>
      <c r="X102" s="1"/>
      <c r="Y102" s="1"/>
    </row>
    <row r="103" spans="1:38" ht="12.75" customHeight="1">
      <c r="A103" s="139" t="s">
        <v>599</v>
      </c>
      <c r="B103" s="132"/>
      <c r="C103" s="132"/>
      <c r="D103" s="132"/>
      <c r="E103" s="6"/>
      <c r="F103" s="140" t="s">
        <v>602</v>
      </c>
      <c r="G103" s="6"/>
      <c r="H103" s="6" t="s">
        <v>824</v>
      </c>
      <c r="I103" s="6"/>
      <c r="J103" s="1"/>
      <c r="K103" s="6"/>
      <c r="L103" s="6"/>
      <c r="M103" s="6"/>
      <c r="N103" s="1"/>
      <c r="O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39"/>
      <c r="B104" s="132"/>
      <c r="C104" s="132"/>
      <c r="D104" s="132"/>
      <c r="E104" s="6"/>
      <c r="F104" s="140"/>
      <c r="G104" s="6"/>
      <c r="H104" s="6"/>
      <c r="I104" s="6"/>
      <c r="J104" s="1"/>
      <c r="K104" s="6"/>
      <c r="L104" s="6"/>
      <c r="M104" s="6"/>
      <c r="N104" s="1"/>
      <c r="O104" s="1"/>
      <c r="Q104" s="1"/>
      <c r="R104" s="59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"/>
      <c r="B105" s="147" t="s">
        <v>619</v>
      </c>
      <c r="C105" s="147"/>
      <c r="D105" s="147"/>
      <c r="E105" s="147"/>
      <c r="F105" s="148"/>
      <c r="G105" s="6"/>
      <c r="H105" s="6"/>
      <c r="I105" s="149"/>
      <c r="J105" s="150"/>
      <c r="K105" s="151"/>
      <c r="L105" s="150"/>
      <c r="M105" s="6"/>
      <c r="N105" s="1"/>
      <c r="O105" s="1"/>
      <c r="Q105" s="1"/>
      <c r="R105" s="59"/>
      <c r="S105" s="1"/>
      <c r="T105" s="1"/>
      <c r="U105" s="1"/>
      <c r="V105" s="1"/>
      <c r="W105" s="1"/>
      <c r="X105" s="1"/>
      <c r="Y105" s="1"/>
      <c r="Z105" s="1"/>
    </row>
    <row r="106" spans="1:38" ht="38.25" customHeight="1">
      <c r="A106" s="99" t="s">
        <v>16</v>
      </c>
      <c r="B106" s="100" t="s">
        <v>570</v>
      </c>
      <c r="C106" s="100"/>
      <c r="D106" s="101" t="s">
        <v>581</v>
      </c>
      <c r="E106" s="100" t="s">
        <v>582</v>
      </c>
      <c r="F106" s="100" t="s">
        <v>583</v>
      </c>
      <c r="G106" s="100" t="s">
        <v>604</v>
      </c>
      <c r="H106" s="100" t="s">
        <v>585</v>
      </c>
      <c r="I106" s="100" t="s">
        <v>586</v>
      </c>
      <c r="J106" s="191" t="s">
        <v>587</v>
      </c>
      <c r="K106" s="152" t="s">
        <v>605</v>
      </c>
      <c r="L106" s="166" t="s">
        <v>613</v>
      </c>
      <c r="M106" s="100" t="s">
        <v>614</v>
      </c>
      <c r="N106" s="153" t="s">
        <v>589</v>
      </c>
      <c r="O106" s="102" t="s">
        <v>590</v>
      </c>
      <c r="P106" s="100" t="s">
        <v>591</v>
      </c>
      <c r="Q106" s="101" t="s">
        <v>592</v>
      </c>
      <c r="R106" s="59"/>
      <c r="S106" s="1"/>
      <c r="T106" s="1"/>
      <c r="U106" s="1"/>
      <c r="V106" s="1"/>
      <c r="W106" s="1"/>
      <c r="X106" s="1"/>
      <c r="Y106" s="1"/>
      <c r="Z106" s="1"/>
    </row>
    <row r="107" spans="1:38" ht="14.25" customHeight="1">
      <c r="A107" s="113"/>
      <c r="B107" s="115"/>
      <c r="C107" s="192"/>
      <c r="D107" s="116"/>
      <c r="E107" s="117"/>
      <c r="F107" s="193"/>
      <c r="G107" s="113"/>
      <c r="H107" s="117"/>
      <c r="I107" s="118"/>
      <c r="J107" s="194"/>
      <c r="K107" s="194"/>
      <c r="L107" s="195"/>
      <c r="M107" s="107"/>
      <c r="N107" s="195"/>
      <c r="O107" s="196"/>
      <c r="P107" s="197"/>
      <c r="Q107" s="198"/>
      <c r="R107" s="160"/>
      <c r="S107" s="126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38" ht="14.25" customHeight="1">
      <c r="A108" s="113"/>
      <c r="B108" s="115"/>
      <c r="C108" s="192"/>
      <c r="D108" s="116"/>
      <c r="E108" s="117"/>
      <c r="F108" s="193"/>
      <c r="G108" s="113"/>
      <c r="H108" s="117"/>
      <c r="I108" s="118"/>
      <c r="J108" s="194"/>
      <c r="K108" s="194"/>
      <c r="L108" s="195"/>
      <c r="M108" s="107"/>
      <c r="N108" s="195"/>
      <c r="O108" s="196"/>
      <c r="P108" s="197"/>
      <c r="Q108" s="198"/>
      <c r="R108" s="160"/>
      <c r="S108" s="126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38" ht="14.25" customHeight="1">
      <c r="A109" s="113"/>
      <c r="B109" s="115"/>
      <c r="C109" s="192"/>
      <c r="D109" s="116"/>
      <c r="E109" s="117"/>
      <c r="F109" s="193"/>
      <c r="G109" s="113"/>
      <c r="H109" s="117"/>
      <c r="I109" s="118"/>
      <c r="J109" s="194"/>
      <c r="K109" s="194"/>
      <c r="L109" s="195"/>
      <c r="M109" s="107"/>
      <c r="N109" s="195"/>
      <c r="O109" s="196"/>
      <c r="P109" s="197"/>
      <c r="Q109" s="198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92"/>
      <c r="D110" s="116"/>
      <c r="E110" s="117"/>
      <c r="F110" s="194"/>
      <c r="G110" s="113"/>
      <c r="H110" s="117"/>
      <c r="I110" s="118"/>
      <c r="J110" s="194"/>
      <c r="K110" s="194"/>
      <c r="L110" s="195"/>
      <c r="M110" s="107"/>
      <c r="N110" s="195"/>
      <c r="O110" s="196"/>
      <c r="P110" s="197"/>
      <c r="Q110" s="198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92"/>
      <c r="D111" s="116"/>
      <c r="E111" s="117"/>
      <c r="F111" s="194"/>
      <c r="G111" s="113"/>
      <c r="H111" s="117"/>
      <c r="I111" s="118"/>
      <c r="J111" s="194"/>
      <c r="K111" s="194"/>
      <c r="L111" s="195"/>
      <c r="M111" s="107"/>
      <c r="N111" s="195"/>
      <c r="O111" s="196"/>
      <c r="P111" s="197"/>
      <c r="Q111" s="198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92"/>
      <c r="D112" s="116"/>
      <c r="E112" s="117"/>
      <c r="F112" s="193"/>
      <c r="G112" s="113"/>
      <c r="H112" s="117"/>
      <c r="I112" s="118"/>
      <c r="J112" s="194"/>
      <c r="K112" s="194"/>
      <c r="L112" s="195"/>
      <c r="M112" s="107"/>
      <c r="N112" s="195"/>
      <c r="O112" s="196"/>
      <c r="P112" s="197"/>
      <c r="Q112" s="198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3"/>
      <c r="B113" s="115"/>
      <c r="C113" s="192"/>
      <c r="D113" s="116"/>
      <c r="E113" s="117"/>
      <c r="F113" s="193"/>
      <c r="G113" s="113"/>
      <c r="H113" s="117"/>
      <c r="I113" s="118"/>
      <c r="J113" s="194"/>
      <c r="K113" s="194"/>
      <c r="L113" s="194"/>
      <c r="M113" s="194"/>
      <c r="N113" s="195"/>
      <c r="O113" s="199"/>
      <c r="P113" s="197"/>
      <c r="Q113" s="198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13"/>
      <c r="B114" s="115"/>
      <c r="C114" s="192"/>
      <c r="D114" s="116"/>
      <c r="E114" s="117"/>
      <c r="F114" s="194"/>
      <c r="G114" s="113"/>
      <c r="H114" s="117"/>
      <c r="I114" s="118"/>
      <c r="J114" s="194"/>
      <c r="K114" s="194"/>
      <c r="L114" s="195"/>
      <c r="M114" s="107"/>
      <c r="N114" s="195"/>
      <c r="O114" s="196"/>
      <c r="P114" s="197"/>
      <c r="Q114" s="198"/>
      <c r="R114" s="160"/>
      <c r="S114" s="126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13"/>
      <c r="B115" s="115"/>
      <c r="C115" s="192"/>
      <c r="D115" s="116"/>
      <c r="E115" s="117"/>
      <c r="F115" s="193"/>
      <c r="G115" s="113"/>
      <c r="H115" s="117"/>
      <c r="I115" s="118"/>
      <c r="J115" s="200"/>
      <c r="K115" s="200"/>
      <c r="L115" s="200"/>
      <c r="M115" s="200"/>
      <c r="N115" s="201"/>
      <c r="O115" s="196"/>
      <c r="P115" s="119"/>
      <c r="Q115" s="198"/>
      <c r="R115" s="160"/>
      <c r="S115" s="126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139"/>
      <c r="B116" s="132"/>
      <c r="C116" s="132"/>
      <c r="D116" s="132"/>
      <c r="E116" s="6"/>
      <c r="F116" s="140"/>
      <c r="G116" s="6"/>
      <c r="H116" s="6"/>
      <c r="I116" s="6"/>
      <c r="J116" s="1"/>
      <c r="K116" s="6"/>
      <c r="L116" s="6"/>
      <c r="M116" s="6"/>
      <c r="N116" s="1"/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39"/>
      <c r="B117" s="132"/>
      <c r="C117" s="132"/>
      <c r="D117" s="132"/>
      <c r="E117" s="6"/>
      <c r="F117" s="140"/>
      <c r="G117" s="59"/>
      <c r="H117" s="44"/>
      <c r="I117" s="59"/>
      <c r="J117" s="6"/>
      <c r="K117" s="162"/>
      <c r="L117" s="163"/>
      <c r="M117" s="6"/>
      <c r="N117" s="122"/>
      <c r="O117" s="164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59"/>
      <c r="B118" s="121"/>
      <c r="C118" s="121"/>
      <c r="D118" s="44"/>
      <c r="E118" s="59"/>
      <c r="F118" s="59"/>
      <c r="G118" s="59"/>
      <c r="H118" s="44"/>
      <c r="I118" s="59"/>
      <c r="J118" s="6"/>
      <c r="K118" s="162"/>
      <c r="L118" s="163"/>
      <c r="M118" s="6"/>
      <c r="N118" s="122"/>
      <c r="O118" s="164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44"/>
      <c r="B119" s="202" t="s">
        <v>620</v>
      </c>
      <c r="C119" s="202"/>
      <c r="D119" s="202"/>
      <c r="E119" s="202"/>
      <c r="F119" s="6"/>
      <c r="G119" s="6"/>
      <c r="H119" s="150"/>
      <c r="I119" s="6"/>
      <c r="J119" s="150"/>
      <c r="K119" s="151"/>
      <c r="L119" s="6"/>
      <c r="M119" s="6"/>
      <c r="N119" s="1"/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38.25" customHeight="1">
      <c r="A120" s="99" t="s">
        <v>16</v>
      </c>
      <c r="B120" s="100" t="s">
        <v>570</v>
      </c>
      <c r="C120" s="100"/>
      <c r="D120" s="101" t="s">
        <v>581</v>
      </c>
      <c r="E120" s="100" t="s">
        <v>582</v>
      </c>
      <c r="F120" s="100" t="s">
        <v>583</v>
      </c>
      <c r="G120" s="100" t="s">
        <v>621</v>
      </c>
      <c r="H120" s="100" t="s">
        <v>622</v>
      </c>
      <c r="I120" s="100" t="s">
        <v>586</v>
      </c>
      <c r="J120" s="203" t="s">
        <v>587</v>
      </c>
      <c r="K120" s="100" t="s">
        <v>588</v>
      </c>
      <c r="L120" s="100" t="s">
        <v>623</v>
      </c>
      <c r="M120" s="100" t="s">
        <v>591</v>
      </c>
      <c r="N120" s="101" t="s">
        <v>592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204">
        <v>1</v>
      </c>
      <c r="B121" s="205">
        <v>41579</v>
      </c>
      <c r="C121" s="205"/>
      <c r="D121" s="206" t="s">
        <v>624</v>
      </c>
      <c r="E121" s="207" t="s">
        <v>625</v>
      </c>
      <c r="F121" s="208">
        <v>82</v>
      </c>
      <c r="G121" s="207" t="s">
        <v>626</v>
      </c>
      <c r="H121" s="207">
        <v>100</v>
      </c>
      <c r="I121" s="209">
        <v>100</v>
      </c>
      <c r="J121" s="210" t="s">
        <v>627</v>
      </c>
      <c r="K121" s="211">
        <f t="shared" ref="K121:K173" si="61">H121-F121</f>
        <v>18</v>
      </c>
      <c r="L121" s="212">
        <f t="shared" ref="L121:L173" si="62">K121/F121</f>
        <v>0.21951219512195122</v>
      </c>
      <c r="M121" s="207" t="s">
        <v>593</v>
      </c>
      <c r="N121" s="213">
        <v>42657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204">
        <v>2</v>
      </c>
      <c r="B122" s="205">
        <v>41794</v>
      </c>
      <c r="C122" s="205"/>
      <c r="D122" s="206" t="s">
        <v>628</v>
      </c>
      <c r="E122" s="207" t="s">
        <v>595</v>
      </c>
      <c r="F122" s="208">
        <v>257</v>
      </c>
      <c r="G122" s="207" t="s">
        <v>626</v>
      </c>
      <c r="H122" s="207">
        <v>300</v>
      </c>
      <c r="I122" s="209">
        <v>300</v>
      </c>
      <c r="J122" s="210" t="s">
        <v>627</v>
      </c>
      <c r="K122" s="211">
        <f t="shared" si="61"/>
        <v>43</v>
      </c>
      <c r="L122" s="212">
        <f t="shared" si="62"/>
        <v>0.16731517509727625</v>
      </c>
      <c r="M122" s="207" t="s">
        <v>593</v>
      </c>
      <c r="N122" s="213">
        <v>41822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204">
        <v>3</v>
      </c>
      <c r="B123" s="205">
        <v>41828</v>
      </c>
      <c r="C123" s="205"/>
      <c r="D123" s="206" t="s">
        <v>629</v>
      </c>
      <c r="E123" s="207" t="s">
        <v>595</v>
      </c>
      <c r="F123" s="208">
        <v>393</v>
      </c>
      <c r="G123" s="207" t="s">
        <v>626</v>
      </c>
      <c r="H123" s="207">
        <v>468</v>
      </c>
      <c r="I123" s="209">
        <v>468</v>
      </c>
      <c r="J123" s="210" t="s">
        <v>627</v>
      </c>
      <c r="K123" s="211">
        <f t="shared" si="61"/>
        <v>75</v>
      </c>
      <c r="L123" s="212">
        <f t="shared" si="62"/>
        <v>0.19083969465648856</v>
      </c>
      <c r="M123" s="207" t="s">
        <v>593</v>
      </c>
      <c r="N123" s="213">
        <v>41863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204">
        <v>4</v>
      </c>
      <c r="B124" s="205">
        <v>41857</v>
      </c>
      <c r="C124" s="205"/>
      <c r="D124" s="206" t="s">
        <v>630</v>
      </c>
      <c r="E124" s="207" t="s">
        <v>595</v>
      </c>
      <c r="F124" s="208">
        <v>205</v>
      </c>
      <c r="G124" s="207" t="s">
        <v>626</v>
      </c>
      <c r="H124" s="207">
        <v>275</v>
      </c>
      <c r="I124" s="209">
        <v>250</v>
      </c>
      <c r="J124" s="210" t="s">
        <v>627</v>
      </c>
      <c r="K124" s="211">
        <f t="shared" si="61"/>
        <v>70</v>
      </c>
      <c r="L124" s="212">
        <f t="shared" si="62"/>
        <v>0.34146341463414637</v>
      </c>
      <c r="M124" s="207" t="s">
        <v>593</v>
      </c>
      <c r="N124" s="213">
        <v>41962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204">
        <v>5</v>
      </c>
      <c r="B125" s="205">
        <v>41886</v>
      </c>
      <c r="C125" s="205"/>
      <c r="D125" s="206" t="s">
        <v>631</v>
      </c>
      <c r="E125" s="207" t="s">
        <v>595</v>
      </c>
      <c r="F125" s="208">
        <v>162</v>
      </c>
      <c r="G125" s="207" t="s">
        <v>626</v>
      </c>
      <c r="H125" s="207">
        <v>190</v>
      </c>
      <c r="I125" s="209">
        <v>190</v>
      </c>
      <c r="J125" s="210" t="s">
        <v>627</v>
      </c>
      <c r="K125" s="211">
        <f t="shared" si="61"/>
        <v>28</v>
      </c>
      <c r="L125" s="212">
        <f t="shared" si="62"/>
        <v>0.1728395061728395</v>
      </c>
      <c r="M125" s="207" t="s">
        <v>593</v>
      </c>
      <c r="N125" s="213">
        <v>42006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204">
        <v>6</v>
      </c>
      <c r="B126" s="205">
        <v>41886</v>
      </c>
      <c r="C126" s="205"/>
      <c r="D126" s="206" t="s">
        <v>632</v>
      </c>
      <c r="E126" s="207" t="s">
        <v>595</v>
      </c>
      <c r="F126" s="208">
        <v>75</v>
      </c>
      <c r="G126" s="207" t="s">
        <v>626</v>
      </c>
      <c r="H126" s="207">
        <v>91.5</v>
      </c>
      <c r="I126" s="209" t="s">
        <v>633</v>
      </c>
      <c r="J126" s="210" t="s">
        <v>634</v>
      </c>
      <c r="K126" s="211">
        <f t="shared" si="61"/>
        <v>16.5</v>
      </c>
      <c r="L126" s="212">
        <f t="shared" si="62"/>
        <v>0.22</v>
      </c>
      <c r="M126" s="207" t="s">
        <v>593</v>
      </c>
      <c r="N126" s="213">
        <v>41954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204">
        <v>7</v>
      </c>
      <c r="B127" s="205">
        <v>41913</v>
      </c>
      <c r="C127" s="205"/>
      <c r="D127" s="206" t="s">
        <v>635</v>
      </c>
      <c r="E127" s="207" t="s">
        <v>595</v>
      </c>
      <c r="F127" s="208">
        <v>850</v>
      </c>
      <c r="G127" s="207" t="s">
        <v>626</v>
      </c>
      <c r="H127" s="207">
        <v>982.5</v>
      </c>
      <c r="I127" s="209">
        <v>1050</v>
      </c>
      <c r="J127" s="210" t="s">
        <v>636</v>
      </c>
      <c r="K127" s="211">
        <f t="shared" si="61"/>
        <v>132.5</v>
      </c>
      <c r="L127" s="212">
        <f t="shared" si="62"/>
        <v>0.15588235294117647</v>
      </c>
      <c r="M127" s="207" t="s">
        <v>593</v>
      </c>
      <c r="N127" s="213">
        <v>42039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204">
        <v>8</v>
      </c>
      <c r="B128" s="205">
        <v>41913</v>
      </c>
      <c r="C128" s="205"/>
      <c r="D128" s="206" t="s">
        <v>637</v>
      </c>
      <c r="E128" s="207" t="s">
        <v>595</v>
      </c>
      <c r="F128" s="208">
        <v>475</v>
      </c>
      <c r="G128" s="207" t="s">
        <v>626</v>
      </c>
      <c r="H128" s="207">
        <v>515</v>
      </c>
      <c r="I128" s="209">
        <v>600</v>
      </c>
      <c r="J128" s="210" t="s">
        <v>638</v>
      </c>
      <c r="K128" s="211">
        <f t="shared" si="61"/>
        <v>40</v>
      </c>
      <c r="L128" s="212">
        <f t="shared" si="62"/>
        <v>8.4210526315789472E-2</v>
      </c>
      <c r="M128" s="207" t="s">
        <v>593</v>
      </c>
      <c r="N128" s="213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4">
        <v>9</v>
      </c>
      <c r="B129" s="205">
        <v>41913</v>
      </c>
      <c r="C129" s="205"/>
      <c r="D129" s="206" t="s">
        <v>639</v>
      </c>
      <c r="E129" s="207" t="s">
        <v>595</v>
      </c>
      <c r="F129" s="208">
        <v>86</v>
      </c>
      <c r="G129" s="207" t="s">
        <v>626</v>
      </c>
      <c r="H129" s="207">
        <v>99</v>
      </c>
      <c r="I129" s="209">
        <v>140</v>
      </c>
      <c r="J129" s="210" t="s">
        <v>640</v>
      </c>
      <c r="K129" s="211">
        <f t="shared" si="61"/>
        <v>13</v>
      </c>
      <c r="L129" s="212">
        <f t="shared" si="62"/>
        <v>0.15116279069767441</v>
      </c>
      <c r="M129" s="207" t="s">
        <v>593</v>
      </c>
      <c r="N129" s="213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4">
        <v>10</v>
      </c>
      <c r="B130" s="205">
        <v>41926</v>
      </c>
      <c r="C130" s="205"/>
      <c r="D130" s="206" t="s">
        <v>641</v>
      </c>
      <c r="E130" s="207" t="s">
        <v>595</v>
      </c>
      <c r="F130" s="208">
        <v>496.6</v>
      </c>
      <c r="G130" s="207" t="s">
        <v>626</v>
      </c>
      <c r="H130" s="207">
        <v>621</v>
      </c>
      <c r="I130" s="209">
        <v>580</v>
      </c>
      <c r="J130" s="210" t="s">
        <v>627</v>
      </c>
      <c r="K130" s="211">
        <f t="shared" si="61"/>
        <v>124.39999999999998</v>
      </c>
      <c r="L130" s="212">
        <f t="shared" si="62"/>
        <v>0.25050342327829234</v>
      </c>
      <c r="M130" s="207" t="s">
        <v>593</v>
      </c>
      <c r="N130" s="213">
        <v>42605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11</v>
      </c>
      <c r="B131" s="205">
        <v>41926</v>
      </c>
      <c r="C131" s="205"/>
      <c r="D131" s="206" t="s">
        <v>642</v>
      </c>
      <c r="E131" s="207" t="s">
        <v>595</v>
      </c>
      <c r="F131" s="208">
        <v>2481.9</v>
      </c>
      <c r="G131" s="207" t="s">
        <v>626</v>
      </c>
      <c r="H131" s="207">
        <v>2840</v>
      </c>
      <c r="I131" s="209">
        <v>2870</v>
      </c>
      <c r="J131" s="210" t="s">
        <v>643</v>
      </c>
      <c r="K131" s="211">
        <f t="shared" si="61"/>
        <v>358.09999999999991</v>
      </c>
      <c r="L131" s="212">
        <f t="shared" si="62"/>
        <v>0.14428462065353154</v>
      </c>
      <c r="M131" s="207" t="s">
        <v>593</v>
      </c>
      <c r="N131" s="213">
        <v>42017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4">
        <v>12</v>
      </c>
      <c r="B132" s="205">
        <v>41928</v>
      </c>
      <c r="C132" s="205"/>
      <c r="D132" s="206" t="s">
        <v>644</v>
      </c>
      <c r="E132" s="207" t="s">
        <v>595</v>
      </c>
      <c r="F132" s="208">
        <v>84.5</v>
      </c>
      <c r="G132" s="207" t="s">
        <v>626</v>
      </c>
      <c r="H132" s="207">
        <v>93</v>
      </c>
      <c r="I132" s="209">
        <v>110</v>
      </c>
      <c r="J132" s="210" t="s">
        <v>645</v>
      </c>
      <c r="K132" s="211">
        <f t="shared" si="61"/>
        <v>8.5</v>
      </c>
      <c r="L132" s="212">
        <f t="shared" si="62"/>
        <v>0.10059171597633136</v>
      </c>
      <c r="M132" s="207" t="s">
        <v>593</v>
      </c>
      <c r="N132" s="213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13</v>
      </c>
      <c r="B133" s="205">
        <v>41928</v>
      </c>
      <c r="C133" s="205"/>
      <c r="D133" s="206" t="s">
        <v>646</v>
      </c>
      <c r="E133" s="207" t="s">
        <v>595</v>
      </c>
      <c r="F133" s="208">
        <v>401</v>
      </c>
      <c r="G133" s="207" t="s">
        <v>626</v>
      </c>
      <c r="H133" s="207">
        <v>428</v>
      </c>
      <c r="I133" s="209">
        <v>450</v>
      </c>
      <c r="J133" s="210" t="s">
        <v>647</v>
      </c>
      <c r="K133" s="211">
        <f t="shared" si="61"/>
        <v>27</v>
      </c>
      <c r="L133" s="212">
        <f t="shared" si="62"/>
        <v>6.7331670822942641E-2</v>
      </c>
      <c r="M133" s="207" t="s">
        <v>593</v>
      </c>
      <c r="N133" s="213">
        <v>42020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14</v>
      </c>
      <c r="B134" s="205">
        <v>41928</v>
      </c>
      <c r="C134" s="205"/>
      <c r="D134" s="206" t="s">
        <v>648</v>
      </c>
      <c r="E134" s="207" t="s">
        <v>595</v>
      </c>
      <c r="F134" s="208">
        <v>101</v>
      </c>
      <c r="G134" s="207" t="s">
        <v>626</v>
      </c>
      <c r="H134" s="207">
        <v>112</v>
      </c>
      <c r="I134" s="209">
        <v>120</v>
      </c>
      <c r="J134" s="210" t="s">
        <v>649</v>
      </c>
      <c r="K134" s="211">
        <f t="shared" si="61"/>
        <v>11</v>
      </c>
      <c r="L134" s="212">
        <f t="shared" si="62"/>
        <v>0.10891089108910891</v>
      </c>
      <c r="M134" s="207" t="s">
        <v>593</v>
      </c>
      <c r="N134" s="213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4">
        <v>15</v>
      </c>
      <c r="B135" s="205">
        <v>41954</v>
      </c>
      <c r="C135" s="205"/>
      <c r="D135" s="206" t="s">
        <v>650</v>
      </c>
      <c r="E135" s="207" t="s">
        <v>595</v>
      </c>
      <c r="F135" s="208">
        <v>59</v>
      </c>
      <c r="G135" s="207" t="s">
        <v>626</v>
      </c>
      <c r="H135" s="207">
        <v>76</v>
      </c>
      <c r="I135" s="209">
        <v>76</v>
      </c>
      <c r="J135" s="210" t="s">
        <v>627</v>
      </c>
      <c r="K135" s="211">
        <f t="shared" si="61"/>
        <v>17</v>
      </c>
      <c r="L135" s="212">
        <f t="shared" si="62"/>
        <v>0.28813559322033899</v>
      </c>
      <c r="M135" s="207" t="s">
        <v>593</v>
      </c>
      <c r="N135" s="213">
        <v>43032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16</v>
      </c>
      <c r="B136" s="205">
        <v>41954</v>
      </c>
      <c r="C136" s="205"/>
      <c r="D136" s="206" t="s">
        <v>639</v>
      </c>
      <c r="E136" s="207" t="s">
        <v>595</v>
      </c>
      <c r="F136" s="208">
        <v>99</v>
      </c>
      <c r="G136" s="207" t="s">
        <v>626</v>
      </c>
      <c r="H136" s="207">
        <v>120</v>
      </c>
      <c r="I136" s="209">
        <v>120</v>
      </c>
      <c r="J136" s="210" t="s">
        <v>607</v>
      </c>
      <c r="K136" s="211">
        <f t="shared" si="61"/>
        <v>21</v>
      </c>
      <c r="L136" s="212">
        <f t="shared" si="62"/>
        <v>0.21212121212121213</v>
      </c>
      <c r="M136" s="207" t="s">
        <v>593</v>
      </c>
      <c r="N136" s="213">
        <v>41960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4">
        <v>17</v>
      </c>
      <c r="B137" s="205">
        <v>41956</v>
      </c>
      <c r="C137" s="205"/>
      <c r="D137" s="206" t="s">
        <v>651</v>
      </c>
      <c r="E137" s="207" t="s">
        <v>595</v>
      </c>
      <c r="F137" s="208">
        <v>22</v>
      </c>
      <c r="G137" s="207" t="s">
        <v>626</v>
      </c>
      <c r="H137" s="207">
        <v>33.549999999999997</v>
      </c>
      <c r="I137" s="209">
        <v>32</v>
      </c>
      <c r="J137" s="210" t="s">
        <v>652</v>
      </c>
      <c r="K137" s="211">
        <f t="shared" si="61"/>
        <v>11.549999999999997</v>
      </c>
      <c r="L137" s="212">
        <f t="shared" si="62"/>
        <v>0.52499999999999991</v>
      </c>
      <c r="M137" s="207" t="s">
        <v>593</v>
      </c>
      <c r="N137" s="213">
        <v>42188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18</v>
      </c>
      <c r="B138" s="205">
        <v>41976</v>
      </c>
      <c r="C138" s="205"/>
      <c r="D138" s="206" t="s">
        <v>653</v>
      </c>
      <c r="E138" s="207" t="s">
        <v>595</v>
      </c>
      <c r="F138" s="208">
        <v>440</v>
      </c>
      <c r="G138" s="207" t="s">
        <v>626</v>
      </c>
      <c r="H138" s="207">
        <v>520</v>
      </c>
      <c r="I138" s="209">
        <v>520</v>
      </c>
      <c r="J138" s="210" t="s">
        <v>654</v>
      </c>
      <c r="K138" s="211">
        <f t="shared" si="61"/>
        <v>80</v>
      </c>
      <c r="L138" s="212">
        <f t="shared" si="62"/>
        <v>0.18181818181818182</v>
      </c>
      <c r="M138" s="207" t="s">
        <v>593</v>
      </c>
      <c r="N138" s="213">
        <v>42208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4">
        <v>19</v>
      </c>
      <c r="B139" s="205">
        <v>41976</v>
      </c>
      <c r="C139" s="205"/>
      <c r="D139" s="206" t="s">
        <v>655</v>
      </c>
      <c r="E139" s="207" t="s">
        <v>595</v>
      </c>
      <c r="F139" s="208">
        <v>360</v>
      </c>
      <c r="G139" s="207" t="s">
        <v>626</v>
      </c>
      <c r="H139" s="207">
        <v>427</v>
      </c>
      <c r="I139" s="209">
        <v>425</v>
      </c>
      <c r="J139" s="210" t="s">
        <v>656</v>
      </c>
      <c r="K139" s="211">
        <f t="shared" si="61"/>
        <v>67</v>
      </c>
      <c r="L139" s="212">
        <f t="shared" si="62"/>
        <v>0.18611111111111112</v>
      </c>
      <c r="M139" s="207" t="s">
        <v>593</v>
      </c>
      <c r="N139" s="213">
        <v>42058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4">
        <v>20</v>
      </c>
      <c r="B140" s="205">
        <v>42012</v>
      </c>
      <c r="C140" s="205"/>
      <c r="D140" s="206" t="s">
        <v>657</v>
      </c>
      <c r="E140" s="207" t="s">
        <v>595</v>
      </c>
      <c r="F140" s="208">
        <v>360</v>
      </c>
      <c r="G140" s="207" t="s">
        <v>626</v>
      </c>
      <c r="H140" s="207">
        <v>455</v>
      </c>
      <c r="I140" s="209">
        <v>420</v>
      </c>
      <c r="J140" s="210" t="s">
        <v>658</v>
      </c>
      <c r="K140" s="211">
        <f t="shared" si="61"/>
        <v>95</v>
      </c>
      <c r="L140" s="212">
        <f t="shared" si="62"/>
        <v>0.2638888888888889</v>
      </c>
      <c r="M140" s="207" t="s">
        <v>593</v>
      </c>
      <c r="N140" s="213">
        <v>42024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4">
        <v>21</v>
      </c>
      <c r="B141" s="205">
        <v>42012</v>
      </c>
      <c r="C141" s="205"/>
      <c r="D141" s="206" t="s">
        <v>659</v>
      </c>
      <c r="E141" s="207" t="s">
        <v>595</v>
      </c>
      <c r="F141" s="208">
        <v>130</v>
      </c>
      <c r="G141" s="207"/>
      <c r="H141" s="207">
        <v>175.5</v>
      </c>
      <c r="I141" s="209">
        <v>165</v>
      </c>
      <c r="J141" s="210" t="s">
        <v>660</v>
      </c>
      <c r="K141" s="211">
        <f t="shared" si="61"/>
        <v>45.5</v>
      </c>
      <c r="L141" s="212">
        <f t="shared" si="62"/>
        <v>0.35</v>
      </c>
      <c r="M141" s="207" t="s">
        <v>593</v>
      </c>
      <c r="N141" s="213">
        <v>43088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22</v>
      </c>
      <c r="B142" s="205">
        <v>42040</v>
      </c>
      <c r="C142" s="205"/>
      <c r="D142" s="206" t="s">
        <v>384</v>
      </c>
      <c r="E142" s="207" t="s">
        <v>625</v>
      </c>
      <c r="F142" s="208">
        <v>98</v>
      </c>
      <c r="G142" s="207"/>
      <c r="H142" s="207">
        <v>120</v>
      </c>
      <c r="I142" s="209">
        <v>120</v>
      </c>
      <c r="J142" s="210" t="s">
        <v>627</v>
      </c>
      <c r="K142" s="211">
        <f t="shared" si="61"/>
        <v>22</v>
      </c>
      <c r="L142" s="212">
        <f t="shared" si="62"/>
        <v>0.22448979591836735</v>
      </c>
      <c r="M142" s="207" t="s">
        <v>593</v>
      </c>
      <c r="N142" s="213">
        <v>42753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23</v>
      </c>
      <c r="B143" s="205">
        <v>42040</v>
      </c>
      <c r="C143" s="205"/>
      <c r="D143" s="206" t="s">
        <v>661</v>
      </c>
      <c r="E143" s="207" t="s">
        <v>625</v>
      </c>
      <c r="F143" s="208">
        <v>196</v>
      </c>
      <c r="G143" s="207"/>
      <c r="H143" s="207">
        <v>262</v>
      </c>
      <c r="I143" s="209">
        <v>255</v>
      </c>
      <c r="J143" s="210" t="s">
        <v>627</v>
      </c>
      <c r="K143" s="211">
        <f t="shared" si="61"/>
        <v>66</v>
      </c>
      <c r="L143" s="212">
        <f t="shared" si="62"/>
        <v>0.33673469387755101</v>
      </c>
      <c r="M143" s="207" t="s">
        <v>593</v>
      </c>
      <c r="N143" s="213">
        <v>42599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14">
        <v>24</v>
      </c>
      <c r="B144" s="215">
        <v>42067</v>
      </c>
      <c r="C144" s="215"/>
      <c r="D144" s="216" t="s">
        <v>383</v>
      </c>
      <c r="E144" s="217" t="s">
        <v>625</v>
      </c>
      <c r="F144" s="218">
        <v>235</v>
      </c>
      <c r="G144" s="218"/>
      <c r="H144" s="219">
        <v>77</v>
      </c>
      <c r="I144" s="219" t="s">
        <v>662</v>
      </c>
      <c r="J144" s="220" t="s">
        <v>663</v>
      </c>
      <c r="K144" s="221">
        <f t="shared" si="61"/>
        <v>-158</v>
      </c>
      <c r="L144" s="222">
        <f t="shared" si="62"/>
        <v>-0.67234042553191486</v>
      </c>
      <c r="M144" s="218" t="s">
        <v>606</v>
      </c>
      <c r="N144" s="215">
        <v>43522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25</v>
      </c>
      <c r="B145" s="205">
        <v>42067</v>
      </c>
      <c r="C145" s="205"/>
      <c r="D145" s="206" t="s">
        <v>664</v>
      </c>
      <c r="E145" s="207" t="s">
        <v>625</v>
      </c>
      <c r="F145" s="208">
        <v>185</v>
      </c>
      <c r="G145" s="207"/>
      <c r="H145" s="207">
        <v>224</v>
      </c>
      <c r="I145" s="209" t="s">
        <v>665</v>
      </c>
      <c r="J145" s="210" t="s">
        <v>627</v>
      </c>
      <c r="K145" s="211">
        <f t="shared" si="61"/>
        <v>39</v>
      </c>
      <c r="L145" s="212">
        <f t="shared" si="62"/>
        <v>0.21081081081081082</v>
      </c>
      <c r="M145" s="207" t="s">
        <v>593</v>
      </c>
      <c r="N145" s="213">
        <v>42647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4">
        <v>26</v>
      </c>
      <c r="B146" s="215">
        <v>42090</v>
      </c>
      <c r="C146" s="215"/>
      <c r="D146" s="223" t="s">
        <v>666</v>
      </c>
      <c r="E146" s="218" t="s">
        <v>625</v>
      </c>
      <c r="F146" s="218">
        <v>49.5</v>
      </c>
      <c r="G146" s="219"/>
      <c r="H146" s="219">
        <v>15.85</v>
      </c>
      <c r="I146" s="219">
        <v>67</v>
      </c>
      <c r="J146" s="220" t="s">
        <v>667</v>
      </c>
      <c r="K146" s="219">
        <f t="shared" si="61"/>
        <v>-33.65</v>
      </c>
      <c r="L146" s="224">
        <f t="shared" si="62"/>
        <v>-0.67979797979797973</v>
      </c>
      <c r="M146" s="218" t="s">
        <v>606</v>
      </c>
      <c r="N146" s="225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27</v>
      </c>
      <c r="B147" s="205">
        <v>42093</v>
      </c>
      <c r="C147" s="205"/>
      <c r="D147" s="206" t="s">
        <v>668</v>
      </c>
      <c r="E147" s="207" t="s">
        <v>625</v>
      </c>
      <c r="F147" s="208">
        <v>183.5</v>
      </c>
      <c r="G147" s="207"/>
      <c r="H147" s="207">
        <v>219</v>
      </c>
      <c r="I147" s="209">
        <v>218</v>
      </c>
      <c r="J147" s="210" t="s">
        <v>669</v>
      </c>
      <c r="K147" s="211">
        <f t="shared" si="61"/>
        <v>35.5</v>
      </c>
      <c r="L147" s="212">
        <f t="shared" si="62"/>
        <v>0.19346049046321526</v>
      </c>
      <c r="M147" s="207" t="s">
        <v>593</v>
      </c>
      <c r="N147" s="213">
        <v>42103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28</v>
      </c>
      <c r="B148" s="205">
        <v>42114</v>
      </c>
      <c r="C148" s="205"/>
      <c r="D148" s="206" t="s">
        <v>670</v>
      </c>
      <c r="E148" s="207" t="s">
        <v>625</v>
      </c>
      <c r="F148" s="208">
        <f>(227+237)/2</f>
        <v>232</v>
      </c>
      <c r="G148" s="207"/>
      <c r="H148" s="207">
        <v>298</v>
      </c>
      <c r="I148" s="209">
        <v>298</v>
      </c>
      <c r="J148" s="210" t="s">
        <v>627</v>
      </c>
      <c r="K148" s="211">
        <f t="shared" si="61"/>
        <v>66</v>
      </c>
      <c r="L148" s="212">
        <f t="shared" si="62"/>
        <v>0.28448275862068967</v>
      </c>
      <c r="M148" s="207" t="s">
        <v>593</v>
      </c>
      <c r="N148" s="213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29</v>
      </c>
      <c r="B149" s="205">
        <v>42128</v>
      </c>
      <c r="C149" s="205"/>
      <c r="D149" s="206" t="s">
        <v>671</v>
      </c>
      <c r="E149" s="207" t="s">
        <v>595</v>
      </c>
      <c r="F149" s="208">
        <v>385</v>
      </c>
      <c r="G149" s="207"/>
      <c r="H149" s="207">
        <f>212.5+331</f>
        <v>543.5</v>
      </c>
      <c r="I149" s="209">
        <v>510</v>
      </c>
      <c r="J149" s="210" t="s">
        <v>672</v>
      </c>
      <c r="K149" s="211">
        <f t="shared" si="61"/>
        <v>158.5</v>
      </c>
      <c r="L149" s="212">
        <f t="shared" si="62"/>
        <v>0.41168831168831171</v>
      </c>
      <c r="M149" s="207" t="s">
        <v>593</v>
      </c>
      <c r="N149" s="213">
        <v>42235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30</v>
      </c>
      <c r="B150" s="205">
        <v>42128</v>
      </c>
      <c r="C150" s="205"/>
      <c r="D150" s="206" t="s">
        <v>673</v>
      </c>
      <c r="E150" s="207" t="s">
        <v>595</v>
      </c>
      <c r="F150" s="208">
        <v>115.5</v>
      </c>
      <c r="G150" s="207"/>
      <c r="H150" s="207">
        <v>146</v>
      </c>
      <c r="I150" s="209">
        <v>142</v>
      </c>
      <c r="J150" s="210" t="s">
        <v>674</v>
      </c>
      <c r="K150" s="211">
        <f t="shared" si="61"/>
        <v>30.5</v>
      </c>
      <c r="L150" s="212">
        <f t="shared" si="62"/>
        <v>0.26406926406926406</v>
      </c>
      <c r="M150" s="207" t="s">
        <v>593</v>
      </c>
      <c r="N150" s="213">
        <v>42202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31</v>
      </c>
      <c r="B151" s="205">
        <v>42151</v>
      </c>
      <c r="C151" s="205"/>
      <c r="D151" s="206" t="s">
        <v>675</v>
      </c>
      <c r="E151" s="207" t="s">
        <v>595</v>
      </c>
      <c r="F151" s="208">
        <v>237.5</v>
      </c>
      <c r="G151" s="207"/>
      <c r="H151" s="207">
        <v>279.5</v>
      </c>
      <c r="I151" s="209">
        <v>278</v>
      </c>
      <c r="J151" s="210" t="s">
        <v>627</v>
      </c>
      <c r="K151" s="211">
        <f t="shared" si="61"/>
        <v>42</v>
      </c>
      <c r="L151" s="212">
        <f t="shared" si="62"/>
        <v>0.17684210526315788</v>
      </c>
      <c r="M151" s="207" t="s">
        <v>593</v>
      </c>
      <c r="N151" s="213">
        <v>42222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32</v>
      </c>
      <c r="B152" s="205">
        <v>42174</v>
      </c>
      <c r="C152" s="205"/>
      <c r="D152" s="206" t="s">
        <v>646</v>
      </c>
      <c r="E152" s="207" t="s">
        <v>625</v>
      </c>
      <c r="F152" s="208">
        <v>340</v>
      </c>
      <c r="G152" s="207"/>
      <c r="H152" s="207">
        <v>448</v>
      </c>
      <c r="I152" s="209">
        <v>448</v>
      </c>
      <c r="J152" s="210" t="s">
        <v>627</v>
      </c>
      <c r="K152" s="211">
        <f t="shared" si="61"/>
        <v>108</v>
      </c>
      <c r="L152" s="212">
        <f t="shared" si="62"/>
        <v>0.31764705882352939</v>
      </c>
      <c r="M152" s="207" t="s">
        <v>593</v>
      </c>
      <c r="N152" s="213">
        <v>43018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33</v>
      </c>
      <c r="B153" s="205">
        <v>42191</v>
      </c>
      <c r="C153" s="205"/>
      <c r="D153" s="206" t="s">
        <v>676</v>
      </c>
      <c r="E153" s="207" t="s">
        <v>625</v>
      </c>
      <c r="F153" s="208">
        <v>390</v>
      </c>
      <c r="G153" s="207"/>
      <c r="H153" s="207">
        <v>460</v>
      </c>
      <c r="I153" s="209">
        <v>460</v>
      </c>
      <c r="J153" s="210" t="s">
        <v>627</v>
      </c>
      <c r="K153" s="211">
        <f t="shared" si="61"/>
        <v>70</v>
      </c>
      <c r="L153" s="212">
        <f t="shared" si="62"/>
        <v>0.17948717948717949</v>
      </c>
      <c r="M153" s="207" t="s">
        <v>593</v>
      </c>
      <c r="N153" s="213">
        <v>42478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4">
        <v>34</v>
      </c>
      <c r="B154" s="215">
        <v>42195</v>
      </c>
      <c r="C154" s="215"/>
      <c r="D154" s="216" t="s">
        <v>677</v>
      </c>
      <c r="E154" s="217" t="s">
        <v>625</v>
      </c>
      <c r="F154" s="218">
        <v>122.5</v>
      </c>
      <c r="G154" s="218"/>
      <c r="H154" s="219">
        <v>61</v>
      </c>
      <c r="I154" s="219">
        <v>172</v>
      </c>
      <c r="J154" s="220" t="s">
        <v>678</v>
      </c>
      <c r="K154" s="221">
        <f t="shared" si="61"/>
        <v>-61.5</v>
      </c>
      <c r="L154" s="222">
        <f t="shared" si="62"/>
        <v>-0.50204081632653064</v>
      </c>
      <c r="M154" s="218" t="s">
        <v>606</v>
      </c>
      <c r="N154" s="215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35</v>
      </c>
      <c r="B155" s="205">
        <v>42219</v>
      </c>
      <c r="C155" s="205"/>
      <c r="D155" s="206" t="s">
        <v>679</v>
      </c>
      <c r="E155" s="207" t="s">
        <v>625</v>
      </c>
      <c r="F155" s="208">
        <v>297.5</v>
      </c>
      <c r="G155" s="207"/>
      <c r="H155" s="207">
        <v>350</v>
      </c>
      <c r="I155" s="209">
        <v>360</v>
      </c>
      <c r="J155" s="210" t="s">
        <v>680</v>
      </c>
      <c r="K155" s="211">
        <f t="shared" si="61"/>
        <v>52.5</v>
      </c>
      <c r="L155" s="212">
        <f t="shared" si="62"/>
        <v>0.17647058823529413</v>
      </c>
      <c r="M155" s="207" t="s">
        <v>593</v>
      </c>
      <c r="N155" s="213">
        <v>42232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36</v>
      </c>
      <c r="B156" s="205">
        <v>42219</v>
      </c>
      <c r="C156" s="205"/>
      <c r="D156" s="206" t="s">
        <v>681</v>
      </c>
      <c r="E156" s="207" t="s">
        <v>625</v>
      </c>
      <c r="F156" s="208">
        <v>115.5</v>
      </c>
      <c r="G156" s="207"/>
      <c r="H156" s="207">
        <v>149</v>
      </c>
      <c r="I156" s="209">
        <v>140</v>
      </c>
      <c r="J156" s="210" t="s">
        <v>682</v>
      </c>
      <c r="K156" s="211">
        <f t="shared" si="61"/>
        <v>33.5</v>
      </c>
      <c r="L156" s="212">
        <f t="shared" si="62"/>
        <v>0.29004329004329005</v>
      </c>
      <c r="M156" s="207" t="s">
        <v>593</v>
      </c>
      <c r="N156" s="213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4">
        <v>37</v>
      </c>
      <c r="B157" s="205">
        <v>42251</v>
      </c>
      <c r="C157" s="205"/>
      <c r="D157" s="206" t="s">
        <v>675</v>
      </c>
      <c r="E157" s="207" t="s">
        <v>625</v>
      </c>
      <c r="F157" s="208">
        <v>226</v>
      </c>
      <c r="G157" s="207"/>
      <c r="H157" s="207">
        <v>292</v>
      </c>
      <c r="I157" s="209">
        <v>292</v>
      </c>
      <c r="J157" s="210" t="s">
        <v>683</v>
      </c>
      <c r="K157" s="211">
        <f t="shared" si="61"/>
        <v>66</v>
      </c>
      <c r="L157" s="212">
        <f t="shared" si="62"/>
        <v>0.29203539823008851</v>
      </c>
      <c r="M157" s="207" t="s">
        <v>593</v>
      </c>
      <c r="N157" s="213">
        <v>42286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38</v>
      </c>
      <c r="B158" s="205">
        <v>42254</v>
      </c>
      <c r="C158" s="205"/>
      <c r="D158" s="206" t="s">
        <v>670</v>
      </c>
      <c r="E158" s="207" t="s">
        <v>625</v>
      </c>
      <c r="F158" s="208">
        <v>232.5</v>
      </c>
      <c r="G158" s="207"/>
      <c r="H158" s="207">
        <v>312.5</v>
      </c>
      <c r="I158" s="209">
        <v>310</v>
      </c>
      <c r="J158" s="210" t="s">
        <v>627</v>
      </c>
      <c r="K158" s="211">
        <f t="shared" si="61"/>
        <v>80</v>
      </c>
      <c r="L158" s="212">
        <f t="shared" si="62"/>
        <v>0.34408602150537637</v>
      </c>
      <c r="M158" s="207" t="s">
        <v>593</v>
      </c>
      <c r="N158" s="213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39</v>
      </c>
      <c r="B159" s="205">
        <v>42268</v>
      </c>
      <c r="C159" s="205"/>
      <c r="D159" s="206" t="s">
        <v>684</v>
      </c>
      <c r="E159" s="207" t="s">
        <v>625</v>
      </c>
      <c r="F159" s="208">
        <v>196.5</v>
      </c>
      <c r="G159" s="207"/>
      <c r="H159" s="207">
        <v>238</v>
      </c>
      <c r="I159" s="209">
        <v>238</v>
      </c>
      <c r="J159" s="210" t="s">
        <v>683</v>
      </c>
      <c r="K159" s="211">
        <f t="shared" si="61"/>
        <v>41.5</v>
      </c>
      <c r="L159" s="212">
        <f t="shared" si="62"/>
        <v>0.21119592875318066</v>
      </c>
      <c r="M159" s="207" t="s">
        <v>593</v>
      </c>
      <c r="N159" s="213">
        <v>42291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40</v>
      </c>
      <c r="B160" s="205">
        <v>42271</v>
      </c>
      <c r="C160" s="205"/>
      <c r="D160" s="206" t="s">
        <v>624</v>
      </c>
      <c r="E160" s="207" t="s">
        <v>625</v>
      </c>
      <c r="F160" s="208">
        <v>65</v>
      </c>
      <c r="G160" s="207"/>
      <c r="H160" s="207">
        <v>82</v>
      </c>
      <c r="I160" s="209">
        <v>82</v>
      </c>
      <c r="J160" s="210" t="s">
        <v>683</v>
      </c>
      <c r="K160" s="211">
        <f t="shared" si="61"/>
        <v>17</v>
      </c>
      <c r="L160" s="212">
        <f t="shared" si="62"/>
        <v>0.26153846153846155</v>
      </c>
      <c r="M160" s="207" t="s">
        <v>593</v>
      </c>
      <c r="N160" s="213">
        <v>42578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41</v>
      </c>
      <c r="B161" s="205">
        <v>42291</v>
      </c>
      <c r="C161" s="205"/>
      <c r="D161" s="206" t="s">
        <v>685</v>
      </c>
      <c r="E161" s="207" t="s">
        <v>625</v>
      </c>
      <c r="F161" s="208">
        <v>144</v>
      </c>
      <c r="G161" s="207"/>
      <c r="H161" s="207">
        <v>182.5</v>
      </c>
      <c r="I161" s="209">
        <v>181</v>
      </c>
      <c r="J161" s="210" t="s">
        <v>683</v>
      </c>
      <c r="K161" s="211">
        <f t="shared" si="61"/>
        <v>38.5</v>
      </c>
      <c r="L161" s="212">
        <f t="shared" si="62"/>
        <v>0.2673611111111111</v>
      </c>
      <c r="M161" s="207" t="s">
        <v>593</v>
      </c>
      <c r="N161" s="213">
        <v>42817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42</v>
      </c>
      <c r="B162" s="205">
        <v>42291</v>
      </c>
      <c r="C162" s="205"/>
      <c r="D162" s="206" t="s">
        <v>686</v>
      </c>
      <c r="E162" s="207" t="s">
        <v>625</v>
      </c>
      <c r="F162" s="208">
        <v>264</v>
      </c>
      <c r="G162" s="207"/>
      <c r="H162" s="207">
        <v>311</v>
      </c>
      <c r="I162" s="209">
        <v>311</v>
      </c>
      <c r="J162" s="210" t="s">
        <v>683</v>
      </c>
      <c r="K162" s="211">
        <f t="shared" si="61"/>
        <v>47</v>
      </c>
      <c r="L162" s="212">
        <f t="shared" si="62"/>
        <v>0.17803030303030304</v>
      </c>
      <c r="M162" s="207" t="s">
        <v>593</v>
      </c>
      <c r="N162" s="213">
        <v>42604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43</v>
      </c>
      <c r="B163" s="205">
        <v>42318</v>
      </c>
      <c r="C163" s="205"/>
      <c r="D163" s="206" t="s">
        <v>687</v>
      </c>
      <c r="E163" s="207" t="s">
        <v>595</v>
      </c>
      <c r="F163" s="208">
        <v>549.5</v>
      </c>
      <c r="G163" s="207"/>
      <c r="H163" s="207">
        <v>630</v>
      </c>
      <c r="I163" s="209">
        <v>630</v>
      </c>
      <c r="J163" s="210" t="s">
        <v>683</v>
      </c>
      <c r="K163" s="211">
        <f t="shared" si="61"/>
        <v>80.5</v>
      </c>
      <c r="L163" s="212">
        <f t="shared" si="62"/>
        <v>0.1464968152866242</v>
      </c>
      <c r="M163" s="207" t="s">
        <v>593</v>
      </c>
      <c r="N163" s="213">
        <v>42419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44</v>
      </c>
      <c r="B164" s="205">
        <v>42342</v>
      </c>
      <c r="C164" s="205"/>
      <c r="D164" s="206" t="s">
        <v>688</v>
      </c>
      <c r="E164" s="207" t="s">
        <v>625</v>
      </c>
      <c r="F164" s="208">
        <v>1027.5</v>
      </c>
      <c r="G164" s="207"/>
      <c r="H164" s="207">
        <v>1315</v>
      </c>
      <c r="I164" s="209">
        <v>1250</v>
      </c>
      <c r="J164" s="210" t="s">
        <v>683</v>
      </c>
      <c r="K164" s="211">
        <f t="shared" si="61"/>
        <v>287.5</v>
      </c>
      <c r="L164" s="212">
        <f t="shared" si="62"/>
        <v>0.27980535279805352</v>
      </c>
      <c r="M164" s="207" t="s">
        <v>593</v>
      </c>
      <c r="N164" s="213">
        <v>43244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45</v>
      </c>
      <c r="B165" s="205">
        <v>42367</v>
      </c>
      <c r="C165" s="205"/>
      <c r="D165" s="206" t="s">
        <v>689</v>
      </c>
      <c r="E165" s="207" t="s">
        <v>625</v>
      </c>
      <c r="F165" s="208">
        <v>465</v>
      </c>
      <c r="G165" s="207"/>
      <c r="H165" s="207">
        <v>540</v>
      </c>
      <c r="I165" s="209">
        <v>540</v>
      </c>
      <c r="J165" s="210" t="s">
        <v>683</v>
      </c>
      <c r="K165" s="211">
        <f t="shared" si="61"/>
        <v>75</v>
      </c>
      <c r="L165" s="212">
        <f t="shared" si="62"/>
        <v>0.16129032258064516</v>
      </c>
      <c r="M165" s="207" t="s">
        <v>593</v>
      </c>
      <c r="N165" s="213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46</v>
      </c>
      <c r="B166" s="205">
        <v>42380</v>
      </c>
      <c r="C166" s="205"/>
      <c r="D166" s="206" t="s">
        <v>384</v>
      </c>
      <c r="E166" s="207" t="s">
        <v>595</v>
      </c>
      <c r="F166" s="208">
        <v>81</v>
      </c>
      <c r="G166" s="207"/>
      <c r="H166" s="207">
        <v>110</v>
      </c>
      <c r="I166" s="209">
        <v>110</v>
      </c>
      <c r="J166" s="210" t="s">
        <v>683</v>
      </c>
      <c r="K166" s="211">
        <f t="shared" si="61"/>
        <v>29</v>
      </c>
      <c r="L166" s="212">
        <f t="shared" si="62"/>
        <v>0.35802469135802467</v>
      </c>
      <c r="M166" s="207" t="s">
        <v>593</v>
      </c>
      <c r="N166" s="213">
        <v>42745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47</v>
      </c>
      <c r="B167" s="205">
        <v>42382</v>
      </c>
      <c r="C167" s="205"/>
      <c r="D167" s="206" t="s">
        <v>690</v>
      </c>
      <c r="E167" s="207" t="s">
        <v>595</v>
      </c>
      <c r="F167" s="208">
        <v>417.5</v>
      </c>
      <c r="G167" s="207"/>
      <c r="H167" s="207">
        <v>547</v>
      </c>
      <c r="I167" s="209">
        <v>535</v>
      </c>
      <c r="J167" s="210" t="s">
        <v>683</v>
      </c>
      <c r="K167" s="211">
        <f t="shared" si="61"/>
        <v>129.5</v>
      </c>
      <c r="L167" s="212">
        <f t="shared" si="62"/>
        <v>0.31017964071856285</v>
      </c>
      <c r="M167" s="207" t="s">
        <v>593</v>
      </c>
      <c r="N167" s="213">
        <v>42578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48</v>
      </c>
      <c r="B168" s="205">
        <v>42408</v>
      </c>
      <c r="C168" s="205"/>
      <c r="D168" s="206" t="s">
        <v>691</v>
      </c>
      <c r="E168" s="207" t="s">
        <v>625</v>
      </c>
      <c r="F168" s="208">
        <v>650</v>
      </c>
      <c r="G168" s="207"/>
      <c r="H168" s="207">
        <v>800</v>
      </c>
      <c r="I168" s="209">
        <v>800</v>
      </c>
      <c r="J168" s="210" t="s">
        <v>683</v>
      </c>
      <c r="K168" s="211">
        <f t="shared" si="61"/>
        <v>150</v>
      </c>
      <c r="L168" s="212">
        <f t="shared" si="62"/>
        <v>0.23076923076923078</v>
      </c>
      <c r="M168" s="207" t="s">
        <v>593</v>
      </c>
      <c r="N168" s="213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49</v>
      </c>
      <c r="B169" s="205">
        <v>42433</v>
      </c>
      <c r="C169" s="205"/>
      <c r="D169" s="206" t="s">
        <v>211</v>
      </c>
      <c r="E169" s="207" t="s">
        <v>625</v>
      </c>
      <c r="F169" s="208">
        <v>437.5</v>
      </c>
      <c r="G169" s="207"/>
      <c r="H169" s="207">
        <v>504.5</v>
      </c>
      <c r="I169" s="209">
        <v>522</v>
      </c>
      <c r="J169" s="210" t="s">
        <v>692</v>
      </c>
      <c r="K169" s="211">
        <f t="shared" si="61"/>
        <v>67</v>
      </c>
      <c r="L169" s="212">
        <f t="shared" si="62"/>
        <v>0.15314285714285714</v>
      </c>
      <c r="M169" s="207" t="s">
        <v>593</v>
      </c>
      <c r="N169" s="213">
        <v>42480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50</v>
      </c>
      <c r="B170" s="205">
        <v>42438</v>
      </c>
      <c r="C170" s="205"/>
      <c r="D170" s="206" t="s">
        <v>693</v>
      </c>
      <c r="E170" s="207" t="s">
        <v>625</v>
      </c>
      <c r="F170" s="208">
        <v>189.5</v>
      </c>
      <c r="G170" s="207"/>
      <c r="H170" s="207">
        <v>218</v>
      </c>
      <c r="I170" s="209">
        <v>218</v>
      </c>
      <c r="J170" s="210" t="s">
        <v>683</v>
      </c>
      <c r="K170" s="211">
        <f t="shared" si="61"/>
        <v>28.5</v>
      </c>
      <c r="L170" s="212">
        <f t="shared" si="62"/>
        <v>0.15039577836411611</v>
      </c>
      <c r="M170" s="207" t="s">
        <v>593</v>
      </c>
      <c r="N170" s="213">
        <v>43034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4">
        <v>51</v>
      </c>
      <c r="B171" s="215">
        <v>42471</v>
      </c>
      <c r="C171" s="215"/>
      <c r="D171" s="223" t="s">
        <v>694</v>
      </c>
      <c r="E171" s="218" t="s">
        <v>625</v>
      </c>
      <c r="F171" s="218">
        <v>36.5</v>
      </c>
      <c r="G171" s="219"/>
      <c r="H171" s="219">
        <v>15.85</v>
      </c>
      <c r="I171" s="219">
        <v>60</v>
      </c>
      <c r="J171" s="220" t="s">
        <v>695</v>
      </c>
      <c r="K171" s="221">
        <f t="shared" si="61"/>
        <v>-20.65</v>
      </c>
      <c r="L171" s="222">
        <f t="shared" si="62"/>
        <v>-0.5657534246575342</v>
      </c>
      <c r="M171" s="218" t="s">
        <v>606</v>
      </c>
      <c r="N171" s="226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52</v>
      </c>
      <c r="B172" s="205">
        <v>42472</v>
      </c>
      <c r="C172" s="205"/>
      <c r="D172" s="206" t="s">
        <v>696</v>
      </c>
      <c r="E172" s="207" t="s">
        <v>625</v>
      </c>
      <c r="F172" s="208">
        <v>93</v>
      </c>
      <c r="G172" s="207"/>
      <c r="H172" s="207">
        <v>149</v>
      </c>
      <c r="I172" s="209">
        <v>140</v>
      </c>
      <c r="J172" s="210" t="s">
        <v>697</v>
      </c>
      <c r="K172" s="211">
        <f t="shared" si="61"/>
        <v>56</v>
      </c>
      <c r="L172" s="212">
        <f t="shared" si="62"/>
        <v>0.60215053763440862</v>
      </c>
      <c r="M172" s="207" t="s">
        <v>593</v>
      </c>
      <c r="N172" s="213">
        <v>42740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53</v>
      </c>
      <c r="B173" s="205">
        <v>42472</v>
      </c>
      <c r="C173" s="205"/>
      <c r="D173" s="206" t="s">
        <v>698</v>
      </c>
      <c r="E173" s="207" t="s">
        <v>625</v>
      </c>
      <c r="F173" s="208">
        <v>130</v>
      </c>
      <c r="G173" s="207"/>
      <c r="H173" s="207">
        <v>150</v>
      </c>
      <c r="I173" s="209" t="s">
        <v>699</v>
      </c>
      <c r="J173" s="210" t="s">
        <v>683</v>
      </c>
      <c r="K173" s="211">
        <f t="shared" si="61"/>
        <v>20</v>
      </c>
      <c r="L173" s="212">
        <f t="shared" si="62"/>
        <v>0.15384615384615385</v>
      </c>
      <c r="M173" s="207" t="s">
        <v>593</v>
      </c>
      <c r="N173" s="213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54</v>
      </c>
      <c r="B174" s="205">
        <v>42473</v>
      </c>
      <c r="C174" s="205"/>
      <c r="D174" s="206" t="s">
        <v>700</v>
      </c>
      <c r="E174" s="207" t="s">
        <v>625</v>
      </c>
      <c r="F174" s="208">
        <v>196</v>
      </c>
      <c r="G174" s="207"/>
      <c r="H174" s="207">
        <v>299</v>
      </c>
      <c r="I174" s="209">
        <v>299</v>
      </c>
      <c r="J174" s="210" t="s">
        <v>683</v>
      </c>
      <c r="K174" s="211">
        <v>103</v>
      </c>
      <c r="L174" s="212">
        <v>0.52551020408163296</v>
      </c>
      <c r="M174" s="207" t="s">
        <v>593</v>
      </c>
      <c r="N174" s="213">
        <v>42620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55</v>
      </c>
      <c r="B175" s="205">
        <v>42473</v>
      </c>
      <c r="C175" s="205"/>
      <c r="D175" s="206" t="s">
        <v>701</v>
      </c>
      <c r="E175" s="207" t="s">
        <v>625</v>
      </c>
      <c r="F175" s="208">
        <v>88</v>
      </c>
      <c r="G175" s="207"/>
      <c r="H175" s="207">
        <v>103</v>
      </c>
      <c r="I175" s="209">
        <v>103</v>
      </c>
      <c r="J175" s="210" t="s">
        <v>683</v>
      </c>
      <c r="K175" s="211">
        <v>15</v>
      </c>
      <c r="L175" s="212">
        <v>0.170454545454545</v>
      </c>
      <c r="M175" s="207" t="s">
        <v>593</v>
      </c>
      <c r="N175" s="213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56</v>
      </c>
      <c r="B176" s="205">
        <v>42492</v>
      </c>
      <c r="C176" s="205"/>
      <c r="D176" s="206" t="s">
        <v>702</v>
      </c>
      <c r="E176" s="207" t="s">
        <v>625</v>
      </c>
      <c r="F176" s="208">
        <v>127.5</v>
      </c>
      <c r="G176" s="207"/>
      <c r="H176" s="207">
        <v>148</v>
      </c>
      <c r="I176" s="209" t="s">
        <v>703</v>
      </c>
      <c r="J176" s="210" t="s">
        <v>683</v>
      </c>
      <c r="K176" s="211">
        <f t="shared" ref="K176:K180" si="63">H176-F176</f>
        <v>20.5</v>
      </c>
      <c r="L176" s="212">
        <f t="shared" ref="L176:L180" si="64">K176/F176</f>
        <v>0.16078431372549021</v>
      </c>
      <c r="M176" s="207" t="s">
        <v>593</v>
      </c>
      <c r="N176" s="213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57</v>
      </c>
      <c r="B177" s="205">
        <v>42493</v>
      </c>
      <c r="C177" s="205"/>
      <c r="D177" s="206" t="s">
        <v>704</v>
      </c>
      <c r="E177" s="207" t="s">
        <v>625</v>
      </c>
      <c r="F177" s="208">
        <v>675</v>
      </c>
      <c r="G177" s="207"/>
      <c r="H177" s="207">
        <v>815</v>
      </c>
      <c r="I177" s="209" t="s">
        <v>705</v>
      </c>
      <c r="J177" s="210" t="s">
        <v>683</v>
      </c>
      <c r="K177" s="211">
        <f t="shared" si="63"/>
        <v>140</v>
      </c>
      <c r="L177" s="212">
        <f t="shared" si="64"/>
        <v>0.2074074074074074</v>
      </c>
      <c r="M177" s="207" t="s">
        <v>593</v>
      </c>
      <c r="N177" s="213">
        <v>43154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4">
        <v>58</v>
      </c>
      <c r="B178" s="215">
        <v>42522</v>
      </c>
      <c r="C178" s="215"/>
      <c r="D178" s="216" t="s">
        <v>706</v>
      </c>
      <c r="E178" s="217" t="s">
        <v>625</v>
      </c>
      <c r="F178" s="218">
        <v>500</v>
      </c>
      <c r="G178" s="218"/>
      <c r="H178" s="219">
        <v>232.5</v>
      </c>
      <c r="I178" s="219" t="s">
        <v>707</v>
      </c>
      <c r="J178" s="220" t="s">
        <v>708</v>
      </c>
      <c r="K178" s="221">
        <f t="shared" si="63"/>
        <v>-267.5</v>
      </c>
      <c r="L178" s="222">
        <f t="shared" si="64"/>
        <v>-0.53500000000000003</v>
      </c>
      <c r="M178" s="218" t="s">
        <v>606</v>
      </c>
      <c r="N178" s="215">
        <v>43735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59</v>
      </c>
      <c r="B179" s="205">
        <v>42527</v>
      </c>
      <c r="C179" s="205"/>
      <c r="D179" s="206" t="s">
        <v>543</v>
      </c>
      <c r="E179" s="207" t="s">
        <v>625</v>
      </c>
      <c r="F179" s="208">
        <v>110</v>
      </c>
      <c r="G179" s="207"/>
      <c r="H179" s="207">
        <v>126.5</v>
      </c>
      <c r="I179" s="209">
        <v>125</v>
      </c>
      <c r="J179" s="210" t="s">
        <v>634</v>
      </c>
      <c r="K179" s="211">
        <f t="shared" si="63"/>
        <v>16.5</v>
      </c>
      <c r="L179" s="212">
        <f t="shared" si="64"/>
        <v>0.15</v>
      </c>
      <c r="M179" s="207" t="s">
        <v>593</v>
      </c>
      <c r="N179" s="213">
        <v>42552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60</v>
      </c>
      <c r="B180" s="205">
        <v>42538</v>
      </c>
      <c r="C180" s="205"/>
      <c r="D180" s="206" t="s">
        <v>709</v>
      </c>
      <c r="E180" s="207" t="s">
        <v>625</v>
      </c>
      <c r="F180" s="208">
        <v>44</v>
      </c>
      <c r="G180" s="207"/>
      <c r="H180" s="207">
        <v>69.5</v>
      </c>
      <c r="I180" s="209">
        <v>69.5</v>
      </c>
      <c r="J180" s="210" t="s">
        <v>710</v>
      </c>
      <c r="K180" s="211">
        <f t="shared" si="63"/>
        <v>25.5</v>
      </c>
      <c r="L180" s="212">
        <f t="shared" si="64"/>
        <v>0.57954545454545459</v>
      </c>
      <c r="M180" s="207" t="s">
        <v>593</v>
      </c>
      <c r="N180" s="213">
        <v>42977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61</v>
      </c>
      <c r="B181" s="205">
        <v>42549</v>
      </c>
      <c r="C181" s="205"/>
      <c r="D181" s="206" t="s">
        <v>711</v>
      </c>
      <c r="E181" s="207" t="s">
        <v>625</v>
      </c>
      <c r="F181" s="208">
        <v>262.5</v>
      </c>
      <c r="G181" s="207"/>
      <c r="H181" s="207">
        <v>340</v>
      </c>
      <c r="I181" s="209">
        <v>333</v>
      </c>
      <c r="J181" s="210" t="s">
        <v>712</v>
      </c>
      <c r="K181" s="211">
        <v>77.5</v>
      </c>
      <c r="L181" s="212">
        <v>0.29523809523809502</v>
      </c>
      <c r="M181" s="207" t="s">
        <v>593</v>
      </c>
      <c r="N181" s="213">
        <v>43017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62</v>
      </c>
      <c r="B182" s="205">
        <v>42549</v>
      </c>
      <c r="C182" s="205"/>
      <c r="D182" s="206" t="s">
        <v>713</v>
      </c>
      <c r="E182" s="207" t="s">
        <v>625</v>
      </c>
      <c r="F182" s="208">
        <v>840</v>
      </c>
      <c r="G182" s="207"/>
      <c r="H182" s="207">
        <v>1230</v>
      </c>
      <c r="I182" s="209">
        <v>1230</v>
      </c>
      <c r="J182" s="210" t="s">
        <v>683</v>
      </c>
      <c r="K182" s="211">
        <v>390</v>
      </c>
      <c r="L182" s="212">
        <v>0.46428571428571402</v>
      </c>
      <c r="M182" s="207" t="s">
        <v>593</v>
      </c>
      <c r="N182" s="213">
        <v>42649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7">
        <v>63</v>
      </c>
      <c r="B183" s="228">
        <v>42556</v>
      </c>
      <c r="C183" s="228"/>
      <c r="D183" s="229" t="s">
        <v>714</v>
      </c>
      <c r="E183" s="230" t="s">
        <v>625</v>
      </c>
      <c r="F183" s="230">
        <v>395</v>
      </c>
      <c r="G183" s="231"/>
      <c r="H183" s="231">
        <f>(468.5+342.5)/2</f>
        <v>405.5</v>
      </c>
      <c r="I183" s="231">
        <v>510</v>
      </c>
      <c r="J183" s="232" t="s">
        <v>715</v>
      </c>
      <c r="K183" s="233">
        <f t="shared" ref="K183:K189" si="65">H183-F183</f>
        <v>10.5</v>
      </c>
      <c r="L183" s="234">
        <f t="shared" ref="L183:L189" si="66">K183/F183</f>
        <v>2.6582278481012658E-2</v>
      </c>
      <c r="M183" s="230" t="s">
        <v>716</v>
      </c>
      <c r="N183" s="228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4">
        <v>64</v>
      </c>
      <c r="B184" s="215">
        <v>42584</v>
      </c>
      <c r="C184" s="215"/>
      <c r="D184" s="216" t="s">
        <v>717</v>
      </c>
      <c r="E184" s="217" t="s">
        <v>595</v>
      </c>
      <c r="F184" s="218">
        <f>169.5-12.8</f>
        <v>156.69999999999999</v>
      </c>
      <c r="G184" s="218"/>
      <c r="H184" s="219">
        <v>77</v>
      </c>
      <c r="I184" s="219" t="s">
        <v>718</v>
      </c>
      <c r="J184" s="220" t="s">
        <v>719</v>
      </c>
      <c r="K184" s="221">
        <f t="shared" si="65"/>
        <v>-79.699999999999989</v>
      </c>
      <c r="L184" s="222">
        <f t="shared" si="66"/>
        <v>-0.50861518825781749</v>
      </c>
      <c r="M184" s="218" t="s">
        <v>606</v>
      </c>
      <c r="N184" s="215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4">
        <v>65</v>
      </c>
      <c r="B185" s="215">
        <v>42586</v>
      </c>
      <c r="C185" s="215"/>
      <c r="D185" s="216" t="s">
        <v>720</v>
      </c>
      <c r="E185" s="217" t="s">
        <v>625</v>
      </c>
      <c r="F185" s="218">
        <v>400</v>
      </c>
      <c r="G185" s="218"/>
      <c r="H185" s="219">
        <v>305</v>
      </c>
      <c r="I185" s="219">
        <v>475</v>
      </c>
      <c r="J185" s="220" t="s">
        <v>721</v>
      </c>
      <c r="K185" s="221">
        <f t="shared" si="65"/>
        <v>-95</v>
      </c>
      <c r="L185" s="222">
        <f t="shared" si="66"/>
        <v>-0.23749999999999999</v>
      </c>
      <c r="M185" s="218" t="s">
        <v>606</v>
      </c>
      <c r="N185" s="215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66</v>
      </c>
      <c r="B186" s="205">
        <v>42593</v>
      </c>
      <c r="C186" s="205"/>
      <c r="D186" s="206" t="s">
        <v>722</v>
      </c>
      <c r="E186" s="207" t="s">
        <v>625</v>
      </c>
      <c r="F186" s="208">
        <v>86.5</v>
      </c>
      <c r="G186" s="207"/>
      <c r="H186" s="207">
        <v>130</v>
      </c>
      <c r="I186" s="209">
        <v>130</v>
      </c>
      <c r="J186" s="210" t="s">
        <v>723</v>
      </c>
      <c r="K186" s="211">
        <f t="shared" si="65"/>
        <v>43.5</v>
      </c>
      <c r="L186" s="212">
        <f t="shared" si="66"/>
        <v>0.50289017341040465</v>
      </c>
      <c r="M186" s="207" t="s">
        <v>593</v>
      </c>
      <c r="N186" s="213">
        <v>43091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4">
        <v>67</v>
      </c>
      <c r="B187" s="215">
        <v>42600</v>
      </c>
      <c r="C187" s="215"/>
      <c r="D187" s="216" t="s">
        <v>110</v>
      </c>
      <c r="E187" s="217" t="s">
        <v>625</v>
      </c>
      <c r="F187" s="218">
        <v>133.5</v>
      </c>
      <c r="G187" s="218"/>
      <c r="H187" s="219">
        <v>126.5</v>
      </c>
      <c r="I187" s="219">
        <v>178</v>
      </c>
      <c r="J187" s="220" t="s">
        <v>724</v>
      </c>
      <c r="K187" s="221">
        <f t="shared" si="65"/>
        <v>-7</v>
      </c>
      <c r="L187" s="222">
        <f t="shared" si="66"/>
        <v>-5.2434456928838954E-2</v>
      </c>
      <c r="M187" s="218" t="s">
        <v>606</v>
      </c>
      <c r="N187" s="215">
        <v>42615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68</v>
      </c>
      <c r="B188" s="205">
        <v>42613</v>
      </c>
      <c r="C188" s="205"/>
      <c r="D188" s="206" t="s">
        <v>725</v>
      </c>
      <c r="E188" s="207" t="s">
        <v>625</v>
      </c>
      <c r="F188" s="208">
        <v>560</v>
      </c>
      <c r="G188" s="207"/>
      <c r="H188" s="207">
        <v>725</v>
      </c>
      <c r="I188" s="209">
        <v>725</v>
      </c>
      <c r="J188" s="210" t="s">
        <v>627</v>
      </c>
      <c r="K188" s="211">
        <f t="shared" si="65"/>
        <v>165</v>
      </c>
      <c r="L188" s="212">
        <f t="shared" si="66"/>
        <v>0.29464285714285715</v>
      </c>
      <c r="M188" s="207" t="s">
        <v>593</v>
      </c>
      <c r="N188" s="213">
        <v>42456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69</v>
      </c>
      <c r="B189" s="205">
        <v>42614</v>
      </c>
      <c r="C189" s="205"/>
      <c r="D189" s="206" t="s">
        <v>726</v>
      </c>
      <c r="E189" s="207" t="s">
        <v>625</v>
      </c>
      <c r="F189" s="208">
        <v>160.5</v>
      </c>
      <c r="G189" s="207"/>
      <c r="H189" s="207">
        <v>210</v>
      </c>
      <c r="I189" s="209">
        <v>210</v>
      </c>
      <c r="J189" s="210" t="s">
        <v>627</v>
      </c>
      <c r="K189" s="211">
        <f t="shared" si="65"/>
        <v>49.5</v>
      </c>
      <c r="L189" s="212">
        <f t="shared" si="66"/>
        <v>0.30841121495327101</v>
      </c>
      <c r="M189" s="207" t="s">
        <v>593</v>
      </c>
      <c r="N189" s="213">
        <v>42871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70</v>
      </c>
      <c r="B190" s="205">
        <v>42646</v>
      </c>
      <c r="C190" s="205"/>
      <c r="D190" s="206" t="s">
        <v>398</v>
      </c>
      <c r="E190" s="207" t="s">
        <v>625</v>
      </c>
      <c r="F190" s="208">
        <v>430</v>
      </c>
      <c r="G190" s="207"/>
      <c r="H190" s="207">
        <v>596</v>
      </c>
      <c r="I190" s="209">
        <v>575</v>
      </c>
      <c r="J190" s="210" t="s">
        <v>727</v>
      </c>
      <c r="K190" s="211">
        <v>166</v>
      </c>
      <c r="L190" s="212">
        <v>0.38604651162790699</v>
      </c>
      <c r="M190" s="207" t="s">
        <v>593</v>
      </c>
      <c r="N190" s="213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71</v>
      </c>
      <c r="B191" s="205">
        <v>42657</v>
      </c>
      <c r="C191" s="205"/>
      <c r="D191" s="206" t="s">
        <v>728</v>
      </c>
      <c r="E191" s="207" t="s">
        <v>625</v>
      </c>
      <c r="F191" s="208">
        <v>280</v>
      </c>
      <c r="G191" s="207"/>
      <c r="H191" s="207">
        <v>345</v>
      </c>
      <c r="I191" s="209">
        <v>345</v>
      </c>
      <c r="J191" s="210" t="s">
        <v>627</v>
      </c>
      <c r="K191" s="211">
        <f t="shared" ref="K191:K196" si="67">H191-F191</f>
        <v>65</v>
      </c>
      <c r="L191" s="212">
        <f t="shared" ref="L191:L192" si="68">K191/F191</f>
        <v>0.23214285714285715</v>
      </c>
      <c r="M191" s="207" t="s">
        <v>593</v>
      </c>
      <c r="N191" s="213">
        <v>42814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72</v>
      </c>
      <c r="B192" s="205">
        <v>42657</v>
      </c>
      <c r="C192" s="205"/>
      <c r="D192" s="206" t="s">
        <v>729</v>
      </c>
      <c r="E192" s="207" t="s">
        <v>625</v>
      </c>
      <c r="F192" s="208">
        <v>245</v>
      </c>
      <c r="G192" s="207"/>
      <c r="H192" s="207">
        <v>325.5</v>
      </c>
      <c r="I192" s="209">
        <v>330</v>
      </c>
      <c r="J192" s="210" t="s">
        <v>730</v>
      </c>
      <c r="K192" s="211">
        <f t="shared" si="67"/>
        <v>80.5</v>
      </c>
      <c r="L192" s="212">
        <f t="shared" si="68"/>
        <v>0.32857142857142857</v>
      </c>
      <c r="M192" s="207" t="s">
        <v>593</v>
      </c>
      <c r="N192" s="213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73</v>
      </c>
      <c r="B193" s="205">
        <v>42660</v>
      </c>
      <c r="C193" s="205"/>
      <c r="D193" s="206" t="s">
        <v>348</v>
      </c>
      <c r="E193" s="207" t="s">
        <v>625</v>
      </c>
      <c r="F193" s="208">
        <v>125</v>
      </c>
      <c r="G193" s="207"/>
      <c r="H193" s="207">
        <v>160</v>
      </c>
      <c r="I193" s="209">
        <v>160</v>
      </c>
      <c r="J193" s="210" t="s">
        <v>683</v>
      </c>
      <c r="K193" s="211">
        <f t="shared" si="67"/>
        <v>35</v>
      </c>
      <c r="L193" s="212">
        <v>0.28000000000000003</v>
      </c>
      <c r="M193" s="207" t="s">
        <v>593</v>
      </c>
      <c r="N193" s="213">
        <v>42803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74</v>
      </c>
      <c r="B194" s="205">
        <v>42660</v>
      </c>
      <c r="C194" s="205"/>
      <c r="D194" s="206" t="s">
        <v>471</v>
      </c>
      <c r="E194" s="207" t="s">
        <v>625</v>
      </c>
      <c r="F194" s="208">
        <v>114</v>
      </c>
      <c r="G194" s="207"/>
      <c r="H194" s="207">
        <v>145</v>
      </c>
      <c r="I194" s="209">
        <v>145</v>
      </c>
      <c r="J194" s="210" t="s">
        <v>683</v>
      </c>
      <c r="K194" s="211">
        <f t="shared" si="67"/>
        <v>31</v>
      </c>
      <c r="L194" s="212">
        <f t="shared" ref="L194:L196" si="69">K194/F194</f>
        <v>0.27192982456140352</v>
      </c>
      <c r="M194" s="207" t="s">
        <v>593</v>
      </c>
      <c r="N194" s="213">
        <v>42859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75</v>
      </c>
      <c r="B195" s="205">
        <v>42660</v>
      </c>
      <c r="C195" s="205"/>
      <c r="D195" s="206" t="s">
        <v>731</v>
      </c>
      <c r="E195" s="207" t="s">
        <v>625</v>
      </c>
      <c r="F195" s="208">
        <v>212</v>
      </c>
      <c r="G195" s="207"/>
      <c r="H195" s="207">
        <v>280</v>
      </c>
      <c r="I195" s="209">
        <v>276</v>
      </c>
      <c r="J195" s="210" t="s">
        <v>732</v>
      </c>
      <c r="K195" s="211">
        <f t="shared" si="67"/>
        <v>68</v>
      </c>
      <c r="L195" s="212">
        <f t="shared" si="69"/>
        <v>0.32075471698113206</v>
      </c>
      <c r="M195" s="207" t="s">
        <v>593</v>
      </c>
      <c r="N195" s="213">
        <v>42858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76</v>
      </c>
      <c r="B196" s="205">
        <v>42678</v>
      </c>
      <c r="C196" s="205"/>
      <c r="D196" s="206" t="s">
        <v>459</v>
      </c>
      <c r="E196" s="207" t="s">
        <v>625</v>
      </c>
      <c r="F196" s="208">
        <v>155</v>
      </c>
      <c r="G196" s="207"/>
      <c r="H196" s="207">
        <v>210</v>
      </c>
      <c r="I196" s="209">
        <v>210</v>
      </c>
      <c r="J196" s="210" t="s">
        <v>733</v>
      </c>
      <c r="K196" s="211">
        <f t="shared" si="67"/>
        <v>55</v>
      </c>
      <c r="L196" s="212">
        <f t="shared" si="69"/>
        <v>0.35483870967741937</v>
      </c>
      <c r="M196" s="207" t="s">
        <v>593</v>
      </c>
      <c r="N196" s="213">
        <v>42944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4">
        <v>77</v>
      </c>
      <c r="B197" s="215">
        <v>42710</v>
      </c>
      <c r="C197" s="215"/>
      <c r="D197" s="216" t="s">
        <v>734</v>
      </c>
      <c r="E197" s="217" t="s">
        <v>625</v>
      </c>
      <c r="F197" s="218">
        <v>150.5</v>
      </c>
      <c r="G197" s="218"/>
      <c r="H197" s="219">
        <v>72.5</v>
      </c>
      <c r="I197" s="219">
        <v>174</v>
      </c>
      <c r="J197" s="220" t="s">
        <v>735</v>
      </c>
      <c r="K197" s="221">
        <v>-78</v>
      </c>
      <c r="L197" s="222">
        <v>-0.51827242524916906</v>
      </c>
      <c r="M197" s="218" t="s">
        <v>606</v>
      </c>
      <c r="N197" s="215">
        <v>43333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78</v>
      </c>
      <c r="B198" s="205">
        <v>42712</v>
      </c>
      <c r="C198" s="205"/>
      <c r="D198" s="206" t="s">
        <v>736</v>
      </c>
      <c r="E198" s="207" t="s">
        <v>625</v>
      </c>
      <c r="F198" s="208">
        <v>380</v>
      </c>
      <c r="G198" s="207"/>
      <c r="H198" s="207">
        <v>478</v>
      </c>
      <c r="I198" s="209">
        <v>468</v>
      </c>
      <c r="J198" s="210" t="s">
        <v>683</v>
      </c>
      <c r="K198" s="211">
        <f t="shared" ref="K198:K200" si="70">H198-F198</f>
        <v>98</v>
      </c>
      <c r="L198" s="212">
        <f t="shared" ref="L198:L200" si="71">K198/F198</f>
        <v>0.25789473684210529</v>
      </c>
      <c r="M198" s="207" t="s">
        <v>593</v>
      </c>
      <c r="N198" s="213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79</v>
      </c>
      <c r="B199" s="205">
        <v>42734</v>
      </c>
      <c r="C199" s="205"/>
      <c r="D199" s="206" t="s">
        <v>109</v>
      </c>
      <c r="E199" s="207" t="s">
        <v>625</v>
      </c>
      <c r="F199" s="208">
        <v>305</v>
      </c>
      <c r="G199" s="207"/>
      <c r="H199" s="207">
        <v>375</v>
      </c>
      <c r="I199" s="209">
        <v>375</v>
      </c>
      <c r="J199" s="210" t="s">
        <v>683</v>
      </c>
      <c r="K199" s="211">
        <f t="shared" si="70"/>
        <v>70</v>
      </c>
      <c r="L199" s="212">
        <f t="shared" si="71"/>
        <v>0.22950819672131148</v>
      </c>
      <c r="M199" s="207" t="s">
        <v>593</v>
      </c>
      <c r="N199" s="213">
        <v>42768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80</v>
      </c>
      <c r="B200" s="205">
        <v>42739</v>
      </c>
      <c r="C200" s="205"/>
      <c r="D200" s="206" t="s">
        <v>95</v>
      </c>
      <c r="E200" s="207" t="s">
        <v>625</v>
      </c>
      <c r="F200" s="208">
        <v>99.5</v>
      </c>
      <c r="G200" s="207"/>
      <c r="H200" s="207">
        <v>158</v>
      </c>
      <c r="I200" s="209">
        <v>158</v>
      </c>
      <c r="J200" s="210" t="s">
        <v>683</v>
      </c>
      <c r="K200" s="211">
        <f t="shared" si="70"/>
        <v>58.5</v>
      </c>
      <c r="L200" s="212">
        <f t="shared" si="71"/>
        <v>0.5879396984924623</v>
      </c>
      <c r="M200" s="207" t="s">
        <v>593</v>
      </c>
      <c r="N200" s="213">
        <v>42898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81</v>
      </c>
      <c r="B201" s="205">
        <v>42739</v>
      </c>
      <c r="C201" s="205"/>
      <c r="D201" s="206" t="s">
        <v>95</v>
      </c>
      <c r="E201" s="207" t="s">
        <v>625</v>
      </c>
      <c r="F201" s="208">
        <v>99.5</v>
      </c>
      <c r="G201" s="207"/>
      <c r="H201" s="207">
        <v>158</v>
      </c>
      <c r="I201" s="209">
        <v>158</v>
      </c>
      <c r="J201" s="210" t="s">
        <v>683</v>
      </c>
      <c r="K201" s="211">
        <v>58.5</v>
      </c>
      <c r="L201" s="212">
        <v>0.58793969849246197</v>
      </c>
      <c r="M201" s="207" t="s">
        <v>593</v>
      </c>
      <c r="N201" s="213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82</v>
      </c>
      <c r="B202" s="205">
        <v>42786</v>
      </c>
      <c r="C202" s="205"/>
      <c r="D202" s="206" t="s">
        <v>186</v>
      </c>
      <c r="E202" s="207" t="s">
        <v>625</v>
      </c>
      <c r="F202" s="208">
        <v>140.5</v>
      </c>
      <c r="G202" s="207"/>
      <c r="H202" s="207">
        <v>220</v>
      </c>
      <c r="I202" s="209">
        <v>220</v>
      </c>
      <c r="J202" s="210" t="s">
        <v>683</v>
      </c>
      <c r="K202" s="211">
        <f>H202-F202</f>
        <v>79.5</v>
      </c>
      <c r="L202" s="212">
        <f>K202/F202</f>
        <v>0.5658362989323843</v>
      </c>
      <c r="M202" s="207" t="s">
        <v>593</v>
      </c>
      <c r="N202" s="213">
        <v>42864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83</v>
      </c>
      <c r="B203" s="205">
        <v>42786</v>
      </c>
      <c r="C203" s="205"/>
      <c r="D203" s="206" t="s">
        <v>737</v>
      </c>
      <c r="E203" s="207" t="s">
        <v>625</v>
      </c>
      <c r="F203" s="208">
        <v>202.5</v>
      </c>
      <c r="G203" s="207"/>
      <c r="H203" s="207">
        <v>234</v>
      </c>
      <c r="I203" s="209">
        <v>234</v>
      </c>
      <c r="J203" s="210" t="s">
        <v>683</v>
      </c>
      <c r="K203" s="211">
        <v>31.5</v>
      </c>
      <c r="L203" s="212">
        <v>0.155555555555556</v>
      </c>
      <c r="M203" s="207" t="s">
        <v>593</v>
      </c>
      <c r="N203" s="213">
        <v>42836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84</v>
      </c>
      <c r="B204" s="205">
        <v>42818</v>
      </c>
      <c r="C204" s="205"/>
      <c r="D204" s="206" t="s">
        <v>738</v>
      </c>
      <c r="E204" s="207" t="s">
        <v>625</v>
      </c>
      <c r="F204" s="208">
        <v>300.5</v>
      </c>
      <c r="G204" s="207"/>
      <c r="H204" s="207">
        <v>417.5</v>
      </c>
      <c r="I204" s="209">
        <v>420</v>
      </c>
      <c r="J204" s="210" t="s">
        <v>739</v>
      </c>
      <c r="K204" s="211">
        <f>H204-F204</f>
        <v>117</v>
      </c>
      <c r="L204" s="212">
        <f>K204/F204</f>
        <v>0.38935108153078202</v>
      </c>
      <c r="M204" s="207" t="s">
        <v>593</v>
      </c>
      <c r="N204" s="213">
        <v>43070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85</v>
      </c>
      <c r="B205" s="205">
        <v>42818</v>
      </c>
      <c r="C205" s="205"/>
      <c r="D205" s="206" t="s">
        <v>713</v>
      </c>
      <c r="E205" s="207" t="s">
        <v>625</v>
      </c>
      <c r="F205" s="208">
        <v>850</v>
      </c>
      <c r="G205" s="207"/>
      <c r="H205" s="207">
        <v>1042.5</v>
      </c>
      <c r="I205" s="209">
        <v>1023</v>
      </c>
      <c r="J205" s="210" t="s">
        <v>740</v>
      </c>
      <c r="K205" s="211">
        <v>192.5</v>
      </c>
      <c r="L205" s="212">
        <v>0.22647058823529401</v>
      </c>
      <c r="M205" s="207" t="s">
        <v>593</v>
      </c>
      <c r="N205" s="213">
        <v>42830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86</v>
      </c>
      <c r="B206" s="205">
        <v>42830</v>
      </c>
      <c r="C206" s="205"/>
      <c r="D206" s="206" t="s">
        <v>490</v>
      </c>
      <c r="E206" s="207" t="s">
        <v>625</v>
      </c>
      <c r="F206" s="208">
        <v>785</v>
      </c>
      <c r="G206" s="207"/>
      <c r="H206" s="207">
        <v>930</v>
      </c>
      <c r="I206" s="209">
        <v>920</v>
      </c>
      <c r="J206" s="210" t="s">
        <v>741</v>
      </c>
      <c r="K206" s="211">
        <f>H206-F206</f>
        <v>145</v>
      </c>
      <c r="L206" s="212">
        <f>K206/F206</f>
        <v>0.18471337579617833</v>
      </c>
      <c r="M206" s="207" t="s">
        <v>593</v>
      </c>
      <c r="N206" s="213">
        <v>42976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4">
        <v>87</v>
      </c>
      <c r="B207" s="215">
        <v>42831</v>
      </c>
      <c r="C207" s="215"/>
      <c r="D207" s="216" t="s">
        <v>742</v>
      </c>
      <c r="E207" s="217" t="s">
        <v>625</v>
      </c>
      <c r="F207" s="218">
        <v>40</v>
      </c>
      <c r="G207" s="218"/>
      <c r="H207" s="219">
        <v>13.1</v>
      </c>
      <c r="I207" s="219">
        <v>60</v>
      </c>
      <c r="J207" s="220" t="s">
        <v>743</v>
      </c>
      <c r="K207" s="221">
        <v>-26.9</v>
      </c>
      <c r="L207" s="222">
        <v>-0.67249999999999999</v>
      </c>
      <c r="M207" s="218" t="s">
        <v>606</v>
      </c>
      <c r="N207" s="215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88</v>
      </c>
      <c r="B208" s="205">
        <v>42837</v>
      </c>
      <c r="C208" s="205"/>
      <c r="D208" s="206" t="s">
        <v>94</v>
      </c>
      <c r="E208" s="207" t="s">
        <v>625</v>
      </c>
      <c r="F208" s="208">
        <v>289.5</v>
      </c>
      <c r="G208" s="207"/>
      <c r="H208" s="207">
        <v>354</v>
      </c>
      <c r="I208" s="209">
        <v>360</v>
      </c>
      <c r="J208" s="210" t="s">
        <v>744</v>
      </c>
      <c r="K208" s="211">
        <f t="shared" ref="K208:K216" si="72">H208-F208</f>
        <v>64.5</v>
      </c>
      <c r="L208" s="212">
        <f t="shared" ref="L208:L216" si="73">K208/F208</f>
        <v>0.22279792746113988</v>
      </c>
      <c r="M208" s="207" t="s">
        <v>593</v>
      </c>
      <c r="N208" s="213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89</v>
      </c>
      <c r="B209" s="205">
        <v>42845</v>
      </c>
      <c r="C209" s="205"/>
      <c r="D209" s="206" t="s">
        <v>429</v>
      </c>
      <c r="E209" s="207" t="s">
        <v>625</v>
      </c>
      <c r="F209" s="208">
        <v>700</v>
      </c>
      <c r="G209" s="207"/>
      <c r="H209" s="207">
        <v>840</v>
      </c>
      <c r="I209" s="209">
        <v>840</v>
      </c>
      <c r="J209" s="210" t="s">
        <v>745</v>
      </c>
      <c r="K209" s="211">
        <f t="shared" si="72"/>
        <v>140</v>
      </c>
      <c r="L209" s="212">
        <f t="shared" si="73"/>
        <v>0.2</v>
      </c>
      <c r="M209" s="207" t="s">
        <v>593</v>
      </c>
      <c r="N209" s="213">
        <v>42893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90</v>
      </c>
      <c r="B210" s="205">
        <v>42887</v>
      </c>
      <c r="C210" s="205"/>
      <c r="D210" s="206" t="s">
        <v>746</v>
      </c>
      <c r="E210" s="207" t="s">
        <v>625</v>
      </c>
      <c r="F210" s="208">
        <v>130</v>
      </c>
      <c r="G210" s="207"/>
      <c r="H210" s="207">
        <v>144.25</v>
      </c>
      <c r="I210" s="209">
        <v>170</v>
      </c>
      <c r="J210" s="210" t="s">
        <v>747</v>
      </c>
      <c r="K210" s="211">
        <f t="shared" si="72"/>
        <v>14.25</v>
      </c>
      <c r="L210" s="212">
        <f t="shared" si="73"/>
        <v>0.10961538461538461</v>
      </c>
      <c r="M210" s="207" t="s">
        <v>593</v>
      </c>
      <c r="N210" s="213">
        <v>43675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91</v>
      </c>
      <c r="B211" s="205">
        <v>42901</v>
      </c>
      <c r="C211" s="205"/>
      <c r="D211" s="206" t="s">
        <v>748</v>
      </c>
      <c r="E211" s="207" t="s">
        <v>625</v>
      </c>
      <c r="F211" s="208">
        <v>214.5</v>
      </c>
      <c r="G211" s="207"/>
      <c r="H211" s="207">
        <v>262</v>
      </c>
      <c r="I211" s="209">
        <v>262</v>
      </c>
      <c r="J211" s="210" t="s">
        <v>749</v>
      </c>
      <c r="K211" s="211">
        <f t="shared" si="72"/>
        <v>47.5</v>
      </c>
      <c r="L211" s="212">
        <f t="shared" si="73"/>
        <v>0.22144522144522144</v>
      </c>
      <c r="M211" s="207" t="s">
        <v>593</v>
      </c>
      <c r="N211" s="213">
        <v>42977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5">
        <v>92</v>
      </c>
      <c r="B212" s="236">
        <v>42933</v>
      </c>
      <c r="C212" s="236"/>
      <c r="D212" s="237" t="s">
        <v>750</v>
      </c>
      <c r="E212" s="238" t="s">
        <v>625</v>
      </c>
      <c r="F212" s="239">
        <v>370</v>
      </c>
      <c r="G212" s="238"/>
      <c r="H212" s="238">
        <v>447.5</v>
      </c>
      <c r="I212" s="240">
        <v>450</v>
      </c>
      <c r="J212" s="241" t="s">
        <v>683</v>
      </c>
      <c r="K212" s="211">
        <f t="shared" si="72"/>
        <v>77.5</v>
      </c>
      <c r="L212" s="242">
        <f t="shared" si="73"/>
        <v>0.20945945945945946</v>
      </c>
      <c r="M212" s="238" t="s">
        <v>593</v>
      </c>
      <c r="N212" s="243">
        <v>43035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5">
        <v>93</v>
      </c>
      <c r="B213" s="236">
        <v>42943</v>
      </c>
      <c r="C213" s="236"/>
      <c r="D213" s="237" t="s">
        <v>184</v>
      </c>
      <c r="E213" s="238" t="s">
        <v>625</v>
      </c>
      <c r="F213" s="239">
        <v>657.5</v>
      </c>
      <c r="G213" s="238"/>
      <c r="H213" s="238">
        <v>825</v>
      </c>
      <c r="I213" s="240">
        <v>820</v>
      </c>
      <c r="J213" s="241" t="s">
        <v>683</v>
      </c>
      <c r="K213" s="211">
        <f t="shared" si="72"/>
        <v>167.5</v>
      </c>
      <c r="L213" s="242">
        <f t="shared" si="73"/>
        <v>0.25475285171102663</v>
      </c>
      <c r="M213" s="238" t="s">
        <v>593</v>
      </c>
      <c r="N213" s="243">
        <v>43090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94</v>
      </c>
      <c r="B214" s="205">
        <v>42964</v>
      </c>
      <c r="C214" s="205"/>
      <c r="D214" s="206" t="s">
        <v>364</v>
      </c>
      <c r="E214" s="207" t="s">
        <v>625</v>
      </c>
      <c r="F214" s="208">
        <v>605</v>
      </c>
      <c r="G214" s="207"/>
      <c r="H214" s="207">
        <v>750</v>
      </c>
      <c r="I214" s="209">
        <v>750</v>
      </c>
      <c r="J214" s="210" t="s">
        <v>741</v>
      </c>
      <c r="K214" s="211">
        <f t="shared" si="72"/>
        <v>145</v>
      </c>
      <c r="L214" s="212">
        <f t="shared" si="73"/>
        <v>0.23966942148760331</v>
      </c>
      <c r="M214" s="207" t="s">
        <v>593</v>
      </c>
      <c r="N214" s="213">
        <v>43027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4">
        <v>95</v>
      </c>
      <c r="B215" s="215">
        <v>42979</v>
      </c>
      <c r="C215" s="215"/>
      <c r="D215" s="223" t="s">
        <v>751</v>
      </c>
      <c r="E215" s="218" t="s">
        <v>625</v>
      </c>
      <c r="F215" s="218">
        <v>255</v>
      </c>
      <c r="G215" s="219"/>
      <c r="H215" s="219">
        <v>217.25</v>
      </c>
      <c r="I215" s="219">
        <v>320</v>
      </c>
      <c r="J215" s="220" t="s">
        <v>752</v>
      </c>
      <c r="K215" s="221">
        <f t="shared" si="72"/>
        <v>-37.75</v>
      </c>
      <c r="L215" s="224">
        <f t="shared" si="73"/>
        <v>-0.14803921568627451</v>
      </c>
      <c r="M215" s="218" t="s">
        <v>606</v>
      </c>
      <c r="N215" s="215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96</v>
      </c>
      <c r="B216" s="205">
        <v>42997</v>
      </c>
      <c r="C216" s="205"/>
      <c r="D216" s="206" t="s">
        <v>753</v>
      </c>
      <c r="E216" s="207" t="s">
        <v>625</v>
      </c>
      <c r="F216" s="208">
        <v>215</v>
      </c>
      <c r="G216" s="207"/>
      <c r="H216" s="207">
        <v>258</v>
      </c>
      <c r="I216" s="209">
        <v>258</v>
      </c>
      <c r="J216" s="210" t="s">
        <v>683</v>
      </c>
      <c r="K216" s="211">
        <f t="shared" si="72"/>
        <v>43</v>
      </c>
      <c r="L216" s="212">
        <f t="shared" si="73"/>
        <v>0.2</v>
      </c>
      <c r="M216" s="207" t="s">
        <v>593</v>
      </c>
      <c r="N216" s="213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97</v>
      </c>
      <c r="B217" s="205">
        <v>42997</v>
      </c>
      <c r="C217" s="205"/>
      <c r="D217" s="206" t="s">
        <v>753</v>
      </c>
      <c r="E217" s="207" t="s">
        <v>625</v>
      </c>
      <c r="F217" s="208">
        <v>215</v>
      </c>
      <c r="G217" s="207"/>
      <c r="H217" s="207">
        <v>258</v>
      </c>
      <c r="I217" s="209">
        <v>258</v>
      </c>
      <c r="J217" s="241" t="s">
        <v>683</v>
      </c>
      <c r="K217" s="211">
        <v>43</v>
      </c>
      <c r="L217" s="212">
        <v>0.2</v>
      </c>
      <c r="M217" s="207" t="s">
        <v>593</v>
      </c>
      <c r="N217" s="213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5">
        <v>98</v>
      </c>
      <c r="B218" s="236">
        <v>42998</v>
      </c>
      <c r="C218" s="236"/>
      <c r="D218" s="237" t="s">
        <v>754</v>
      </c>
      <c r="E218" s="238" t="s">
        <v>625</v>
      </c>
      <c r="F218" s="208">
        <v>75</v>
      </c>
      <c r="G218" s="238"/>
      <c r="H218" s="238">
        <v>90</v>
      </c>
      <c r="I218" s="240">
        <v>90</v>
      </c>
      <c r="J218" s="210" t="s">
        <v>755</v>
      </c>
      <c r="K218" s="211">
        <f t="shared" ref="K218:K223" si="74">H218-F218</f>
        <v>15</v>
      </c>
      <c r="L218" s="212">
        <f t="shared" ref="L218:L223" si="75">K218/F218</f>
        <v>0.2</v>
      </c>
      <c r="M218" s="207" t="s">
        <v>593</v>
      </c>
      <c r="N218" s="213">
        <v>43019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5">
        <v>99</v>
      </c>
      <c r="B219" s="236">
        <v>43011</v>
      </c>
      <c r="C219" s="236"/>
      <c r="D219" s="237" t="s">
        <v>608</v>
      </c>
      <c r="E219" s="238" t="s">
        <v>625</v>
      </c>
      <c r="F219" s="239">
        <v>315</v>
      </c>
      <c r="G219" s="238"/>
      <c r="H219" s="238">
        <v>392</v>
      </c>
      <c r="I219" s="240">
        <v>384</v>
      </c>
      <c r="J219" s="241" t="s">
        <v>756</v>
      </c>
      <c r="K219" s="211">
        <f t="shared" si="74"/>
        <v>77</v>
      </c>
      <c r="L219" s="242">
        <f t="shared" si="75"/>
        <v>0.24444444444444444</v>
      </c>
      <c r="M219" s="238" t="s">
        <v>593</v>
      </c>
      <c r="N219" s="243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5">
        <v>100</v>
      </c>
      <c r="B220" s="236">
        <v>43013</v>
      </c>
      <c r="C220" s="236"/>
      <c r="D220" s="237" t="s">
        <v>464</v>
      </c>
      <c r="E220" s="238" t="s">
        <v>625</v>
      </c>
      <c r="F220" s="239">
        <v>145</v>
      </c>
      <c r="G220" s="238"/>
      <c r="H220" s="238">
        <v>179</v>
      </c>
      <c r="I220" s="240">
        <v>180</v>
      </c>
      <c r="J220" s="241" t="s">
        <v>757</v>
      </c>
      <c r="K220" s="211">
        <f t="shared" si="74"/>
        <v>34</v>
      </c>
      <c r="L220" s="242">
        <f t="shared" si="75"/>
        <v>0.23448275862068965</v>
      </c>
      <c r="M220" s="238" t="s">
        <v>593</v>
      </c>
      <c r="N220" s="243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5">
        <v>101</v>
      </c>
      <c r="B221" s="236">
        <v>43014</v>
      </c>
      <c r="C221" s="236"/>
      <c r="D221" s="237" t="s">
        <v>338</v>
      </c>
      <c r="E221" s="238" t="s">
        <v>625</v>
      </c>
      <c r="F221" s="239">
        <v>256</v>
      </c>
      <c r="G221" s="238"/>
      <c r="H221" s="238">
        <v>323</v>
      </c>
      <c r="I221" s="240">
        <v>320</v>
      </c>
      <c r="J221" s="241" t="s">
        <v>683</v>
      </c>
      <c r="K221" s="211">
        <f t="shared" si="74"/>
        <v>67</v>
      </c>
      <c r="L221" s="242">
        <f t="shared" si="75"/>
        <v>0.26171875</v>
      </c>
      <c r="M221" s="238" t="s">
        <v>593</v>
      </c>
      <c r="N221" s="243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5">
        <v>102</v>
      </c>
      <c r="B222" s="236">
        <v>43017</v>
      </c>
      <c r="C222" s="236"/>
      <c r="D222" s="237" t="s">
        <v>354</v>
      </c>
      <c r="E222" s="238" t="s">
        <v>625</v>
      </c>
      <c r="F222" s="239">
        <v>137.5</v>
      </c>
      <c r="G222" s="238"/>
      <c r="H222" s="238">
        <v>184</v>
      </c>
      <c r="I222" s="240">
        <v>183</v>
      </c>
      <c r="J222" s="241" t="s">
        <v>758</v>
      </c>
      <c r="K222" s="211">
        <f t="shared" si="74"/>
        <v>46.5</v>
      </c>
      <c r="L222" s="242">
        <f t="shared" si="75"/>
        <v>0.33818181818181819</v>
      </c>
      <c r="M222" s="238" t="s">
        <v>593</v>
      </c>
      <c r="N222" s="243">
        <v>43108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5">
        <v>103</v>
      </c>
      <c r="B223" s="236">
        <v>43018</v>
      </c>
      <c r="C223" s="236"/>
      <c r="D223" s="237" t="s">
        <v>759</v>
      </c>
      <c r="E223" s="238" t="s">
        <v>625</v>
      </c>
      <c r="F223" s="239">
        <v>125.5</v>
      </c>
      <c r="G223" s="238"/>
      <c r="H223" s="238">
        <v>158</v>
      </c>
      <c r="I223" s="240">
        <v>155</v>
      </c>
      <c r="J223" s="241" t="s">
        <v>760</v>
      </c>
      <c r="K223" s="211">
        <f t="shared" si="74"/>
        <v>32.5</v>
      </c>
      <c r="L223" s="242">
        <f t="shared" si="75"/>
        <v>0.25896414342629481</v>
      </c>
      <c r="M223" s="238" t="s">
        <v>593</v>
      </c>
      <c r="N223" s="243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5">
        <v>104</v>
      </c>
      <c r="B224" s="236">
        <v>43018</v>
      </c>
      <c r="C224" s="236"/>
      <c r="D224" s="237" t="s">
        <v>761</v>
      </c>
      <c r="E224" s="238" t="s">
        <v>625</v>
      </c>
      <c r="F224" s="239">
        <v>895</v>
      </c>
      <c r="G224" s="238"/>
      <c r="H224" s="238">
        <v>1122.5</v>
      </c>
      <c r="I224" s="240">
        <v>1078</v>
      </c>
      <c r="J224" s="241" t="s">
        <v>762</v>
      </c>
      <c r="K224" s="211">
        <v>227.5</v>
      </c>
      <c r="L224" s="242">
        <v>0.25418994413407803</v>
      </c>
      <c r="M224" s="238" t="s">
        <v>593</v>
      </c>
      <c r="N224" s="243">
        <v>43117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5">
        <v>105</v>
      </c>
      <c r="B225" s="236">
        <v>43020</v>
      </c>
      <c r="C225" s="236"/>
      <c r="D225" s="237" t="s">
        <v>347</v>
      </c>
      <c r="E225" s="238" t="s">
        <v>625</v>
      </c>
      <c r="F225" s="239">
        <v>525</v>
      </c>
      <c r="G225" s="238"/>
      <c r="H225" s="238">
        <v>629</v>
      </c>
      <c r="I225" s="240">
        <v>629</v>
      </c>
      <c r="J225" s="241" t="s">
        <v>683</v>
      </c>
      <c r="K225" s="211">
        <v>104</v>
      </c>
      <c r="L225" s="242">
        <v>0.19809523809523799</v>
      </c>
      <c r="M225" s="238" t="s">
        <v>593</v>
      </c>
      <c r="N225" s="243">
        <v>43119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5">
        <v>106</v>
      </c>
      <c r="B226" s="236">
        <v>43046</v>
      </c>
      <c r="C226" s="236"/>
      <c r="D226" s="237" t="s">
        <v>389</v>
      </c>
      <c r="E226" s="238" t="s">
        <v>625</v>
      </c>
      <c r="F226" s="239">
        <v>740</v>
      </c>
      <c r="G226" s="238"/>
      <c r="H226" s="238">
        <v>892.5</v>
      </c>
      <c r="I226" s="240">
        <v>900</v>
      </c>
      <c r="J226" s="241" t="s">
        <v>763</v>
      </c>
      <c r="K226" s="211">
        <f t="shared" ref="K226:K228" si="76">H226-F226</f>
        <v>152.5</v>
      </c>
      <c r="L226" s="242">
        <f t="shared" ref="L226:L228" si="77">K226/F226</f>
        <v>0.20608108108108109</v>
      </c>
      <c r="M226" s="238" t="s">
        <v>593</v>
      </c>
      <c r="N226" s="243">
        <v>43052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107</v>
      </c>
      <c r="B227" s="205">
        <v>43073</v>
      </c>
      <c r="C227" s="205"/>
      <c r="D227" s="206" t="s">
        <v>764</v>
      </c>
      <c r="E227" s="207" t="s">
        <v>625</v>
      </c>
      <c r="F227" s="208">
        <v>118.5</v>
      </c>
      <c r="G227" s="207"/>
      <c r="H227" s="207">
        <v>143.5</v>
      </c>
      <c r="I227" s="209">
        <v>145</v>
      </c>
      <c r="J227" s="210" t="s">
        <v>615</v>
      </c>
      <c r="K227" s="211">
        <f t="shared" si="76"/>
        <v>25</v>
      </c>
      <c r="L227" s="212">
        <f t="shared" si="77"/>
        <v>0.2109704641350211</v>
      </c>
      <c r="M227" s="207" t="s">
        <v>593</v>
      </c>
      <c r="N227" s="213">
        <v>43097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4">
        <v>108</v>
      </c>
      <c r="B228" s="215">
        <v>43090</v>
      </c>
      <c r="C228" s="215"/>
      <c r="D228" s="216" t="s">
        <v>435</v>
      </c>
      <c r="E228" s="217" t="s">
        <v>625</v>
      </c>
      <c r="F228" s="218">
        <v>715</v>
      </c>
      <c r="G228" s="218"/>
      <c r="H228" s="219">
        <v>500</v>
      </c>
      <c r="I228" s="219">
        <v>872</v>
      </c>
      <c r="J228" s="220" t="s">
        <v>765</v>
      </c>
      <c r="K228" s="221">
        <f t="shared" si="76"/>
        <v>-215</v>
      </c>
      <c r="L228" s="222">
        <f t="shared" si="77"/>
        <v>-0.30069930069930068</v>
      </c>
      <c r="M228" s="218" t="s">
        <v>606</v>
      </c>
      <c r="N228" s="215">
        <v>43670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109</v>
      </c>
      <c r="B229" s="205">
        <v>43098</v>
      </c>
      <c r="C229" s="205"/>
      <c r="D229" s="206" t="s">
        <v>608</v>
      </c>
      <c r="E229" s="207" t="s">
        <v>625</v>
      </c>
      <c r="F229" s="208">
        <v>435</v>
      </c>
      <c r="G229" s="207"/>
      <c r="H229" s="207">
        <v>542.5</v>
      </c>
      <c r="I229" s="209">
        <v>539</v>
      </c>
      <c r="J229" s="210" t="s">
        <v>683</v>
      </c>
      <c r="K229" s="211">
        <v>107.5</v>
      </c>
      <c r="L229" s="212">
        <v>0.247126436781609</v>
      </c>
      <c r="M229" s="207" t="s">
        <v>593</v>
      </c>
      <c r="N229" s="213">
        <v>43206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110</v>
      </c>
      <c r="B230" s="205">
        <v>43098</v>
      </c>
      <c r="C230" s="205"/>
      <c r="D230" s="206" t="s">
        <v>564</v>
      </c>
      <c r="E230" s="207" t="s">
        <v>625</v>
      </c>
      <c r="F230" s="208">
        <v>885</v>
      </c>
      <c r="G230" s="207"/>
      <c r="H230" s="207">
        <v>1090</v>
      </c>
      <c r="I230" s="209">
        <v>1084</v>
      </c>
      <c r="J230" s="210" t="s">
        <v>683</v>
      </c>
      <c r="K230" s="211">
        <v>205</v>
      </c>
      <c r="L230" s="212">
        <v>0.23163841807909599</v>
      </c>
      <c r="M230" s="207" t="s">
        <v>593</v>
      </c>
      <c r="N230" s="213">
        <v>43213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4">
        <v>111</v>
      </c>
      <c r="B231" s="245">
        <v>43192</v>
      </c>
      <c r="C231" s="245"/>
      <c r="D231" s="223" t="s">
        <v>766</v>
      </c>
      <c r="E231" s="218" t="s">
        <v>625</v>
      </c>
      <c r="F231" s="246">
        <v>478.5</v>
      </c>
      <c r="G231" s="218"/>
      <c r="H231" s="218">
        <v>442</v>
      </c>
      <c r="I231" s="219">
        <v>613</v>
      </c>
      <c r="J231" s="220" t="s">
        <v>767</v>
      </c>
      <c r="K231" s="221">
        <f t="shared" ref="K231:K234" si="78">H231-F231</f>
        <v>-36.5</v>
      </c>
      <c r="L231" s="222">
        <f t="shared" ref="L231:L234" si="79">K231/F231</f>
        <v>-7.6280041797283177E-2</v>
      </c>
      <c r="M231" s="218" t="s">
        <v>606</v>
      </c>
      <c r="N231" s="215">
        <v>43762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4">
        <v>112</v>
      </c>
      <c r="B232" s="215">
        <v>43194</v>
      </c>
      <c r="C232" s="215"/>
      <c r="D232" s="216" t="s">
        <v>768</v>
      </c>
      <c r="E232" s="217" t="s">
        <v>625</v>
      </c>
      <c r="F232" s="218">
        <f>141.5-7.3</f>
        <v>134.19999999999999</v>
      </c>
      <c r="G232" s="218"/>
      <c r="H232" s="219">
        <v>77</v>
      </c>
      <c r="I232" s="219">
        <v>180</v>
      </c>
      <c r="J232" s="220" t="s">
        <v>769</v>
      </c>
      <c r="K232" s="221">
        <f t="shared" si="78"/>
        <v>-57.199999999999989</v>
      </c>
      <c r="L232" s="222">
        <f t="shared" si="79"/>
        <v>-0.42622950819672129</v>
      </c>
      <c r="M232" s="218" t="s">
        <v>606</v>
      </c>
      <c r="N232" s="215">
        <v>43522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4">
        <v>113</v>
      </c>
      <c r="B233" s="215">
        <v>43209</v>
      </c>
      <c r="C233" s="215"/>
      <c r="D233" s="216" t="s">
        <v>770</v>
      </c>
      <c r="E233" s="217" t="s">
        <v>625</v>
      </c>
      <c r="F233" s="218">
        <v>430</v>
      </c>
      <c r="G233" s="218"/>
      <c r="H233" s="219">
        <v>220</v>
      </c>
      <c r="I233" s="219">
        <v>537</v>
      </c>
      <c r="J233" s="220" t="s">
        <v>771</v>
      </c>
      <c r="K233" s="221">
        <f t="shared" si="78"/>
        <v>-210</v>
      </c>
      <c r="L233" s="222">
        <f t="shared" si="79"/>
        <v>-0.48837209302325579</v>
      </c>
      <c r="M233" s="218" t="s">
        <v>606</v>
      </c>
      <c r="N233" s="215">
        <v>43252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5">
        <v>114</v>
      </c>
      <c r="B234" s="236">
        <v>43220</v>
      </c>
      <c r="C234" s="236"/>
      <c r="D234" s="237" t="s">
        <v>390</v>
      </c>
      <c r="E234" s="238" t="s">
        <v>625</v>
      </c>
      <c r="F234" s="238">
        <v>153.5</v>
      </c>
      <c r="G234" s="238"/>
      <c r="H234" s="238">
        <v>196</v>
      </c>
      <c r="I234" s="240">
        <v>196</v>
      </c>
      <c r="J234" s="210" t="s">
        <v>772</v>
      </c>
      <c r="K234" s="211">
        <f t="shared" si="78"/>
        <v>42.5</v>
      </c>
      <c r="L234" s="212">
        <f t="shared" si="79"/>
        <v>0.27687296416938112</v>
      </c>
      <c r="M234" s="207" t="s">
        <v>593</v>
      </c>
      <c r="N234" s="213">
        <v>43605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4">
        <v>115</v>
      </c>
      <c r="B235" s="215">
        <v>43306</v>
      </c>
      <c r="C235" s="215"/>
      <c r="D235" s="216" t="s">
        <v>742</v>
      </c>
      <c r="E235" s="217" t="s">
        <v>625</v>
      </c>
      <c r="F235" s="218">
        <v>27.5</v>
      </c>
      <c r="G235" s="218"/>
      <c r="H235" s="219">
        <v>13.1</v>
      </c>
      <c r="I235" s="219">
        <v>60</v>
      </c>
      <c r="J235" s="220" t="s">
        <v>773</v>
      </c>
      <c r="K235" s="221">
        <v>-14.4</v>
      </c>
      <c r="L235" s="222">
        <v>-0.52363636363636401</v>
      </c>
      <c r="M235" s="218" t="s">
        <v>606</v>
      </c>
      <c r="N235" s="215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4">
        <v>116</v>
      </c>
      <c r="B236" s="245">
        <v>43318</v>
      </c>
      <c r="C236" s="245"/>
      <c r="D236" s="223" t="s">
        <v>774</v>
      </c>
      <c r="E236" s="218" t="s">
        <v>625</v>
      </c>
      <c r="F236" s="218">
        <v>148.5</v>
      </c>
      <c r="G236" s="218"/>
      <c r="H236" s="218">
        <v>102</v>
      </c>
      <c r="I236" s="219">
        <v>182</v>
      </c>
      <c r="J236" s="220" t="s">
        <v>775</v>
      </c>
      <c r="K236" s="221">
        <f>H236-F236</f>
        <v>-46.5</v>
      </c>
      <c r="L236" s="222">
        <f>K236/F236</f>
        <v>-0.31313131313131315</v>
      </c>
      <c r="M236" s="218" t="s">
        <v>606</v>
      </c>
      <c r="N236" s="215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4">
        <v>117</v>
      </c>
      <c r="B237" s="205">
        <v>43335</v>
      </c>
      <c r="C237" s="205"/>
      <c r="D237" s="206" t="s">
        <v>776</v>
      </c>
      <c r="E237" s="207" t="s">
        <v>625</v>
      </c>
      <c r="F237" s="238">
        <v>285</v>
      </c>
      <c r="G237" s="207"/>
      <c r="H237" s="207">
        <v>355</v>
      </c>
      <c r="I237" s="209">
        <v>364</v>
      </c>
      <c r="J237" s="210" t="s">
        <v>777</v>
      </c>
      <c r="K237" s="211">
        <v>70</v>
      </c>
      <c r="L237" s="212">
        <v>0.24561403508771901</v>
      </c>
      <c r="M237" s="207" t="s">
        <v>593</v>
      </c>
      <c r="N237" s="213">
        <v>43455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118</v>
      </c>
      <c r="B238" s="205">
        <v>43341</v>
      </c>
      <c r="C238" s="205"/>
      <c r="D238" s="206" t="s">
        <v>378</v>
      </c>
      <c r="E238" s="207" t="s">
        <v>625</v>
      </c>
      <c r="F238" s="238">
        <v>525</v>
      </c>
      <c r="G238" s="207"/>
      <c r="H238" s="207">
        <v>585</v>
      </c>
      <c r="I238" s="209">
        <v>635</v>
      </c>
      <c r="J238" s="210" t="s">
        <v>778</v>
      </c>
      <c r="K238" s="211">
        <f t="shared" ref="K238:K255" si="80">H238-F238</f>
        <v>60</v>
      </c>
      <c r="L238" s="212">
        <f t="shared" ref="L238:L255" si="81">K238/F238</f>
        <v>0.11428571428571428</v>
      </c>
      <c r="M238" s="207" t="s">
        <v>593</v>
      </c>
      <c r="N238" s="213">
        <v>43662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4">
        <v>119</v>
      </c>
      <c r="B239" s="205">
        <v>43395</v>
      </c>
      <c r="C239" s="205"/>
      <c r="D239" s="206" t="s">
        <v>364</v>
      </c>
      <c r="E239" s="207" t="s">
        <v>625</v>
      </c>
      <c r="F239" s="238">
        <v>475</v>
      </c>
      <c r="G239" s="207"/>
      <c r="H239" s="207">
        <v>574</v>
      </c>
      <c r="I239" s="209">
        <v>570</v>
      </c>
      <c r="J239" s="210" t="s">
        <v>683</v>
      </c>
      <c r="K239" s="211">
        <f t="shared" si="80"/>
        <v>99</v>
      </c>
      <c r="L239" s="212">
        <f t="shared" si="81"/>
        <v>0.20842105263157895</v>
      </c>
      <c r="M239" s="207" t="s">
        <v>593</v>
      </c>
      <c r="N239" s="213">
        <v>43403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120</v>
      </c>
      <c r="B240" s="236">
        <v>43397</v>
      </c>
      <c r="C240" s="236"/>
      <c r="D240" s="237" t="s">
        <v>385</v>
      </c>
      <c r="E240" s="238" t="s">
        <v>625</v>
      </c>
      <c r="F240" s="238">
        <v>707.5</v>
      </c>
      <c r="G240" s="238"/>
      <c r="H240" s="238">
        <v>872</v>
      </c>
      <c r="I240" s="240">
        <v>872</v>
      </c>
      <c r="J240" s="241" t="s">
        <v>683</v>
      </c>
      <c r="K240" s="211">
        <f t="shared" si="80"/>
        <v>164.5</v>
      </c>
      <c r="L240" s="242">
        <f t="shared" si="81"/>
        <v>0.23250883392226149</v>
      </c>
      <c r="M240" s="238" t="s">
        <v>593</v>
      </c>
      <c r="N240" s="243">
        <v>43482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121</v>
      </c>
      <c r="B241" s="236">
        <v>43398</v>
      </c>
      <c r="C241" s="236"/>
      <c r="D241" s="237" t="s">
        <v>779</v>
      </c>
      <c r="E241" s="238" t="s">
        <v>625</v>
      </c>
      <c r="F241" s="238">
        <v>162</v>
      </c>
      <c r="G241" s="238"/>
      <c r="H241" s="238">
        <v>204</v>
      </c>
      <c r="I241" s="240">
        <v>209</v>
      </c>
      <c r="J241" s="241" t="s">
        <v>780</v>
      </c>
      <c r="K241" s="211">
        <f t="shared" si="80"/>
        <v>42</v>
      </c>
      <c r="L241" s="242">
        <f t="shared" si="81"/>
        <v>0.25925925925925924</v>
      </c>
      <c r="M241" s="238" t="s">
        <v>593</v>
      </c>
      <c r="N241" s="243">
        <v>43539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5">
        <v>122</v>
      </c>
      <c r="B242" s="236">
        <v>43399</v>
      </c>
      <c r="C242" s="236"/>
      <c r="D242" s="237" t="s">
        <v>483</v>
      </c>
      <c r="E242" s="238" t="s">
        <v>625</v>
      </c>
      <c r="F242" s="238">
        <v>240</v>
      </c>
      <c r="G242" s="238"/>
      <c r="H242" s="238">
        <v>297</v>
      </c>
      <c r="I242" s="240">
        <v>297</v>
      </c>
      <c r="J242" s="241" t="s">
        <v>683</v>
      </c>
      <c r="K242" s="247">
        <f t="shared" si="80"/>
        <v>57</v>
      </c>
      <c r="L242" s="242">
        <f t="shared" si="81"/>
        <v>0.23749999999999999</v>
      </c>
      <c r="M242" s="238" t="s">
        <v>593</v>
      </c>
      <c r="N242" s="243">
        <v>43417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4">
        <v>123</v>
      </c>
      <c r="B243" s="205">
        <v>43439</v>
      </c>
      <c r="C243" s="205"/>
      <c r="D243" s="206" t="s">
        <v>781</v>
      </c>
      <c r="E243" s="207" t="s">
        <v>625</v>
      </c>
      <c r="F243" s="207">
        <v>202.5</v>
      </c>
      <c r="G243" s="207"/>
      <c r="H243" s="207">
        <v>255</v>
      </c>
      <c r="I243" s="209">
        <v>252</v>
      </c>
      <c r="J243" s="210" t="s">
        <v>683</v>
      </c>
      <c r="K243" s="211">
        <f t="shared" si="80"/>
        <v>52.5</v>
      </c>
      <c r="L243" s="212">
        <f t="shared" si="81"/>
        <v>0.25925925925925924</v>
      </c>
      <c r="M243" s="207" t="s">
        <v>593</v>
      </c>
      <c r="N243" s="213">
        <v>43542</v>
      </c>
      <c r="O243" s="1"/>
      <c r="P243" s="1"/>
      <c r="Q243" s="1"/>
      <c r="R243" s="6" t="s">
        <v>782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124</v>
      </c>
      <c r="B244" s="236">
        <v>43465</v>
      </c>
      <c r="C244" s="205"/>
      <c r="D244" s="237" t="s">
        <v>417</v>
      </c>
      <c r="E244" s="238" t="s">
        <v>625</v>
      </c>
      <c r="F244" s="238">
        <v>710</v>
      </c>
      <c r="G244" s="238"/>
      <c r="H244" s="238">
        <v>866</v>
      </c>
      <c r="I244" s="240">
        <v>866</v>
      </c>
      <c r="J244" s="241" t="s">
        <v>683</v>
      </c>
      <c r="K244" s="211">
        <f t="shared" si="80"/>
        <v>156</v>
      </c>
      <c r="L244" s="212">
        <f t="shared" si="81"/>
        <v>0.21971830985915494</v>
      </c>
      <c r="M244" s="207" t="s">
        <v>593</v>
      </c>
      <c r="N244" s="213">
        <v>43553</v>
      </c>
      <c r="O244" s="1"/>
      <c r="P244" s="1"/>
      <c r="Q244" s="1"/>
      <c r="R244" s="6" t="s">
        <v>782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125</v>
      </c>
      <c r="B245" s="236">
        <v>43522</v>
      </c>
      <c r="C245" s="236"/>
      <c r="D245" s="237" t="s">
        <v>153</v>
      </c>
      <c r="E245" s="238" t="s">
        <v>625</v>
      </c>
      <c r="F245" s="238">
        <v>337.25</v>
      </c>
      <c r="G245" s="238"/>
      <c r="H245" s="238">
        <v>398.5</v>
      </c>
      <c r="I245" s="240">
        <v>411</v>
      </c>
      <c r="J245" s="210" t="s">
        <v>783</v>
      </c>
      <c r="K245" s="211">
        <f t="shared" si="80"/>
        <v>61.25</v>
      </c>
      <c r="L245" s="212">
        <f t="shared" si="81"/>
        <v>0.1816160118606375</v>
      </c>
      <c r="M245" s="207" t="s">
        <v>593</v>
      </c>
      <c r="N245" s="213">
        <v>43760</v>
      </c>
      <c r="O245" s="1"/>
      <c r="P245" s="1"/>
      <c r="Q245" s="1"/>
      <c r="R245" s="6" t="s">
        <v>782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8">
        <v>126</v>
      </c>
      <c r="B246" s="249">
        <v>43559</v>
      </c>
      <c r="C246" s="249"/>
      <c r="D246" s="250" t="s">
        <v>784</v>
      </c>
      <c r="E246" s="251" t="s">
        <v>625</v>
      </c>
      <c r="F246" s="251">
        <v>130</v>
      </c>
      <c r="G246" s="251"/>
      <c r="H246" s="251">
        <v>65</v>
      </c>
      <c r="I246" s="252">
        <v>158</v>
      </c>
      <c r="J246" s="220" t="s">
        <v>785</v>
      </c>
      <c r="K246" s="221">
        <f t="shared" si="80"/>
        <v>-65</v>
      </c>
      <c r="L246" s="222">
        <f t="shared" si="81"/>
        <v>-0.5</v>
      </c>
      <c r="M246" s="218" t="s">
        <v>606</v>
      </c>
      <c r="N246" s="215">
        <v>43726</v>
      </c>
      <c r="O246" s="1"/>
      <c r="P246" s="1"/>
      <c r="Q246" s="1"/>
      <c r="R246" s="6" t="s">
        <v>786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5">
        <v>127</v>
      </c>
      <c r="B247" s="236">
        <v>43017</v>
      </c>
      <c r="C247" s="236"/>
      <c r="D247" s="237" t="s">
        <v>186</v>
      </c>
      <c r="E247" s="238" t="s">
        <v>625</v>
      </c>
      <c r="F247" s="238">
        <v>141.5</v>
      </c>
      <c r="G247" s="238"/>
      <c r="H247" s="238">
        <v>183.5</v>
      </c>
      <c r="I247" s="240">
        <v>210</v>
      </c>
      <c r="J247" s="210" t="s">
        <v>780</v>
      </c>
      <c r="K247" s="211">
        <f t="shared" si="80"/>
        <v>42</v>
      </c>
      <c r="L247" s="212">
        <f t="shared" si="81"/>
        <v>0.29681978798586572</v>
      </c>
      <c r="M247" s="207" t="s">
        <v>593</v>
      </c>
      <c r="N247" s="213">
        <v>43042</v>
      </c>
      <c r="O247" s="1"/>
      <c r="P247" s="1"/>
      <c r="Q247" s="1"/>
      <c r="R247" s="6" t="s">
        <v>786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8">
        <v>128</v>
      </c>
      <c r="B248" s="249">
        <v>43074</v>
      </c>
      <c r="C248" s="249"/>
      <c r="D248" s="250" t="s">
        <v>787</v>
      </c>
      <c r="E248" s="251" t="s">
        <v>625</v>
      </c>
      <c r="F248" s="246">
        <v>172</v>
      </c>
      <c r="G248" s="251"/>
      <c r="H248" s="251">
        <v>155.25</v>
      </c>
      <c r="I248" s="252">
        <v>230</v>
      </c>
      <c r="J248" s="220" t="s">
        <v>788</v>
      </c>
      <c r="K248" s="221">
        <f t="shared" si="80"/>
        <v>-16.75</v>
      </c>
      <c r="L248" s="222">
        <f t="shared" si="81"/>
        <v>-9.7383720930232565E-2</v>
      </c>
      <c r="M248" s="218" t="s">
        <v>606</v>
      </c>
      <c r="N248" s="215">
        <v>43787</v>
      </c>
      <c r="O248" s="1"/>
      <c r="P248" s="1"/>
      <c r="Q248" s="1"/>
      <c r="R248" s="6" t="s">
        <v>786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129</v>
      </c>
      <c r="B249" s="236">
        <v>43398</v>
      </c>
      <c r="C249" s="236"/>
      <c r="D249" s="237" t="s">
        <v>108</v>
      </c>
      <c r="E249" s="238" t="s">
        <v>625</v>
      </c>
      <c r="F249" s="238">
        <v>698.5</v>
      </c>
      <c r="G249" s="238"/>
      <c r="H249" s="238">
        <v>890</v>
      </c>
      <c r="I249" s="240">
        <v>890</v>
      </c>
      <c r="J249" s="210" t="s">
        <v>789</v>
      </c>
      <c r="K249" s="211">
        <f t="shared" si="80"/>
        <v>191.5</v>
      </c>
      <c r="L249" s="212">
        <f t="shared" si="81"/>
        <v>0.27415891195418757</v>
      </c>
      <c r="M249" s="207" t="s">
        <v>593</v>
      </c>
      <c r="N249" s="213">
        <v>44328</v>
      </c>
      <c r="O249" s="1"/>
      <c r="P249" s="1"/>
      <c r="Q249" s="1"/>
      <c r="R249" s="6" t="s">
        <v>782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130</v>
      </c>
      <c r="B250" s="236">
        <v>42877</v>
      </c>
      <c r="C250" s="236"/>
      <c r="D250" s="237" t="s">
        <v>377</v>
      </c>
      <c r="E250" s="238" t="s">
        <v>625</v>
      </c>
      <c r="F250" s="238">
        <v>127.6</v>
      </c>
      <c r="G250" s="238"/>
      <c r="H250" s="238">
        <v>138</v>
      </c>
      <c r="I250" s="240">
        <v>190</v>
      </c>
      <c r="J250" s="210" t="s">
        <v>790</v>
      </c>
      <c r="K250" s="211">
        <f t="shared" si="80"/>
        <v>10.400000000000006</v>
      </c>
      <c r="L250" s="212">
        <f t="shared" si="81"/>
        <v>8.1504702194357417E-2</v>
      </c>
      <c r="M250" s="207" t="s">
        <v>593</v>
      </c>
      <c r="N250" s="213">
        <v>43774</v>
      </c>
      <c r="O250" s="1"/>
      <c r="P250" s="1"/>
      <c r="Q250" s="1"/>
      <c r="R250" s="6" t="s">
        <v>786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5">
        <v>131</v>
      </c>
      <c r="B251" s="236">
        <v>43158</v>
      </c>
      <c r="C251" s="236"/>
      <c r="D251" s="237" t="s">
        <v>791</v>
      </c>
      <c r="E251" s="238" t="s">
        <v>625</v>
      </c>
      <c r="F251" s="238">
        <v>317</v>
      </c>
      <c r="G251" s="238"/>
      <c r="H251" s="238">
        <v>382.5</v>
      </c>
      <c r="I251" s="240">
        <v>398</v>
      </c>
      <c r="J251" s="210" t="s">
        <v>792</v>
      </c>
      <c r="K251" s="211">
        <f t="shared" si="80"/>
        <v>65.5</v>
      </c>
      <c r="L251" s="212">
        <f t="shared" si="81"/>
        <v>0.20662460567823343</v>
      </c>
      <c r="M251" s="207" t="s">
        <v>593</v>
      </c>
      <c r="N251" s="213">
        <v>44238</v>
      </c>
      <c r="O251" s="1"/>
      <c r="P251" s="1"/>
      <c r="Q251" s="1"/>
      <c r="R251" s="6" t="s">
        <v>786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8">
        <v>132</v>
      </c>
      <c r="B252" s="249">
        <v>43164</v>
      </c>
      <c r="C252" s="249"/>
      <c r="D252" s="250" t="s">
        <v>145</v>
      </c>
      <c r="E252" s="251" t="s">
        <v>625</v>
      </c>
      <c r="F252" s="246">
        <f>510-14.4</f>
        <v>495.6</v>
      </c>
      <c r="G252" s="251"/>
      <c r="H252" s="251">
        <v>350</v>
      </c>
      <c r="I252" s="252">
        <v>672</v>
      </c>
      <c r="J252" s="220" t="s">
        <v>793</v>
      </c>
      <c r="K252" s="221">
        <f t="shared" si="80"/>
        <v>-145.60000000000002</v>
      </c>
      <c r="L252" s="222">
        <f t="shared" si="81"/>
        <v>-0.29378531073446329</v>
      </c>
      <c r="M252" s="218" t="s">
        <v>606</v>
      </c>
      <c r="N252" s="215">
        <v>43887</v>
      </c>
      <c r="O252" s="1"/>
      <c r="P252" s="1"/>
      <c r="Q252" s="1"/>
      <c r="R252" s="6" t="s">
        <v>782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8">
        <v>133</v>
      </c>
      <c r="B253" s="249">
        <v>43237</v>
      </c>
      <c r="C253" s="249"/>
      <c r="D253" s="250" t="s">
        <v>475</v>
      </c>
      <c r="E253" s="251" t="s">
        <v>625</v>
      </c>
      <c r="F253" s="246">
        <v>230.3</v>
      </c>
      <c r="G253" s="251"/>
      <c r="H253" s="251">
        <v>102.5</v>
      </c>
      <c r="I253" s="252">
        <v>348</v>
      </c>
      <c r="J253" s="220" t="s">
        <v>794</v>
      </c>
      <c r="K253" s="221">
        <f t="shared" si="80"/>
        <v>-127.80000000000001</v>
      </c>
      <c r="L253" s="222">
        <f t="shared" si="81"/>
        <v>-0.55492835432045162</v>
      </c>
      <c r="M253" s="218" t="s">
        <v>606</v>
      </c>
      <c r="N253" s="215">
        <v>43896</v>
      </c>
      <c r="O253" s="1"/>
      <c r="P253" s="1"/>
      <c r="Q253" s="1"/>
      <c r="R253" s="6" t="s">
        <v>782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5">
        <v>134</v>
      </c>
      <c r="B254" s="236">
        <v>43258</v>
      </c>
      <c r="C254" s="236"/>
      <c r="D254" s="237" t="s">
        <v>440</v>
      </c>
      <c r="E254" s="238" t="s">
        <v>625</v>
      </c>
      <c r="F254" s="238">
        <f>342.5-5.1</f>
        <v>337.4</v>
      </c>
      <c r="G254" s="238"/>
      <c r="H254" s="238">
        <v>412.5</v>
      </c>
      <c r="I254" s="240">
        <v>439</v>
      </c>
      <c r="J254" s="210" t="s">
        <v>795</v>
      </c>
      <c r="K254" s="211">
        <f t="shared" si="80"/>
        <v>75.100000000000023</v>
      </c>
      <c r="L254" s="212">
        <f t="shared" si="81"/>
        <v>0.22258446947243635</v>
      </c>
      <c r="M254" s="207" t="s">
        <v>593</v>
      </c>
      <c r="N254" s="213">
        <v>44230</v>
      </c>
      <c r="O254" s="1"/>
      <c r="P254" s="1"/>
      <c r="Q254" s="1"/>
      <c r="R254" s="6" t="s">
        <v>786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135</v>
      </c>
      <c r="B255" s="228">
        <v>43285</v>
      </c>
      <c r="C255" s="228"/>
      <c r="D255" s="229" t="s">
        <v>55</v>
      </c>
      <c r="E255" s="230" t="s">
        <v>625</v>
      </c>
      <c r="F255" s="230">
        <f>127.5-5.53</f>
        <v>121.97</v>
      </c>
      <c r="G255" s="231"/>
      <c r="H255" s="231">
        <v>122.5</v>
      </c>
      <c r="I255" s="231">
        <v>170</v>
      </c>
      <c r="J255" s="232" t="s">
        <v>828</v>
      </c>
      <c r="K255" s="233">
        <f t="shared" si="80"/>
        <v>0.53000000000000114</v>
      </c>
      <c r="L255" s="234">
        <f t="shared" si="81"/>
        <v>4.3453308190538747E-3</v>
      </c>
      <c r="M255" s="230" t="s">
        <v>716</v>
      </c>
      <c r="N255" s="228">
        <v>44431</v>
      </c>
      <c r="O255" s="1"/>
      <c r="P255" s="1"/>
      <c r="Q255" s="1"/>
      <c r="R255" s="6" t="s">
        <v>782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8">
        <v>136</v>
      </c>
      <c r="B256" s="249">
        <v>43294</v>
      </c>
      <c r="C256" s="249"/>
      <c r="D256" s="250" t="s">
        <v>366</v>
      </c>
      <c r="E256" s="251" t="s">
        <v>625</v>
      </c>
      <c r="F256" s="246">
        <v>46.5</v>
      </c>
      <c r="G256" s="251"/>
      <c r="H256" s="251">
        <v>17</v>
      </c>
      <c r="I256" s="252">
        <v>59</v>
      </c>
      <c r="J256" s="220" t="s">
        <v>796</v>
      </c>
      <c r="K256" s="221">
        <f t="shared" ref="K256:K264" si="82">H256-F256</f>
        <v>-29.5</v>
      </c>
      <c r="L256" s="222">
        <f t="shared" ref="L256:L264" si="83">K256/F256</f>
        <v>-0.63440860215053763</v>
      </c>
      <c r="M256" s="218" t="s">
        <v>606</v>
      </c>
      <c r="N256" s="215">
        <v>43887</v>
      </c>
      <c r="O256" s="1"/>
      <c r="P256" s="1"/>
      <c r="Q256" s="1"/>
      <c r="R256" s="6" t="s">
        <v>782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5">
        <v>137</v>
      </c>
      <c r="B257" s="236">
        <v>43396</v>
      </c>
      <c r="C257" s="236"/>
      <c r="D257" s="237" t="s">
        <v>419</v>
      </c>
      <c r="E257" s="238" t="s">
        <v>625</v>
      </c>
      <c r="F257" s="238">
        <v>156.5</v>
      </c>
      <c r="G257" s="238"/>
      <c r="H257" s="238">
        <v>207.5</v>
      </c>
      <c r="I257" s="240">
        <v>191</v>
      </c>
      <c r="J257" s="210" t="s">
        <v>683</v>
      </c>
      <c r="K257" s="211">
        <f t="shared" si="82"/>
        <v>51</v>
      </c>
      <c r="L257" s="212">
        <f t="shared" si="83"/>
        <v>0.32587859424920129</v>
      </c>
      <c r="M257" s="207" t="s">
        <v>593</v>
      </c>
      <c r="N257" s="213">
        <v>44369</v>
      </c>
      <c r="O257" s="1"/>
      <c r="P257" s="1"/>
      <c r="Q257" s="1"/>
      <c r="R257" s="6" t="s">
        <v>782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5">
        <v>138</v>
      </c>
      <c r="B258" s="236">
        <v>43439</v>
      </c>
      <c r="C258" s="236"/>
      <c r="D258" s="237" t="s">
        <v>328</v>
      </c>
      <c r="E258" s="238" t="s">
        <v>625</v>
      </c>
      <c r="F258" s="238">
        <v>259.5</v>
      </c>
      <c r="G258" s="238"/>
      <c r="H258" s="238">
        <v>320</v>
      </c>
      <c r="I258" s="240">
        <v>320</v>
      </c>
      <c r="J258" s="210" t="s">
        <v>683</v>
      </c>
      <c r="K258" s="211">
        <f t="shared" si="82"/>
        <v>60.5</v>
      </c>
      <c r="L258" s="212">
        <f t="shared" si="83"/>
        <v>0.23314065510597304</v>
      </c>
      <c r="M258" s="207" t="s">
        <v>593</v>
      </c>
      <c r="N258" s="213">
        <v>44323</v>
      </c>
      <c r="O258" s="1"/>
      <c r="P258" s="1"/>
      <c r="Q258" s="1"/>
      <c r="R258" s="6" t="s">
        <v>782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8">
        <v>139</v>
      </c>
      <c r="B259" s="249">
        <v>43439</v>
      </c>
      <c r="C259" s="249"/>
      <c r="D259" s="250" t="s">
        <v>797</v>
      </c>
      <c r="E259" s="251" t="s">
        <v>625</v>
      </c>
      <c r="F259" s="251">
        <v>715</v>
      </c>
      <c r="G259" s="251"/>
      <c r="H259" s="251">
        <v>445</v>
      </c>
      <c r="I259" s="252">
        <v>840</v>
      </c>
      <c r="J259" s="220" t="s">
        <v>798</v>
      </c>
      <c r="K259" s="221">
        <f t="shared" si="82"/>
        <v>-270</v>
      </c>
      <c r="L259" s="222">
        <f t="shared" si="83"/>
        <v>-0.3776223776223776</v>
      </c>
      <c r="M259" s="218" t="s">
        <v>606</v>
      </c>
      <c r="N259" s="215">
        <v>43800</v>
      </c>
      <c r="O259" s="1"/>
      <c r="P259" s="1"/>
      <c r="Q259" s="1"/>
      <c r="R259" s="6" t="s">
        <v>782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5">
        <v>140</v>
      </c>
      <c r="B260" s="236">
        <v>43469</v>
      </c>
      <c r="C260" s="236"/>
      <c r="D260" s="237" t="s">
        <v>158</v>
      </c>
      <c r="E260" s="238" t="s">
        <v>625</v>
      </c>
      <c r="F260" s="238">
        <v>875</v>
      </c>
      <c r="G260" s="238"/>
      <c r="H260" s="238">
        <v>1165</v>
      </c>
      <c r="I260" s="240">
        <v>1185</v>
      </c>
      <c r="J260" s="210" t="s">
        <v>799</v>
      </c>
      <c r="K260" s="211">
        <f t="shared" si="82"/>
        <v>290</v>
      </c>
      <c r="L260" s="212">
        <f t="shared" si="83"/>
        <v>0.33142857142857141</v>
      </c>
      <c r="M260" s="207" t="s">
        <v>593</v>
      </c>
      <c r="N260" s="213">
        <v>43847</v>
      </c>
      <c r="O260" s="1"/>
      <c r="P260" s="1"/>
      <c r="Q260" s="1"/>
      <c r="R260" s="6" t="s">
        <v>782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5">
        <v>141</v>
      </c>
      <c r="B261" s="236">
        <v>43559</v>
      </c>
      <c r="C261" s="236"/>
      <c r="D261" s="237" t="s">
        <v>344</v>
      </c>
      <c r="E261" s="238" t="s">
        <v>625</v>
      </c>
      <c r="F261" s="238">
        <f>387-14.63</f>
        <v>372.37</v>
      </c>
      <c r="G261" s="238"/>
      <c r="H261" s="238">
        <v>490</v>
      </c>
      <c r="I261" s="240">
        <v>490</v>
      </c>
      <c r="J261" s="210" t="s">
        <v>683</v>
      </c>
      <c r="K261" s="211">
        <f t="shared" si="82"/>
        <v>117.63</v>
      </c>
      <c r="L261" s="212">
        <f t="shared" si="83"/>
        <v>0.31589548030185027</v>
      </c>
      <c r="M261" s="207" t="s">
        <v>593</v>
      </c>
      <c r="N261" s="213">
        <v>43850</v>
      </c>
      <c r="O261" s="1"/>
      <c r="P261" s="1"/>
      <c r="Q261" s="1"/>
      <c r="R261" s="6" t="s">
        <v>782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142</v>
      </c>
      <c r="B262" s="249">
        <v>43578</v>
      </c>
      <c r="C262" s="249"/>
      <c r="D262" s="250" t="s">
        <v>800</v>
      </c>
      <c r="E262" s="251" t="s">
        <v>595</v>
      </c>
      <c r="F262" s="251">
        <v>220</v>
      </c>
      <c r="G262" s="251"/>
      <c r="H262" s="251">
        <v>127.5</v>
      </c>
      <c r="I262" s="252">
        <v>284</v>
      </c>
      <c r="J262" s="220" t="s">
        <v>801</v>
      </c>
      <c r="K262" s="221">
        <f t="shared" si="82"/>
        <v>-92.5</v>
      </c>
      <c r="L262" s="222">
        <f t="shared" si="83"/>
        <v>-0.42045454545454547</v>
      </c>
      <c r="M262" s="218" t="s">
        <v>606</v>
      </c>
      <c r="N262" s="215">
        <v>43896</v>
      </c>
      <c r="O262" s="1"/>
      <c r="P262" s="1"/>
      <c r="Q262" s="1"/>
      <c r="R262" s="6" t="s">
        <v>782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5">
        <v>143</v>
      </c>
      <c r="B263" s="236">
        <v>43622</v>
      </c>
      <c r="C263" s="236"/>
      <c r="D263" s="237" t="s">
        <v>484</v>
      </c>
      <c r="E263" s="238" t="s">
        <v>595</v>
      </c>
      <c r="F263" s="238">
        <v>332.8</v>
      </c>
      <c r="G263" s="238"/>
      <c r="H263" s="238">
        <v>405</v>
      </c>
      <c r="I263" s="240">
        <v>419</v>
      </c>
      <c r="J263" s="210" t="s">
        <v>802</v>
      </c>
      <c r="K263" s="211">
        <f t="shared" si="82"/>
        <v>72.199999999999989</v>
      </c>
      <c r="L263" s="212">
        <f t="shared" si="83"/>
        <v>0.21694711538461534</v>
      </c>
      <c r="M263" s="207" t="s">
        <v>593</v>
      </c>
      <c r="N263" s="213">
        <v>43860</v>
      </c>
      <c r="O263" s="1"/>
      <c r="P263" s="1"/>
      <c r="Q263" s="1"/>
      <c r="R263" s="6" t="s">
        <v>786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144</v>
      </c>
      <c r="B264" s="228">
        <v>43641</v>
      </c>
      <c r="C264" s="228"/>
      <c r="D264" s="229" t="s">
        <v>151</v>
      </c>
      <c r="E264" s="230" t="s">
        <v>625</v>
      </c>
      <c r="F264" s="230">
        <v>386</v>
      </c>
      <c r="G264" s="231"/>
      <c r="H264" s="231">
        <v>395</v>
      </c>
      <c r="I264" s="231">
        <v>452</v>
      </c>
      <c r="J264" s="232" t="s">
        <v>803</v>
      </c>
      <c r="K264" s="233">
        <f t="shared" si="82"/>
        <v>9</v>
      </c>
      <c r="L264" s="234">
        <f t="shared" si="83"/>
        <v>2.3316062176165803E-2</v>
      </c>
      <c r="M264" s="230" t="s">
        <v>716</v>
      </c>
      <c r="N264" s="228">
        <v>43868</v>
      </c>
      <c r="O264" s="1"/>
      <c r="P264" s="1"/>
      <c r="Q264" s="1"/>
      <c r="R264" s="6" t="s">
        <v>786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145</v>
      </c>
      <c r="B265" s="228">
        <v>43707</v>
      </c>
      <c r="C265" s="228"/>
      <c r="D265" s="229" t="s">
        <v>131</v>
      </c>
      <c r="E265" s="230" t="s">
        <v>625</v>
      </c>
      <c r="F265" s="230">
        <v>137.5</v>
      </c>
      <c r="G265" s="231"/>
      <c r="H265" s="231">
        <v>138.5</v>
      </c>
      <c r="I265" s="231">
        <v>190</v>
      </c>
      <c r="J265" s="232" t="s">
        <v>827</v>
      </c>
      <c r="K265" s="233">
        <f t="shared" ref="K265" si="84">H265-F265</f>
        <v>1</v>
      </c>
      <c r="L265" s="234">
        <f t="shared" ref="L265" si="85">K265/F265</f>
        <v>7.2727272727272727E-3</v>
      </c>
      <c r="M265" s="230" t="s">
        <v>716</v>
      </c>
      <c r="N265" s="228">
        <v>44432</v>
      </c>
      <c r="O265" s="1"/>
      <c r="P265" s="1"/>
      <c r="Q265" s="1"/>
      <c r="R265" s="6" t="s">
        <v>782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146</v>
      </c>
      <c r="B266" s="236">
        <v>43731</v>
      </c>
      <c r="C266" s="236"/>
      <c r="D266" s="237" t="s">
        <v>431</v>
      </c>
      <c r="E266" s="238" t="s">
        <v>625</v>
      </c>
      <c r="F266" s="238">
        <v>235</v>
      </c>
      <c r="G266" s="238"/>
      <c r="H266" s="238">
        <v>295</v>
      </c>
      <c r="I266" s="240">
        <v>296</v>
      </c>
      <c r="J266" s="210" t="s">
        <v>804</v>
      </c>
      <c r="K266" s="211">
        <f t="shared" ref="K266:K271" si="86">H266-F266</f>
        <v>60</v>
      </c>
      <c r="L266" s="212">
        <f t="shared" ref="L266:L271" si="87">K266/F266</f>
        <v>0.25531914893617019</v>
      </c>
      <c r="M266" s="207" t="s">
        <v>593</v>
      </c>
      <c r="N266" s="213">
        <v>43844</v>
      </c>
      <c r="O266" s="1"/>
      <c r="P266" s="1"/>
      <c r="Q266" s="1"/>
      <c r="R266" s="6" t="s">
        <v>786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5">
        <v>147</v>
      </c>
      <c r="B267" s="236">
        <v>43752</v>
      </c>
      <c r="C267" s="236"/>
      <c r="D267" s="237" t="s">
        <v>805</v>
      </c>
      <c r="E267" s="238" t="s">
        <v>625</v>
      </c>
      <c r="F267" s="238">
        <v>277.5</v>
      </c>
      <c r="G267" s="238"/>
      <c r="H267" s="238">
        <v>333</v>
      </c>
      <c r="I267" s="240">
        <v>333</v>
      </c>
      <c r="J267" s="210" t="s">
        <v>806</v>
      </c>
      <c r="K267" s="211">
        <f t="shared" si="86"/>
        <v>55.5</v>
      </c>
      <c r="L267" s="212">
        <f t="shared" si="87"/>
        <v>0.2</v>
      </c>
      <c r="M267" s="207" t="s">
        <v>593</v>
      </c>
      <c r="N267" s="213">
        <v>43846</v>
      </c>
      <c r="O267" s="1"/>
      <c r="P267" s="1"/>
      <c r="Q267" s="1"/>
      <c r="R267" s="6" t="s">
        <v>782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148</v>
      </c>
      <c r="B268" s="236">
        <v>43752</v>
      </c>
      <c r="C268" s="236"/>
      <c r="D268" s="237" t="s">
        <v>807</v>
      </c>
      <c r="E268" s="238" t="s">
        <v>625</v>
      </c>
      <c r="F268" s="238">
        <v>930</v>
      </c>
      <c r="G268" s="238"/>
      <c r="H268" s="238">
        <v>1165</v>
      </c>
      <c r="I268" s="240">
        <v>1200</v>
      </c>
      <c r="J268" s="210" t="s">
        <v>808</v>
      </c>
      <c r="K268" s="211">
        <f t="shared" si="86"/>
        <v>235</v>
      </c>
      <c r="L268" s="212">
        <f t="shared" si="87"/>
        <v>0.25268817204301075</v>
      </c>
      <c r="M268" s="207" t="s">
        <v>593</v>
      </c>
      <c r="N268" s="213">
        <v>43847</v>
      </c>
      <c r="O268" s="1"/>
      <c r="P268" s="1"/>
      <c r="Q268" s="1"/>
      <c r="R268" s="6" t="s">
        <v>786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5">
        <v>149</v>
      </c>
      <c r="B269" s="236">
        <v>43753</v>
      </c>
      <c r="C269" s="236"/>
      <c r="D269" s="237" t="s">
        <v>809</v>
      </c>
      <c r="E269" s="238" t="s">
        <v>625</v>
      </c>
      <c r="F269" s="208">
        <v>111</v>
      </c>
      <c r="G269" s="238"/>
      <c r="H269" s="238">
        <v>141</v>
      </c>
      <c r="I269" s="240">
        <v>141</v>
      </c>
      <c r="J269" s="210" t="s">
        <v>609</v>
      </c>
      <c r="K269" s="211">
        <f t="shared" si="86"/>
        <v>30</v>
      </c>
      <c r="L269" s="212">
        <f t="shared" si="87"/>
        <v>0.27027027027027029</v>
      </c>
      <c r="M269" s="207" t="s">
        <v>593</v>
      </c>
      <c r="N269" s="213">
        <v>44328</v>
      </c>
      <c r="O269" s="1"/>
      <c r="P269" s="1"/>
      <c r="Q269" s="1"/>
      <c r="R269" s="6" t="s">
        <v>786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5">
        <v>150</v>
      </c>
      <c r="B270" s="236">
        <v>43753</v>
      </c>
      <c r="C270" s="236"/>
      <c r="D270" s="237" t="s">
        <v>810</v>
      </c>
      <c r="E270" s="238" t="s">
        <v>625</v>
      </c>
      <c r="F270" s="208">
        <v>296</v>
      </c>
      <c r="G270" s="238"/>
      <c r="H270" s="238">
        <v>370</v>
      </c>
      <c r="I270" s="240">
        <v>370</v>
      </c>
      <c r="J270" s="210" t="s">
        <v>683</v>
      </c>
      <c r="K270" s="211">
        <f t="shared" si="86"/>
        <v>74</v>
      </c>
      <c r="L270" s="212">
        <f t="shared" si="87"/>
        <v>0.25</v>
      </c>
      <c r="M270" s="207" t="s">
        <v>593</v>
      </c>
      <c r="N270" s="213">
        <v>43853</v>
      </c>
      <c r="O270" s="1"/>
      <c r="P270" s="1"/>
      <c r="Q270" s="1"/>
      <c r="R270" s="6" t="s">
        <v>786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151</v>
      </c>
      <c r="B271" s="236">
        <v>43754</v>
      </c>
      <c r="C271" s="236"/>
      <c r="D271" s="237" t="s">
        <v>811</v>
      </c>
      <c r="E271" s="238" t="s">
        <v>625</v>
      </c>
      <c r="F271" s="208">
        <v>300</v>
      </c>
      <c r="G271" s="238"/>
      <c r="H271" s="238">
        <v>382.5</v>
      </c>
      <c r="I271" s="240">
        <v>344</v>
      </c>
      <c r="J271" s="210" t="s">
        <v>812</v>
      </c>
      <c r="K271" s="211">
        <f t="shared" si="86"/>
        <v>82.5</v>
      </c>
      <c r="L271" s="212">
        <f t="shared" si="87"/>
        <v>0.27500000000000002</v>
      </c>
      <c r="M271" s="207" t="s">
        <v>593</v>
      </c>
      <c r="N271" s="213">
        <v>44238</v>
      </c>
      <c r="O271" s="1"/>
      <c r="P271" s="1"/>
      <c r="Q271" s="1"/>
      <c r="R271" s="6" t="s">
        <v>786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4">
        <v>152</v>
      </c>
      <c r="B272" s="255">
        <v>43832</v>
      </c>
      <c r="C272" s="255"/>
      <c r="D272" s="256" t="s">
        <v>813</v>
      </c>
      <c r="E272" s="56" t="s">
        <v>625</v>
      </c>
      <c r="F272" s="257" t="s">
        <v>814</v>
      </c>
      <c r="G272" s="56"/>
      <c r="H272" s="56"/>
      <c r="I272" s="258">
        <v>590</v>
      </c>
      <c r="J272" s="253" t="s">
        <v>596</v>
      </c>
      <c r="K272" s="253"/>
      <c r="L272" s="259"/>
      <c r="M272" s="260" t="s">
        <v>596</v>
      </c>
      <c r="N272" s="261"/>
      <c r="O272" s="1"/>
      <c r="P272" s="1"/>
      <c r="Q272" s="1"/>
      <c r="R272" s="6" t="s">
        <v>786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5">
        <v>153</v>
      </c>
      <c r="B273" s="236">
        <v>43966</v>
      </c>
      <c r="C273" s="236"/>
      <c r="D273" s="237" t="s">
        <v>71</v>
      </c>
      <c r="E273" s="238" t="s">
        <v>625</v>
      </c>
      <c r="F273" s="208">
        <v>67.5</v>
      </c>
      <c r="G273" s="238"/>
      <c r="H273" s="238">
        <v>86</v>
      </c>
      <c r="I273" s="240">
        <v>86</v>
      </c>
      <c r="J273" s="210" t="s">
        <v>815</v>
      </c>
      <c r="K273" s="211">
        <f t="shared" ref="K273:K280" si="88">H273-F273</f>
        <v>18.5</v>
      </c>
      <c r="L273" s="212">
        <f t="shared" ref="L273:L280" si="89">K273/F273</f>
        <v>0.27407407407407408</v>
      </c>
      <c r="M273" s="207" t="s">
        <v>593</v>
      </c>
      <c r="N273" s="213">
        <v>44008</v>
      </c>
      <c r="O273" s="1"/>
      <c r="P273" s="1"/>
      <c r="Q273" s="1"/>
      <c r="R273" s="6" t="s">
        <v>786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5">
        <v>154</v>
      </c>
      <c r="B274" s="236">
        <v>44035</v>
      </c>
      <c r="C274" s="236"/>
      <c r="D274" s="237" t="s">
        <v>483</v>
      </c>
      <c r="E274" s="238" t="s">
        <v>625</v>
      </c>
      <c r="F274" s="208">
        <v>231</v>
      </c>
      <c r="G274" s="238"/>
      <c r="H274" s="238">
        <v>281</v>
      </c>
      <c r="I274" s="240">
        <v>281</v>
      </c>
      <c r="J274" s="210" t="s">
        <v>683</v>
      </c>
      <c r="K274" s="211">
        <f t="shared" si="88"/>
        <v>50</v>
      </c>
      <c r="L274" s="212">
        <f t="shared" si="89"/>
        <v>0.21645021645021645</v>
      </c>
      <c r="M274" s="207" t="s">
        <v>593</v>
      </c>
      <c r="N274" s="213">
        <v>44358</v>
      </c>
      <c r="O274" s="1"/>
      <c r="P274" s="1"/>
      <c r="Q274" s="1"/>
      <c r="R274" s="6" t="s">
        <v>786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5">
        <v>155</v>
      </c>
      <c r="B275" s="236">
        <v>44092</v>
      </c>
      <c r="C275" s="236"/>
      <c r="D275" s="237" t="s">
        <v>408</v>
      </c>
      <c r="E275" s="238" t="s">
        <v>625</v>
      </c>
      <c r="F275" s="238">
        <v>206</v>
      </c>
      <c r="G275" s="238"/>
      <c r="H275" s="238">
        <v>248</v>
      </c>
      <c r="I275" s="240">
        <v>248</v>
      </c>
      <c r="J275" s="210" t="s">
        <v>683</v>
      </c>
      <c r="K275" s="211">
        <f t="shared" si="88"/>
        <v>42</v>
      </c>
      <c r="L275" s="212">
        <f t="shared" si="89"/>
        <v>0.20388349514563106</v>
      </c>
      <c r="M275" s="207" t="s">
        <v>593</v>
      </c>
      <c r="N275" s="213">
        <v>44214</v>
      </c>
      <c r="O275" s="1"/>
      <c r="P275" s="1"/>
      <c r="Q275" s="1"/>
      <c r="R275" s="6" t="s">
        <v>786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5">
        <v>156</v>
      </c>
      <c r="B276" s="236">
        <v>44140</v>
      </c>
      <c r="C276" s="236"/>
      <c r="D276" s="237" t="s">
        <v>408</v>
      </c>
      <c r="E276" s="238" t="s">
        <v>625</v>
      </c>
      <c r="F276" s="238">
        <v>182.5</v>
      </c>
      <c r="G276" s="238"/>
      <c r="H276" s="238">
        <v>248</v>
      </c>
      <c r="I276" s="240">
        <v>248</v>
      </c>
      <c r="J276" s="210" t="s">
        <v>683</v>
      </c>
      <c r="K276" s="211">
        <f t="shared" si="88"/>
        <v>65.5</v>
      </c>
      <c r="L276" s="212">
        <f t="shared" si="89"/>
        <v>0.35890410958904112</v>
      </c>
      <c r="M276" s="207" t="s">
        <v>593</v>
      </c>
      <c r="N276" s="213">
        <v>44214</v>
      </c>
      <c r="O276" s="1"/>
      <c r="P276" s="1"/>
      <c r="Q276" s="1"/>
      <c r="R276" s="6" t="s">
        <v>786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5">
        <v>157</v>
      </c>
      <c r="B277" s="236">
        <v>44140</v>
      </c>
      <c r="C277" s="236"/>
      <c r="D277" s="237" t="s">
        <v>328</v>
      </c>
      <c r="E277" s="238" t="s">
        <v>625</v>
      </c>
      <c r="F277" s="238">
        <v>247.5</v>
      </c>
      <c r="G277" s="238"/>
      <c r="H277" s="238">
        <v>320</v>
      </c>
      <c r="I277" s="240">
        <v>320</v>
      </c>
      <c r="J277" s="210" t="s">
        <v>683</v>
      </c>
      <c r="K277" s="211">
        <f t="shared" si="88"/>
        <v>72.5</v>
      </c>
      <c r="L277" s="212">
        <f t="shared" si="89"/>
        <v>0.29292929292929293</v>
      </c>
      <c r="M277" s="207" t="s">
        <v>593</v>
      </c>
      <c r="N277" s="213">
        <v>44323</v>
      </c>
      <c r="O277" s="1"/>
      <c r="P277" s="1"/>
      <c r="Q277" s="1"/>
      <c r="R277" s="6" t="s">
        <v>786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5">
        <v>158</v>
      </c>
      <c r="B278" s="236">
        <v>44140</v>
      </c>
      <c r="C278" s="236"/>
      <c r="D278" s="237" t="s">
        <v>272</v>
      </c>
      <c r="E278" s="238" t="s">
        <v>625</v>
      </c>
      <c r="F278" s="208">
        <v>925</v>
      </c>
      <c r="G278" s="238"/>
      <c r="H278" s="238">
        <v>1095</v>
      </c>
      <c r="I278" s="240">
        <v>1093</v>
      </c>
      <c r="J278" s="210" t="s">
        <v>816</v>
      </c>
      <c r="K278" s="211">
        <f t="shared" si="88"/>
        <v>170</v>
      </c>
      <c r="L278" s="212">
        <f t="shared" si="89"/>
        <v>0.18378378378378379</v>
      </c>
      <c r="M278" s="207" t="s">
        <v>593</v>
      </c>
      <c r="N278" s="213">
        <v>44201</v>
      </c>
      <c r="O278" s="1"/>
      <c r="P278" s="1"/>
      <c r="Q278" s="1"/>
      <c r="R278" s="6" t="s">
        <v>786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5">
        <v>159</v>
      </c>
      <c r="B279" s="236">
        <v>44140</v>
      </c>
      <c r="C279" s="236"/>
      <c r="D279" s="237" t="s">
        <v>344</v>
      </c>
      <c r="E279" s="238" t="s">
        <v>625</v>
      </c>
      <c r="F279" s="208">
        <v>332.5</v>
      </c>
      <c r="G279" s="238"/>
      <c r="H279" s="238">
        <v>393</v>
      </c>
      <c r="I279" s="240">
        <v>406</v>
      </c>
      <c r="J279" s="210" t="s">
        <v>817</v>
      </c>
      <c r="K279" s="211">
        <f t="shared" si="88"/>
        <v>60.5</v>
      </c>
      <c r="L279" s="212">
        <f t="shared" si="89"/>
        <v>0.18195488721804512</v>
      </c>
      <c r="M279" s="207" t="s">
        <v>593</v>
      </c>
      <c r="N279" s="213">
        <v>44256</v>
      </c>
      <c r="O279" s="1"/>
      <c r="P279" s="1"/>
      <c r="Q279" s="1"/>
      <c r="R279" s="6" t="s">
        <v>786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5">
        <v>160</v>
      </c>
      <c r="B280" s="236">
        <v>44141</v>
      </c>
      <c r="C280" s="236"/>
      <c r="D280" s="237" t="s">
        <v>483</v>
      </c>
      <c r="E280" s="238" t="s">
        <v>625</v>
      </c>
      <c r="F280" s="208">
        <v>231</v>
      </c>
      <c r="G280" s="238"/>
      <c r="H280" s="238">
        <v>281</v>
      </c>
      <c r="I280" s="240">
        <v>281</v>
      </c>
      <c r="J280" s="210" t="s">
        <v>683</v>
      </c>
      <c r="K280" s="211">
        <f t="shared" si="88"/>
        <v>50</v>
      </c>
      <c r="L280" s="212">
        <f t="shared" si="89"/>
        <v>0.21645021645021645</v>
      </c>
      <c r="M280" s="207" t="s">
        <v>593</v>
      </c>
      <c r="N280" s="213">
        <v>44358</v>
      </c>
      <c r="O280" s="1"/>
      <c r="P280" s="1"/>
      <c r="Q280" s="1"/>
      <c r="R280" s="6" t="s">
        <v>786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62">
        <v>161</v>
      </c>
      <c r="B281" s="255">
        <v>44187</v>
      </c>
      <c r="C281" s="255"/>
      <c r="D281" s="256" t="s">
        <v>456</v>
      </c>
      <c r="E281" s="56" t="s">
        <v>625</v>
      </c>
      <c r="F281" s="257" t="s">
        <v>818</v>
      </c>
      <c r="G281" s="56"/>
      <c r="H281" s="56"/>
      <c r="I281" s="258">
        <v>239</v>
      </c>
      <c r="J281" s="253" t="s">
        <v>596</v>
      </c>
      <c r="K281" s="253"/>
      <c r="L281" s="259"/>
      <c r="M281" s="260"/>
      <c r="N281" s="261"/>
      <c r="O281" s="1"/>
      <c r="P281" s="1"/>
      <c r="Q281" s="1"/>
      <c r="R281" s="6" t="s">
        <v>786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62">
        <v>162</v>
      </c>
      <c r="B282" s="255">
        <v>44258</v>
      </c>
      <c r="C282" s="255"/>
      <c r="D282" s="256" t="s">
        <v>813</v>
      </c>
      <c r="E282" s="56" t="s">
        <v>625</v>
      </c>
      <c r="F282" s="257" t="s">
        <v>814</v>
      </c>
      <c r="G282" s="56"/>
      <c r="H282" s="56"/>
      <c r="I282" s="258">
        <v>590</v>
      </c>
      <c r="J282" s="253" t="s">
        <v>596</v>
      </c>
      <c r="K282" s="253"/>
      <c r="L282" s="259"/>
      <c r="M282" s="260"/>
      <c r="N282" s="261"/>
      <c r="O282" s="1"/>
      <c r="P282" s="1"/>
      <c r="R282" s="6" t="s">
        <v>786</v>
      </c>
    </row>
    <row r="283" spans="1:26" ht="12.75" customHeight="1">
      <c r="A283" s="235">
        <v>163</v>
      </c>
      <c r="B283" s="236">
        <v>44274</v>
      </c>
      <c r="C283" s="236"/>
      <c r="D283" s="237" t="s">
        <v>344</v>
      </c>
      <c r="E283" s="238" t="s">
        <v>625</v>
      </c>
      <c r="F283" s="208">
        <v>355</v>
      </c>
      <c r="G283" s="238"/>
      <c r="H283" s="238">
        <v>422.5</v>
      </c>
      <c r="I283" s="240">
        <v>420</v>
      </c>
      <c r="J283" s="210" t="s">
        <v>819</v>
      </c>
      <c r="K283" s="211">
        <f t="shared" ref="K283:K286" si="90">H283-F283</f>
        <v>67.5</v>
      </c>
      <c r="L283" s="212">
        <f t="shared" ref="L283:L286" si="91">K283/F283</f>
        <v>0.19014084507042253</v>
      </c>
      <c r="M283" s="207" t="s">
        <v>593</v>
      </c>
      <c r="N283" s="213">
        <v>44361</v>
      </c>
      <c r="O283" s="1"/>
      <c r="R283" s="263" t="s">
        <v>786</v>
      </c>
    </row>
    <row r="284" spans="1:26" ht="12.75" customHeight="1">
      <c r="A284" s="235">
        <v>164</v>
      </c>
      <c r="B284" s="236">
        <v>44295</v>
      </c>
      <c r="C284" s="236"/>
      <c r="D284" s="237" t="s">
        <v>820</v>
      </c>
      <c r="E284" s="238" t="s">
        <v>625</v>
      </c>
      <c r="F284" s="208">
        <v>555</v>
      </c>
      <c r="G284" s="238"/>
      <c r="H284" s="238">
        <v>663</v>
      </c>
      <c r="I284" s="240">
        <v>663</v>
      </c>
      <c r="J284" s="210" t="s">
        <v>821</v>
      </c>
      <c r="K284" s="211">
        <f t="shared" si="90"/>
        <v>108</v>
      </c>
      <c r="L284" s="212">
        <f t="shared" si="91"/>
        <v>0.19459459459459461</v>
      </c>
      <c r="M284" s="207" t="s">
        <v>593</v>
      </c>
      <c r="N284" s="213">
        <v>44321</v>
      </c>
      <c r="O284" s="1"/>
      <c r="P284" s="1"/>
      <c r="Q284" s="1"/>
      <c r="R284" s="263" t="s">
        <v>786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5">
        <v>165</v>
      </c>
      <c r="B285" s="236">
        <v>44308</v>
      </c>
      <c r="C285" s="236"/>
      <c r="D285" s="237" t="s">
        <v>377</v>
      </c>
      <c r="E285" s="238" t="s">
        <v>625</v>
      </c>
      <c r="F285" s="208">
        <v>126.5</v>
      </c>
      <c r="G285" s="238"/>
      <c r="H285" s="238">
        <v>155</v>
      </c>
      <c r="I285" s="240">
        <v>155</v>
      </c>
      <c r="J285" s="210" t="s">
        <v>683</v>
      </c>
      <c r="K285" s="211">
        <f t="shared" si="90"/>
        <v>28.5</v>
      </c>
      <c r="L285" s="212">
        <f t="shared" si="91"/>
        <v>0.22529644268774704</v>
      </c>
      <c r="M285" s="207" t="s">
        <v>593</v>
      </c>
      <c r="N285" s="213">
        <v>44362</v>
      </c>
      <c r="O285" s="1"/>
      <c r="R285" s="263" t="s">
        <v>786</v>
      </c>
    </row>
    <row r="286" spans="1:26" ht="12.75" customHeight="1">
      <c r="A286" s="451">
        <v>166</v>
      </c>
      <c r="B286" s="452">
        <v>44368</v>
      </c>
      <c r="C286" s="452"/>
      <c r="D286" s="453" t="s">
        <v>395</v>
      </c>
      <c r="E286" s="454" t="s">
        <v>625</v>
      </c>
      <c r="F286" s="455">
        <v>287.5</v>
      </c>
      <c r="G286" s="454"/>
      <c r="H286" s="454">
        <v>245</v>
      </c>
      <c r="I286" s="456">
        <v>344</v>
      </c>
      <c r="J286" s="220" t="s">
        <v>914</v>
      </c>
      <c r="K286" s="221">
        <f t="shared" si="90"/>
        <v>-42.5</v>
      </c>
      <c r="L286" s="222">
        <f t="shared" si="91"/>
        <v>-0.14782608695652175</v>
      </c>
      <c r="M286" s="218" t="s">
        <v>606</v>
      </c>
      <c r="N286" s="215">
        <v>44508</v>
      </c>
      <c r="O286" s="1"/>
      <c r="R286" s="263" t="s">
        <v>786</v>
      </c>
    </row>
    <row r="287" spans="1:26" ht="12.75" customHeight="1">
      <c r="A287" s="262">
        <v>167</v>
      </c>
      <c r="B287" s="255">
        <v>44368</v>
      </c>
      <c r="C287" s="255"/>
      <c r="D287" s="256" t="s">
        <v>483</v>
      </c>
      <c r="E287" s="56" t="s">
        <v>625</v>
      </c>
      <c r="F287" s="257" t="s">
        <v>822</v>
      </c>
      <c r="G287" s="56"/>
      <c r="H287" s="56"/>
      <c r="I287" s="258">
        <v>320</v>
      </c>
      <c r="J287" s="253" t="s">
        <v>596</v>
      </c>
      <c r="K287" s="262"/>
      <c r="L287" s="255"/>
      <c r="M287" s="255"/>
      <c r="N287" s="256"/>
      <c r="O287" s="44"/>
      <c r="R287" s="263" t="s">
        <v>786</v>
      </c>
    </row>
    <row r="288" spans="1:26" ht="12.75" customHeight="1">
      <c r="A288" s="262">
        <v>168</v>
      </c>
      <c r="B288" s="255">
        <v>44406</v>
      </c>
      <c r="C288" s="255"/>
      <c r="D288" s="256" t="s">
        <v>377</v>
      </c>
      <c r="E288" s="56" t="s">
        <v>625</v>
      </c>
      <c r="F288" s="257" t="s">
        <v>825</v>
      </c>
      <c r="G288" s="56"/>
      <c r="H288" s="56"/>
      <c r="I288" s="56">
        <v>200</v>
      </c>
      <c r="J288" s="253" t="s">
        <v>596</v>
      </c>
      <c r="K288" s="262"/>
      <c r="L288" s="255"/>
      <c r="M288" s="255"/>
      <c r="N288" s="256"/>
      <c r="O288" s="44"/>
      <c r="R288" s="263" t="s">
        <v>786</v>
      </c>
    </row>
    <row r="289" spans="1:18" ht="12.75" customHeight="1">
      <c r="A289" s="262">
        <v>169</v>
      </c>
      <c r="B289" s="255">
        <v>44462</v>
      </c>
      <c r="C289" s="255"/>
      <c r="D289" s="256" t="s">
        <v>832</v>
      </c>
      <c r="E289" s="56" t="s">
        <v>625</v>
      </c>
      <c r="F289" s="257" t="s">
        <v>833</v>
      </c>
      <c r="G289" s="56"/>
      <c r="H289" s="56"/>
      <c r="I289" s="56">
        <v>1500</v>
      </c>
      <c r="J289" s="253" t="s">
        <v>596</v>
      </c>
      <c r="K289" s="262"/>
      <c r="L289" s="255"/>
      <c r="M289" s="255"/>
      <c r="N289" s="256"/>
      <c r="O289" s="44"/>
      <c r="R289" s="263" t="s">
        <v>786</v>
      </c>
    </row>
    <row r="290" spans="1:18" ht="12.75" customHeight="1">
      <c r="A290" s="340">
        <v>170</v>
      </c>
      <c r="B290" s="341">
        <v>44480</v>
      </c>
      <c r="C290" s="341"/>
      <c r="D290" s="342" t="s">
        <v>839</v>
      </c>
      <c r="E290" s="343" t="s">
        <v>625</v>
      </c>
      <c r="F290" s="344" t="s">
        <v>845</v>
      </c>
      <c r="G290" s="343"/>
      <c r="H290" s="343"/>
      <c r="I290" s="343">
        <v>145</v>
      </c>
      <c r="J290" s="345" t="s">
        <v>596</v>
      </c>
      <c r="K290" s="340"/>
      <c r="L290" s="341"/>
      <c r="M290" s="341"/>
      <c r="N290" s="342"/>
      <c r="O290" s="44"/>
      <c r="R290" s="263" t="s">
        <v>786</v>
      </c>
    </row>
    <row r="291" spans="1:18" ht="12.75" customHeight="1">
      <c r="A291" s="346">
        <v>171</v>
      </c>
      <c r="B291" s="347">
        <v>44481</v>
      </c>
      <c r="C291" s="347"/>
      <c r="D291" s="348" t="s">
        <v>261</v>
      </c>
      <c r="E291" s="349" t="s">
        <v>625</v>
      </c>
      <c r="F291" s="350" t="s">
        <v>842</v>
      </c>
      <c r="G291" s="349"/>
      <c r="H291" s="349"/>
      <c r="I291" s="349">
        <v>380</v>
      </c>
      <c r="J291" s="351" t="s">
        <v>596</v>
      </c>
      <c r="K291" s="346"/>
      <c r="L291" s="347"/>
      <c r="M291" s="347"/>
      <c r="N291" s="348"/>
      <c r="O291" s="44"/>
      <c r="R291" s="263" t="s">
        <v>786</v>
      </c>
    </row>
    <row r="292" spans="1:18" ht="12.75" customHeight="1">
      <c r="A292" s="346">
        <v>172</v>
      </c>
      <c r="B292" s="347">
        <v>44481</v>
      </c>
      <c r="C292" s="347"/>
      <c r="D292" s="348" t="s">
        <v>403</v>
      </c>
      <c r="E292" s="349" t="s">
        <v>625</v>
      </c>
      <c r="F292" s="350" t="s">
        <v>843</v>
      </c>
      <c r="G292" s="349"/>
      <c r="H292" s="349"/>
      <c r="I292" s="349">
        <v>56</v>
      </c>
      <c r="J292" s="351" t="s">
        <v>596</v>
      </c>
      <c r="K292" s="346"/>
      <c r="L292" s="347"/>
      <c r="M292" s="347"/>
      <c r="N292" s="348"/>
      <c r="O292" s="44"/>
      <c r="R292" s="263"/>
    </row>
    <row r="293" spans="1:18" ht="12.75" customHeight="1">
      <c r="A293" s="352"/>
      <c r="B293" s="352"/>
      <c r="C293" s="352"/>
      <c r="D293" s="352"/>
      <c r="E293" s="352"/>
      <c r="F293" s="349"/>
      <c r="G293" s="349"/>
      <c r="H293" s="349"/>
      <c r="I293" s="349"/>
      <c r="J293" s="353"/>
      <c r="K293" s="349"/>
      <c r="L293" s="349"/>
      <c r="M293" s="349"/>
      <c r="N293" s="352"/>
      <c r="O293" s="44"/>
      <c r="R293" s="263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263"/>
    </row>
    <row r="295" spans="1:18" ht="12.75" customHeight="1">
      <c r="A295" s="262"/>
      <c r="B295" s="264" t="s">
        <v>823</v>
      </c>
      <c r="F295" s="59"/>
      <c r="G295" s="59"/>
      <c r="H295" s="59"/>
      <c r="I295" s="59"/>
      <c r="J295" s="44"/>
      <c r="K295" s="59"/>
      <c r="L295" s="59"/>
      <c r="M295" s="59"/>
      <c r="O295" s="44"/>
      <c r="R295" s="263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A305" s="265"/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A306" s="265"/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A307" s="56"/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</sheetData>
  <autoFilter ref="R1:R303"/>
  <mergeCells count="13">
    <mergeCell ref="O64:O65"/>
    <mergeCell ref="P64:P65"/>
    <mergeCell ref="A64:A65"/>
    <mergeCell ref="B64:B65"/>
    <mergeCell ref="M64:M65"/>
    <mergeCell ref="N64:N65"/>
    <mergeCell ref="P85:P86"/>
    <mergeCell ref="A85:A86"/>
    <mergeCell ref="B85:B86"/>
    <mergeCell ref="M85:M86"/>
    <mergeCell ref="N85:N86"/>
    <mergeCell ref="O85:O86"/>
    <mergeCell ref="J85:J8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2021-11-15T02:41:47Z</dcterms:modified>
</cp:coreProperties>
</file>