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104406B7-7A27-420C-8035-6B7CF8C7440F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</workbook>
</file>

<file path=xl/calcChain.xml><?xml version="1.0" encoding="utf-8"?>
<calcChain xmlns="http://schemas.openxmlformats.org/spreadsheetml/2006/main">
  <c r="L91" i="7" l="1"/>
  <c r="K91" i="7"/>
  <c r="L92" i="7"/>
  <c r="K92" i="7"/>
  <c r="L90" i="7"/>
  <c r="K90" i="7"/>
  <c r="K121" i="7"/>
  <c r="M121" i="7" s="1"/>
  <c r="K120" i="7"/>
  <c r="M120" i="7" s="1"/>
  <c r="L86" i="7"/>
  <c r="K87" i="7"/>
  <c r="K86" i="7"/>
  <c r="K119" i="7"/>
  <c r="M119" i="7" s="1"/>
  <c r="K118" i="7"/>
  <c r="M118" i="7" s="1"/>
  <c r="L56" i="7"/>
  <c r="K56" i="7"/>
  <c r="K111" i="7"/>
  <c r="M111" i="7" s="1"/>
  <c r="K116" i="7"/>
  <c r="M116" i="7" s="1"/>
  <c r="K114" i="7"/>
  <c r="M114" i="7" s="1"/>
  <c r="L20" i="7"/>
  <c r="K20" i="7"/>
  <c r="L88" i="7"/>
  <c r="K88" i="7"/>
  <c r="K117" i="7"/>
  <c r="M117" i="7" s="1"/>
  <c r="L55" i="7"/>
  <c r="K55" i="7"/>
  <c r="L54" i="7"/>
  <c r="K54" i="7"/>
  <c r="K115" i="7"/>
  <c r="M115" i="7" s="1"/>
  <c r="L52" i="7"/>
  <c r="K52" i="7"/>
  <c r="L85" i="7"/>
  <c r="K85" i="7"/>
  <c r="L12" i="7"/>
  <c r="K12" i="7"/>
  <c r="M91" i="7" l="1"/>
  <c r="M92" i="7"/>
  <c r="M90" i="7"/>
  <c r="M56" i="7"/>
  <c r="M20" i="7"/>
  <c r="M12" i="7"/>
  <c r="M52" i="7"/>
  <c r="M88" i="7"/>
  <c r="M54" i="7"/>
  <c r="M55" i="7"/>
  <c r="M85" i="7"/>
  <c r="L51" i="7"/>
  <c r="K51" i="7"/>
  <c r="K113" i="7"/>
  <c r="M113" i="7" s="1"/>
  <c r="L84" i="7"/>
  <c r="K84" i="7"/>
  <c r="L83" i="7"/>
  <c r="K83" i="7"/>
  <c r="K112" i="7"/>
  <c r="M112" i="7" s="1"/>
  <c r="K110" i="7"/>
  <c r="M110" i="7" s="1"/>
  <c r="K109" i="7"/>
  <c r="M109" i="7" s="1"/>
  <c r="L50" i="7"/>
  <c r="K50" i="7"/>
  <c r="L48" i="7"/>
  <c r="K48" i="7"/>
  <c r="L49" i="7"/>
  <c r="K49" i="7"/>
  <c r="L21" i="7"/>
  <c r="K21" i="7"/>
  <c r="L47" i="7"/>
  <c r="K47" i="7"/>
  <c r="L17" i="7"/>
  <c r="K17" i="7"/>
  <c r="L14" i="7"/>
  <c r="K14" i="7"/>
  <c r="K106" i="7"/>
  <c r="M106" i="7" s="1"/>
  <c r="K108" i="7"/>
  <c r="M108" i="7" s="1"/>
  <c r="L45" i="7"/>
  <c r="K45" i="7"/>
  <c r="L39" i="7"/>
  <c r="K39" i="7"/>
  <c r="K105" i="7"/>
  <c r="M105" i="7" s="1"/>
  <c r="K107" i="7"/>
  <c r="M107" i="7" s="1"/>
  <c r="L82" i="7"/>
  <c r="K82" i="7"/>
  <c r="L81" i="7"/>
  <c r="K81" i="7"/>
  <c r="L44" i="7"/>
  <c r="K44" i="7"/>
  <c r="L46" i="7"/>
  <c r="K46" i="7"/>
  <c r="L43" i="7"/>
  <c r="K43" i="7"/>
  <c r="L42" i="7"/>
  <c r="K42" i="7"/>
  <c r="L41" i="7"/>
  <c r="K41" i="7"/>
  <c r="K104" i="7"/>
  <c r="M104" i="7" s="1"/>
  <c r="L40" i="7"/>
  <c r="K40" i="7"/>
  <c r="L77" i="7"/>
  <c r="K77" i="7"/>
  <c r="L80" i="7"/>
  <c r="K80" i="7"/>
  <c r="L79" i="7"/>
  <c r="K79" i="7"/>
  <c r="L33" i="7"/>
  <c r="K33" i="7"/>
  <c r="L78" i="7"/>
  <c r="K78" i="7"/>
  <c r="L76" i="7"/>
  <c r="K76" i="7"/>
  <c r="L75" i="7"/>
  <c r="K75" i="7"/>
  <c r="L73" i="7"/>
  <c r="K73" i="7"/>
  <c r="L74" i="7"/>
  <c r="K74" i="7"/>
  <c r="K103" i="7"/>
  <c r="M103" i="7" s="1"/>
  <c r="L37" i="7"/>
  <c r="K101" i="7"/>
  <c r="M101" i="7" s="1"/>
  <c r="L70" i="7"/>
  <c r="K70" i="7"/>
  <c r="L38" i="7"/>
  <c r="K38" i="7"/>
  <c r="L35" i="7"/>
  <c r="K35" i="7"/>
  <c r="L36" i="7"/>
  <c r="K36" i="7"/>
  <c r="L15" i="7"/>
  <c r="L19" i="7"/>
  <c r="K19" i="7"/>
  <c r="M83" i="7" l="1"/>
  <c r="M45" i="7"/>
  <c r="M47" i="7"/>
  <c r="M50" i="7"/>
  <c r="M49" i="7"/>
  <c r="M48" i="7"/>
  <c r="M84" i="7"/>
  <c r="M21" i="7"/>
  <c r="M51" i="7"/>
  <c r="M75" i="7"/>
  <c r="M14" i="7"/>
  <c r="M39" i="7"/>
  <c r="M17" i="7"/>
  <c r="M73" i="7"/>
  <c r="M33" i="7"/>
  <c r="M38" i="7"/>
  <c r="M40" i="7"/>
  <c r="M43" i="7"/>
  <c r="M81" i="7"/>
  <c r="M44" i="7"/>
  <c r="M82" i="7"/>
  <c r="M42" i="7"/>
  <c r="M46" i="7"/>
  <c r="M41" i="7"/>
  <c r="M80" i="7"/>
  <c r="M79" i="7"/>
  <c r="M77" i="7"/>
  <c r="M35" i="7"/>
  <c r="M78" i="7"/>
  <c r="M74" i="7"/>
  <c r="M76" i="7"/>
  <c r="M36" i="7"/>
  <c r="M19" i="7"/>
  <c r="M70" i="7"/>
  <c r="L72" i="7" l="1"/>
  <c r="K72" i="7"/>
  <c r="K102" i="7"/>
  <c r="M102" i="7" s="1"/>
  <c r="L34" i="7"/>
  <c r="K34" i="7"/>
  <c r="K37" i="7"/>
  <c r="L69" i="7"/>
  <c r="K69" i="7"/>
  <c r="L71" i="7"/>
  <c r="K71" i="7"/>
  <c r="M34" i="7" l="1"/>
  <c r="M37" i="7"/>
  <c r="M72" i="7"/>
  <c r="M71" i="7"/>
  <c r="M69" i="7"/>
  <c r="K100" i="7" l="1"/>
  <c r="M100" i="7" s="1"/>
  <c r="K15" i="7"/>
  <c r="L11" i="7"/>
  <c r="K11" i="7"/>
  <c r="M15" i="7" l="1"/>
  <c r="M11" i="7"/>
  <c r="L10" i="7" l="1"/>
  <c r="K10" i="7"/>
  <c r="M10" i="7" l="1"/>
  <c r="K308" i="7" l="1"/>
  <c r="L308" i="7" s="1"/>
  <c r="M7" i="7" l="1"/>
  <c r="F296" i="7" l="1"/>
  <c r="K297" i="7"/>
  <c r="L297" i="7" s="1"/>
  <c r="K288" i="7"/>
  <c r="L288" i="7" s="1"/>
  <c r="K291" i="7"/>
  <c r="L291" i="7" s="1"/>
  <c r="K299" i="7" l="1"/>
  <c r="L299" i="7" s="1"/>
  <c r="F290" i="7"/>
  <c r="F289" i="7"/>
  <c r="F287" i="7"/>
  <c r="K287" i="7" s="1"/>
  <c r="L287" i="7" s="1"/>
  <c r="F267" i="7"/>
  <c r="F219" i="7"/>
  <c r="K298" i="7" l="1"/>
  <c r="L298" i="7" s="1"/>
  <c r="K296" i="7"/>
  <c r="L296" i="7" s="1"/>
  <c r="K302" i="7"/>
  <c r="L302" i="7" s="1"/>
  <c r="K303" i="7"/>
  <c r="L303" i="7" s="1"/>
  <c r="K295" i="7"/>
  <c r="L295" i="7" s="1"/>
  <c r="K305" i="7"/>
  <c r="L305" i="7" s="1"/>
  <c r="K301" i="7"/>
  <c r="L301" i="7" s="1"/>
  <c r="K294" i="7" l="1"/>
  <c r="L294" i="7" s="1"/>
  <c r="K283" i="7"/>
  <c r="L283" i="7" s="1"/>
  <c r="K285" i="7"/>
  <c r="L285" i="7" s="1"/>
  <c r="K282" i="7"/>
  <c r="L282" i="7" s="1"/>
  <c r="K284" i="7"/>
  <c r="L284" i="7" s="1"/>
  <c r="K213" i="7"/>
  <c r="L213" i="7" s="1"/>
  <c r="K266" i="7"/>
  <c r="L266" i="7" s="1"/>
  <c r="K280" i="7"/>
  <c r="L280" i="7" s="1"/>
  <c r="K281" i="7"/>
  <c r="L281" i="7" s="1"/>
  <c r="K279" i="7"/>
  <c r="L279" i="7" s="1"/>
  <c r="K278" i="7"/>
  <c r="L278" i="7" s="1"/>
  <c r="K277" i="7"/>
  <c r="L277" i="7" s="1"/>
  <c r="K276" i="7"/>
  <c r="L276" i="7" s="1"/>
  <c r="K275" i="7"/>
  <c r="L275" i="7" s="1"/>
  <c r="K274" i="7"/>
  <c r="L274" i="7" s="1"/>
  <c r="K273" i="7"/>
  <c r="L273" i="7" s="1"/>
  <c r="K271" i="7"/>
  <c r="L271" i="7" s="1"/>
  <c r="K269" i="7"/>
  <c r="L269" i="7" s="1"/>
  <c r="K268" i="7"/>
  <c r="L268" i="7" s="1"/>
  <c r="K267" i="7"/>
  <c r="L267" i="7" s="1"/>
  <c r="K263" i="7"/>
  <c r="L263" i="7" s="1"/>
  <c r="K262" i="7"/>
  <c r="L262" i="7" s="1"/>
  <c r="K261" i="7"/>
  <c r="L261" i="7" s="1"/>
  <c r="K258" i="7"/>
  <c r="L258" i="7" s="1"/>
  <c r="K257" i="7"/>
  <c r="L257" i="7" s="1"/>
  <c r="K256" i="7"/>
  <c r="L256" i="7" s="1"/>
  <c r="K255" i="7"/>
  <c r="L255" i="7" s="1"/>
  <c r="K254" i="7"/>
  <c r="L254" i="7" s="1"/>
  <c r="K253" i="7"/>
  <c r="L253" i="7" s="1"/>
  <c r="K251" i="7"/>
  <c r="L251" i="7" s="1"/>
  <c r="K250" i="7"/>
  <c r="L250" i="7" s="1"/>
  <c r="K249" i="7"/>
  <c r="L249" i="7" s="1"/>
  <c r="K248" i="7"/>
  <c r="L248" i="7" s="1"/>
  <c r="K247" i="7"/>
  <c r="L247" i="7" s="1"/>
  <c r="K246" i="7"/>
  <c r="L246" i="7" s="1"/>
  <c r="K245" i="7"/>
  <c r="L245" i="7" s="1"/>
  <c r="K244" i="7"/>
  <c r="L244" i="7" s="1"/>
  <c r="K243" i="7"/>
  <c r="L243" i="7" s="1"/>
  <c r="K241" i="7"/>
  <c r="L241" i="7" s="1"/>
  <c r="K239" i="7"/>
  <c r="L239" i="7" s="1"/>
  <c r="K237" i="7"/>
  <c r="L237" i="7" s="1"/>
  <c r="K235" i="7"/>
  <c r="L235" i="7" s="1"/>
  <c r="K234" i="7"/>
  <c r="L234" i="7" s="1"/>
  <c r="K233" i="7"/>
  <c r="L233" i="7" s="1"/>
  <c r="K231" i="7"/>
  <c r="L231" i="7" s="1"/>
  <c r="K230" i="7"/>
  <c r="L230" i="7" s="1"/>
  <c r="K229" i="7"/>
  <c r="L229" i="7" s="1"/>
  <c r="K228" i="7"/>
  <c r="K227" i="7"/>
  <c r="L227" i="7" s="1"/>
  <c r="K226" i="7"/>
  <c r="L226" i="7" s="1"/>
  <c r="K224" i="7"/>
  <c r="L224" i="7" s="1"/>
  <c r="K223" i="7"/>
  <c r="L223" i="7" s="1"/>
  <c r="K222" i="7"/>
  <c r="L222" i="7" s="1"/>
  <c r="K221" i="7"/>
  <c r="L221" i="7" s="1"/>
  <c r="K220" i="7"/>
  <c r="L220" i="7" s="1"/>
  <c r="K219" i="7"/>
  <c r="L219" i="7" s="1"/>
  <c r="H218" i="7"/>
  <c r="K218" i="7" s="1"/>
  <c r="L218" i="7" s="1"/>
  <c r="K215" i="7"/>
  <c r="L215" i="7" s="1"/>
  <c r="K214" i="7"/>
  <c r="L214" i="7" s="1"/>
  <c r="K212" i="7"/>
  <c r="L212" i="7" s="1"/>
  <c r="K211" i="7"/>
  <c r="L211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K202" i="7"/>
  <c r="L202" i="7" s="1"/>
  <c r="K201" i="7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H184" i="7"/>
  <c r="K184" i="7" s="1"/>
  <c r="L184" i="7" s="1"/>
  <c r="F183" i="7"/>
  <c r="K183" i="7" s="1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K173" i="7"/>
  <c r="L173" i="7" s="1"/>
  <c r="K172" i="7"/>
  <c r="L172" i="7" s="1"/>
  <c r="K171" i="7"/>
  <c r="L171" i="7" s="1"/>
  <c r="K170" i="7"/>
  <c r="L170" i="7" s="1"/>
  <c r="K169" i="7"/>
  <c r="L169" i="7" s="1"/>
  <c r="K168" i="7"/>
  <c r="L168" i="7" s="1"/>
  <c r="K167" i="7"/>
  <c r="L167" i="7" s="1"/>
  <c r="K166" i="7"/>
  <c r="L166" i="7" s="1"/>
  <c r="K165" i="7"/>
  <c r="L165" i="7" s="1"/>
  <c r="K164" i="7"/>
  <c r="L164" i="7" s="1"/>
  <c r="K163" i="7"/>
  <c r="L163" i="7" s="1"/>
  <c r="K162" i="7"/>
  <c r="L162" i="7" s="1"/>
  <c r="K161" i="7"/>
  <c r="L161" i="7" s="1"/>
  <c r="K160" i="7"/>
  <c r="L160" i="7" s="1"/>
  <c r="K159" i="7"/>
  <c r="L159" i="7" s="1"/>
  <c r="K158" i="7"/>
  <c r="L158" i="7" s="1"/>
  <c r="K157" i="7"/>
  <c r="L157" i="7" s="1"/>
  <c r="K156" i="7"/>
  <c r="L156" i="7" s="1"/>
  <c r="D7" i="6"/>
  <c r="K6" i="4"/>
  <c r="K6" i="3"/>
  <c r="L6" i="2"/>
</calcChain>
</file>

<file path=xl/sharedStrings.xml><?xml version="1.0" encoding="utf-8"?>
<sst xmlns="http://schemas.openxmlformats.org/spreadsheetml/2006/main" count="7685" uniqueCount="3852">
  <si>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</si>
  <si>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</si>
  <si>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</si>
  <si>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</si>
  <si>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</si>
  <si>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</si>
  <si>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</si>
  <si>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</si>
  <si>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</si>
  <si>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</si>
  <si>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</si>
  <si>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</si>
  <si>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</si>
  <si>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</si>
  <si>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</si>
  <si>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</si>
  <si>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</si>
  <si>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</si>
  <si>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</si>
  <si>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</si>
  <si>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</si>
  <si>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</si>
  <si>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</si>
  <si>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</si>
  <si>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</si>
  <si>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</si>
  <si>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</si>
  <si>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</si>
  <si>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</si>
  <si>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</si>
  <si>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</si>
  <si>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</si>
  <si>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</si>
  <si>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</si>
  <si>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</si>
  <si>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</si>
  <si>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</si>
  <si>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</si>
  <si>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</si>
  <si>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</si>
  <si>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</si>
  <si>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</si>
  <si>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</si>
  <si>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</si>
  <si>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</si>
  <si>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</si>
  <si>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</si>
  <si>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</si>
  <si>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</si>
  <si>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</si>
  <si>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</si>
  <si>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</si>
  <si>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</si>
  <si>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</si>
  <si>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</si>
  <si>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</si>
  <si>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</si>
  <si>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</si>
  <si>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</si>
  <si>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</si>
  <si>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</si>
  <si>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</si>
  <si>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</si>
  <si>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</si>
  <si>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</si>
  <si>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</si>
  <si>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</si>
  <si>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</si>
  <si>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</si>
  <si>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</si>
  <si>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</si>
  <si>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</si>
  <si>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</si>
  <si>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</si>
  <si>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</si>
  <si>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</si>
  <si>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</si>
  <si>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</si>
  <si>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</si>
  <si>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</si>
  <si>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</si>
  <si>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</si>
  <si>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</si>
  <si>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</si>
  <si>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</si>
  <si>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</si>
  <si>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</si>
  <si>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</si>
  <si>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</si>
  <si>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</si>
  <si>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</si>
  <si>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</si>
  <si>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</si>
  <si>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</si>
  <si>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</si>
  <si>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</si>
  <si>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</si>
  <si>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</si>
  <si>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</si>
  <si>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</si>
  <si>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</si>
  <si>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</si>
  <si>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</si>
  <si>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</si>
  <si>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</si>
  <si>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</si>
  <si>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</si>
  <si>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</si>
  <si>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</si>
  <si>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</si>
  <si>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</si>
  <si>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</si>
  <si>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</si>
  <si>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</si>
  <si>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</si>
  <si>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</si>
  <si>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</si>
  <si>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</si>
  <si>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</si>
  <si>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</si>
  <si>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</si>
  <si>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</si>
  <si>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</si>
  <si>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</si>
  <si>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</si>
  <si>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</si>
  <si>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</si>
  <si>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</si>
  <si>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</si>
  <si>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</si>
  <si>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</si>
  <si>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</si>
  <si>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</si>
  <si>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</si>
  <si>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</si>
  <si>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</si>
  <si>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</si>
  <si>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</si>
  <si>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</si>
  <si>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</si>
  <si>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</si>
  <si>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</si>
  <si>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</si>
  <si>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</si>
  <si>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</si>
  <si>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</si>
  <si>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</si>
  <si>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</si>
  <si>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</si>
  <si>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</si>
  <si>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</si>
  <si>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</si>
  <si>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</si>
  <si>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</si>
  <si>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</si>
  <si>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</si>
  <si>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</si>
  <si>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</si>
  <si>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</si>
  <si>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</si>
  <si>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</si>
  <si>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</si>
  <si>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</si>
  <si>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</si>
  <si>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</si>
  <si>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</si>
  <si>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</si>
  <si>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</si>
  <si>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</si>
  <si>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</si>
  <si>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</si>
  <si>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</si>
  <si>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</si>
  <si>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</si>
  <si>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</si>
  <si>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</si>
  <si>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</si>
  <si>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</si>
  <si>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</si>
  <si>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</si>
  <si>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</si>
  <si>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</si>
  <si>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</si>
  <si>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</si>
  <si>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</si>
  <si>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</si>
  <si>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</si>
  <si>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</si>
  <si>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</si>
  <si>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</si>
  <si>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</si>
  <si>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</si>
  <si>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</si>
  <si>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</si>
  <si>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</si>
  <si>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</si>
  <si>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</si>
  <si>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</si>
  <si>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</si>
  <si>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</si>
  <si>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</si>
  <si>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</si>
  <si>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</si>
  <si>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</si>
  <si>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</si>
  <si>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</si>
  <si>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</si>
  <si>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</si>
  <si>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</si>
  <si>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</si>
  <si>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</si>
  <si>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</si>
  <si>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</si>
  <si>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</si>
  <si>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</si>
  <si>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</si>
  <si>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</si>
  <si>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</si>
  <si>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</si>
  <si>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</si>
  <si>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</si>
  <si>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</si>
  <si>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</si>
  <si>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</si>
  <si>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</si>
  <si>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</si>
  <si>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</si>
  <si>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</si>
  <si>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</si>
  <si>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</si>
  <si>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</si>
  <si>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</si>
  <si>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</si>
  <si>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</si>
  <si>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</si>
  <si>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</si>
  <si>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</si>
  <si>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</si>
  <si>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</si>
  <si>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</si>
  <si>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</si>
  <si>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</si>
  <si>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</si>
  <si>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</si>
  <si>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</si>
  <si>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</si>
  <si>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</si>
  <si>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</si>
  <si>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</si>
  <si>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</si>
  <si>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</si>
  <si>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</si>
  <si>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</si>
  <si>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</si>
  <si>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</si>
  <si>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</si>
  <si>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</si>
  <si>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</si>
  <si>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</si>
  <si>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</si>
  <si>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</si>
  <si>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</si>
  <si>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</si>
  <si>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</si>
  <si>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</si>
  <si>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</si>
  <si>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</si>
  <si>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</si>
  <si>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</si>
  <si>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</si>
  <si>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</si>
  <si>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</si>
  <si>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</si>
  <si>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</si>
  <si>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</si>
  <si>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</si>
  <si>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</si>
  <si>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</si>
  <si>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</si>
  <si>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</si>
  <si>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</si>
  <si>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</si>
  <si>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</si>
  <si>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</si>
  <si>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</si>
  <si>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</si>
  <si>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</si>
  <si>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</si>
  <si>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</si>
  <si>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</si>
  <si>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</si>
  <si>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</si>
  <si>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</si>
  <si>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</si>
  <si>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</si>
  <si>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</si>
  <si>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</si>
  <si>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</si>
  <si>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</si>
  <si>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</si>
  <si>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</si>
  <si>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</si>
  <si>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</si>
  <si>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</si>
  <si>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</si>
  <si>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</si>
  <si>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</si>
  <si>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</si>
  <si>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</si>
  <si>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</si>
  <si>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</si>
  <si>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</si>
  <si>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</si>
  <si>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</si>
  <si>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</si>
  <si>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</si>
  <si>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</si>
  <si>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</si>
  <si>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</si>
  <si>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</si>
  <si>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</si>
  <si>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</si>
  <si>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</si>
  <si>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</si>
  <si>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</si>
  <si>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</si>
  <si>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</si>
  <si>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</si>
  <si>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</si>
  <si>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</si>
  <si>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</si>
  <si>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</si>
  <si>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</si>
  <si>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</si>
  <si>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</si>
  <si>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</si>
  <si>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</si>
  <si>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</si>
  <si>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</si>
  <si>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</si>
  <si>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</si>
  <si>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</si>
  <si>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</si>
  <si>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</si>
  <si>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</si>
  <si>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</si>
  <si>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</si>
  <si>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</si>
  <si>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</si>
  <si>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</si>
  <si>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</si>
  <si>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</si>
  <si>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</si>
  <si>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</si>
  <si>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</si>
  <si>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</si>
  <si>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</si>
  <si>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</si>
  <si>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</si>
  <si>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</si>
  <si>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</si>
  <si>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</si>
  <si>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</si>
  <si>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</si>
  <si>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</si>
  <si>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</si>
  <si>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</si>
  <si>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</si>
  <si>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</si>
  <si>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</si>
  <si>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</si>
  <si>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</si>
  <si>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</si>
  <si>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</si>
  <si>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</si>
  <si>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</si>
  <si>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</si>
  <si>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</si>
  <si>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</si>
  <si>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</si>
  <si>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</si>
  <si>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</si>
  <si>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</si>
  <si>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</si>
  <si>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</si>
  <si>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</si>
  <si>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</si>
  <si>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</si>
  <si>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</si>
  <si>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</si>
  <si>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</si>
  <si>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</si>
  <si>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</si>
  <si>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</si>
  <si>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</si>
  <si>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</si>
  <si>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</si>
  <si>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</si>
  <si>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</si>
  <si>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</si>
  <si>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</si>
  <si>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</si>
  <si>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</si>
  <si>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</si>
  <si>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</si>
  <si>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</si>
  <si>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</si>
  <si>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</si>
  <si>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</si>
  <si>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</si>
  <si>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</si>
  <si>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</si>
  <si>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</si>
  <si>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</si>
  <si>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</si>
  <si>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</si>
  <si>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</si>
  <si>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</si>
  <si>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</si>
  <si>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</si>
  <si>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</si>
  <si>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</si>
  <si>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</si>
  <si>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</si>
  <si>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</si>
  <si>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</si>
  <si>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</si>
  <si>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</si>
  <si>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</si>
  <si>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</si>
  <si>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</si>
  <si>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</si>
  <si>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</si>
  <si>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</si>
  <si>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</si>
  <si>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</si>
  <si>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</si>
  <si>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</si>
  <si>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</si>
  <si>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</si>
  <si>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</si>
  <si>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</si>
  <si>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</si>
  <si>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</si>
  <si>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</si>
  <si>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</si>
  <si>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</si>
  <si>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</si>
  <si>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</si>
  <si>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</si>
  <si>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</si>
  <si>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</si>
  <si>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</si>
  <si>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</si>
  <si>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</si>
  <si>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</si>
  <si>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</si>
  <si>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</si>
  <si>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</si>
  <si>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</si>
  <si>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</si>
  <si>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</si>
  <si>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</si>
  <si>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</si>
  <si>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</si>
  <si>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</si>
  <si>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</si>
  <si>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</si>
  <si>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</si>
  <si>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</si>
  <si>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</si>
  <si>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</si>
  <si>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</si>
  <si>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</si>
  <si>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</si>
  <si>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</si>
  <si>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</si>
  <si>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</si>
  <si>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</si>
  <si>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</si>
  <si>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</si>
  <si>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</si>
  <si>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</si>
  <si>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</si>
  <si>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</si>
  <si>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</si>
  <si>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</si>
  <si>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</si>
  <si>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</si>
  <si>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</si>
  <si>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</si>
  <si>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</si>
  <si>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</si>
  <si>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</si>
  <si>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</si>
  <si>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</si>
  <si>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</si>
  <si>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</si>
  <si>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</si>
  <si>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</si>
  <si>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</si>
  <si>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</si>
  <si>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</si>
  <si>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</si>
  <si>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</si>
  <si>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</si>
  <si>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</si>
  <si>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</si>
  <si>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</si>
  <si>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</si>
  <si>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</si>
  <si>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</si>
  <si>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</si>
  <si>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</si>
  <si>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</si>
  <si>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</si>
  <si>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</si>
  <si>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</si>
  <si>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</si>
  <si>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</si>
  <si>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</si>
  <si>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</si>
  <si>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</si>
  <si>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</si>
  <si>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</si>
  <si>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</si>
  <si>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</si>
  <si>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</si>
  <si>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</si>
  <si>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</si>
  <si>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</si>
  <si>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</si>
  <si>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</si>
  <si>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</si>
  <si>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</si>
  <si>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</si>
  <si>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</si>
  <si>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</si>
  <si>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</si>
  <si>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</si>
  <si>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</si>
  <si>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</si>
  <si>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</si>
  <si>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</si>
  <si>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</si>
  <si>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</si>
  <si>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</si>
  <si>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</si>
  <si>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</si>
  <si>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</si>
  <si>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</si>
  <si>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</si>
  <si>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</si>
  <si>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</si>
  <si>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</si>
  <si>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</si>
  <si>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</si>
  <si>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</si>
  <si>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</si>
  <si>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</si>
  <si>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</si>
  <si>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</si>
  <si>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</si>
  <si>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</si>
  <si>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</si>
  <si>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</si>
  <si>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</si>
  <si>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</si>
  <si>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</si>
  <si>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</si>
  <si>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</si>
  <si>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</si>
  <si>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</si>
  <si>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</si>
  <si>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</si>
  <si>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</si>
  <si>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</si>
  <si>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</si>
  <si>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</si>
  <si>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</si>
  <si>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</si>
  <si>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</si>
  <si>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</si>
  <si>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</si>
  <si>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</si>
  <si>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</si>
  <si>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</si>
  <si>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</si>
  <si>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</si>
  <si>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</si>
  <si>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</si>
  <si>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</si>
  <si>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</si>
  <si>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</si>
  <si>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</si>
  <si>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</si>
  <si>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</si>
  <si>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</si>
  <si>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</si>
  <si>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</si>
  <si>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</si>
  <si>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</si>
  <si>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</si>
  <si>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</si>
  <si>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</si>
  <si>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</si>
  <si>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</si>
  <si>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</si>
  <si>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</si>
  <si>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</si>
  <si>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</si>
  <si>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</si>
  <si>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</si>
  <si>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</si>
  <si>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</si>
  <si>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</si>
  <si>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</si>
  <si>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</si>
  <si>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</si>
  <si>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</si>
  <si>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</si>
  <si>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</si>
  <si>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</si>
  <si>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</si>
  <si>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</si>
  <si>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</si>
  <si>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</si>
  <si>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</si>
  <si>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</si>
  <si>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</si>
  <si>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</si>
  <si>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</si>
  <si>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</si>
  <si>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</si>
  <si>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</si>
  <si>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</si>
  <si>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</si>
  <si>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</si>
  <si>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</si>
  <si>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</si>
  <si>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</si>
  <si>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</si>
  <si>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</si>
  <si>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</si>
  <si>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</si>
  <si>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</si>
  <si>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</si>
  <si>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</si>
  <si>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</si>
  <si>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</si>
  <si>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</si>
  <si>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</si>
  <si>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</si>
  <si>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</si>
  <si>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</si>
  <si>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</si>
  <si>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</si>
  <si>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</si>
  <si>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</si>
  <si>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</si>
  <si>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</si>
  <si>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</si>
  <si>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</si>
  <si>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</si>
  <si>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</si>
  <si>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</si>
  <si>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</si>
  <si>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</si>
  <si>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</si>
  <si>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</si>
  <si>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</si>
  <si>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</si>
  <si>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</si>
  <si>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</si>
  <si>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</si>
  <si>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</si>
  <si>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</si>
  <si>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</si>
  <si>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</si>
  <si>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</si>
  <si>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</si>
  <si>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</si>
  <si>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</si>
  <si>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</si>
  <si>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</si>
  <si>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</si>
  <si>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</si>
  <si>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</si>
  <si>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</si>
  <si>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</si>
  <si>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</si>
  <si>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</si>
  <si>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</si>
  <si>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</si>
  <si>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</si>
  <si>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</si>
  <si>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</si>
  <si>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</si>
  <si>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</si>
  <si>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</si>
  <si>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</si>
  <si>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</si>
  <si>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</si>
  <si>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</si>
  <si>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</si>
  <si>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</si>
  <si>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</si>
  <si>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</si>
  <si>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</si>
  <si>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</si>
  <si>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</si>
  <si>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</si>
  <si>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</si>
  <si>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</si>
  <si>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</si>
  <si>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</si>
  <si>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</si>
  <si>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</si>
  <si>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</si>
  <si>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</si>
  <si>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</si>
  <si>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</si>
  <si>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</si>
  <si>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</si>
  <si>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</si>
  <si>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</si>
  <si>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</si>
  <si>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</si>
  <si>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</si>
  <si>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</si>
  <si>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</si>
  <si>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</si>
  <si>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</si>
  <si>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</si>
  <si>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</si>
  <si>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</si>
  <si>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</si>
  <si>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</si>
  <si>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</si>
  <si>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</si>
  <si>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</si>
  <si>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</si>
  <si>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</si>
  <si>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</si>
  <si>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</si>
  <si>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</si>
  <si>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</si>
  <si>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</si>
  <si>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</si>
  <si>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</si>
  <si>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</si>
  <si>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</si>
  <si>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</si>
  <si>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</si>
  <si>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</si>
  <si>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</si>
  <si>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</si>
  <si>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</si>
  <si>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</si>
  <si>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</si>
  <si>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</si>
  <si>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</si>
  <si>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</si>
  <si>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</si>
  <si>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</si>
  <si>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</si>
  <si>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</si>
  <si>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</si>
  <si>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</si>
  <si>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</si>
  <si>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</si>
  <si>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</si>
  <si>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</si>
  <si>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</si>
  <si>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</si>
  <si>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</si>
  <si>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</si>
  <si>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</si>
  <si>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</si>
  <si>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</si>
  <si>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</si>
  <si>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</si>
  <si>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</si>
  <si>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</si>
  <si>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</si>
  <si>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</si>
  <si>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</si>
  <si>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</si>
  <si>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</si>
  <si>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</si>
  <si>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</si>
  <si>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</si>
  <si>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</si>
  <si>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</si>
  <si>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</si>
  <si>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</si>
  <si>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</si>
  <si>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</si>
  <si>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</si>
  <si>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</si>
  <si>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</si>
  <si>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</si>
  <si>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</si>
  <si>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</si>
  <si>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</si>
  <si>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</si>
  <si>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</si>
  <si>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</si>
  <si>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</si>
  <si>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</si>
  <si>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</si>
  <si>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</si>
  <si>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</si>
  <si>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</si>
  <si>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</si>
  <si>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</si>
  <si>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</si>
  <si>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</si>
  <si>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</si>
  <si>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</si>
  <si>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</si>
  <si>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</si>
  <si>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</si>
  <si>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</si>
  <si>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</si>
  <si>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</si>
  <si>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</si>
  <si>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</si>
  <si>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</si>
  <si>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</si>
  <si>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</si>
  <si>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</si>
  <si>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</si>
  <si>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</si>
  <si>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</si>
  <si>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</si>
  <si>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</si>
  <si>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</si>
  <si>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</si>
  <si>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</si>
  <si>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</si>
  <si>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</si>
  <si>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</si>
  <si>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</si>
  <si>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</si>
  <si>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</si>
  <si>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</si>
  <si>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</si>
  <si>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</si>
  <si>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</si>
  <si>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</si>
  <si>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</si>
  <si>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</si>
  <si>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</si>
  <si>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</si>
  <si>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</si>
  <si>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</si>
  <si>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</si>
  <si>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</si>
  <si>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</si>
  <si>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</si>
  <si>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</si>
  <si>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</si>
  <si>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</si>
  <si>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</si>
  <si>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</si>
  <si>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</si>
  <si>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</si>
  <si>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</si>
  <si>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</si>
  <si>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</si>
  <si>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</si>
  <si>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</si>
  <si>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</si>
  <si>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</si>
  <si>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</si>
  <si>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</si>
  <si>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</si>
  <si>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</si>
  <si>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</si>
  <si>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</si>
  <si>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</si>
  <si>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</si>
  <si>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</si>
  <si>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</si>
  <si>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</si>
  <si>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</si>
  <si>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</si>
  <si>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</si>
  <si>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</si>
  <si>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</si>
  <si>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</si>
  <si>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</si>
  <si>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</si>
  <si>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</si>
  <si>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</si>
  <si>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</si>
  <si>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</si>
  <si>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</si>
  <si>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</si>
  <si>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</si>
  <si>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</si>
  <si>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</si>
  <si>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</si>
  <si>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</si>
  <si>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</si>
  <si>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</si>
  <si>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</si>
  <si>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</si>
  <si>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</si>
  <si>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</si>
  <si>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</si>
  <si>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</si>
  <si>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</si>
  <si>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</si>
  <si>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</si>
  <si>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</si>
  <si>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</si>
  <si>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</si>
  <si>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</si>
  <si>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</si>
  <si>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</si>
  <si>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</si>
  <si>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</si>
  <si>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</si>
  <si>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</si>
  <si>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</si>
  <si>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</si>
  <si>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</si>
  <si>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</si>
  <si>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</si>
  <si>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</si>
  <si>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</si>
  <si>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</si>
  <si>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</si>
  <si>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</si>
  <si>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</si>
  <si>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</si>
  <si>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</si>
  <si>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</si>
  <si>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</si>
  <si>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</si>
  <si>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</si>
  <si>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</si>
  <si>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</si>
  <si>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</si>
  <si>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</si>
  <si>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</si>
  <si>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</si>
  <si>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</si>
  <si>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</si>
  <si>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</si>
  <si>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</si>
  <si>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</si>
  <si>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</si>
  <si>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</si>
  <si>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</si>
  <si>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</si>
  <si>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</si>
  <si>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</si>
  <si>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</si>
  <si>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</si>
  <si>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</si>
  <si>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</si>
  <si>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</si>
  <si>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</si>
  <si>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</si>
  <si>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</si>
  <si>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</si>
  <si>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</si>
  <si>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</si>
  <si>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</si>
  <si>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</si>
  <si>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</si>
  <si>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</si>
  <si>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</si>
  <si>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</si>
  <si>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</si>
  <si>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</si>
  <si>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</si>
  <si>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</si>
  <si>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</si>
  <si>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</si>
  <si>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</si>
  <si>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</si>
  <si>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</si>
  <si>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</si>
  <si>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</si>
  <si>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</si>
  <si>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</si>
  <si>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</si>
  <si>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</si>
  <si>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</si>
  <si>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</si>
  <si>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</si>
  <si>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</si>
  <si>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</si>
  <si>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</si>
  <si>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</si>
  <si>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</si>
  <si>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</si>
  <si>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</si>
  <si>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</si>
  <si>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</si>
  <si>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</si>
  <si>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</si>
  <si>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</si>
  <si>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</si>
  <si>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</si>
  <si>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</si>
  <si>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</si>
  <si>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</si>
  <si>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</si>
  <si>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</si>
  <si>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</si>
  <si>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</si>
  <si>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</si>
  <si>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</si>
  <si>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</si>
  <si>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</si>
  <si>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</si>
  <si>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</si>
  <si>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</si>
  <si>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</si>
  <si>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</si>
  <si>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</si>
  <si>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</si>
  <si>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</si>
  <si>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</si>
  <si>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</si>
  <si>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</si>
  <si>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</si>
  <si>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</si>
  <si>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</si>
  <si>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</si>
  <si>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</si>
  <si>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</si>
  <si>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</si>
  <si>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</si>
  <si>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</si>
  <si>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</si>
  <si>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</si>
  <si>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</si>
  <si>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</si>
  <si>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</si>
  <si>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</si>
  <si>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</si>
  <si>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</si>
  <si>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</si>
  <si>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</si>
  <si>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</si>
  <si>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</si>
  <si>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</si>
  <si>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</si>
  <si>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</si>
  <si>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</si>
  <si>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</si>
  <si>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</si>
  <si>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</si>
  <si>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</si>
  <si>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</si>
  <si>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</si>
  <si>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</si>
  <si>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</si>
  <si>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</si>
  <si>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</si>
  <si>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</si>
  <si>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</si>
  <si>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</si>
  <si>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</si>
  <si>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</si>
  <si>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</si>
  <si>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</si>
  <si>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</si>
  <si>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</si>
  <si>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</si>
  <si>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</si>
  <si>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</si>
  <si>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</si>
  <si>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</si>
  <si>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</si>
  <si>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</si>
  <si>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</si>
  <si>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</si>
  <si>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</si>
  <si>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</si>
  <si>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</si>
  <si>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</si>
  <si>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</si>
  <si>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</si>
  <si>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</si>
  <si>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</si>
  <si>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</si>
  <si>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</si>
  <si>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</si>
  <si>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</si>
  <si>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</si>
  <si>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</si>
  <si>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</si>
  <si>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</si>
  <si>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</si>
  <si>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</si>
  <si>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</si>
  <si>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</si>
  <si>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</si>
  <si>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</si>
  <si>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</si>
  <si>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</si>
  <si>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</si>
  <si>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</si>
  <si>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</si>
  <si>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</si>
  <si>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</si>
  <si>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</si>
  <si>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</si>
  <si>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</si>
  <si>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</si>
  <si>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</si>
  <si>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</si>
  <si>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</si>
  <si>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</si>
  <si>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</si>
  <si>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</si>
  <si>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</si>
  <si>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</si>
  <si>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</si>
  <si>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</si>
  <si>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</si>
  <si>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</si>
  <si>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</si>
  <si>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</si>
  <si>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</si>
  <si>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</si>
  <si>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</si>
  <si>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</si>
  <si>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</si>
  <si>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</si>
  <si>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</si>
  <si>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</si>
  <si>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</si>
  <si>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</si>
  <si>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</si>
  <si>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</si>
  <si>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</si>
  <si>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</si>
  <si>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</si>
  <si>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</si>
  <si>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</si>
  <si>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</si>
  <si>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</si>
  <si>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</si>
  <si>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</si>
  <si>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</si>
  <si>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</si>
  <si>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</si>
  <si>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</si>
  <si>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</si>
  <si>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</si>
  <si>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</si>
  <si>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</si>
  <si>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</si>
  <si>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</si>
  <si>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</si>
  <si>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</si>
  <si>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</si>
  <si>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</si>
  <si>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</si>
  <si>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</si>
  <si>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</si>
  <si>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</si>
  <si>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</si>
  <si>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</si>
  <si>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</si>
  <si>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</si>
  <si>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</si>
  <si>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</si>
  <si>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</si>
  <si>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</si>
  <si>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</si>
  <si>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</si>
  <si>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</si>
  <si>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</si>
  <si>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</si>
  <si>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</si>
  <si>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</si>
  <si>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</si>
  <si>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</si>
  <si>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</si>
  <si>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</si>
  <si>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</si>
  <si>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</si>
  <si>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</si>
  <si>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</si>
  <si>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</si>
  <si>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</si>
  <si>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</si>
  <si>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</si>
  <si>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</si>
  <si>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</si>
  <si>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</si>
  <si>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</si>
  <si>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</si>
  <si>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</si>
  <si>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</si>
  <si>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</si>
  <si>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</si>
  <si>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</si>
  <si>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</si>
  <si>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</si>
  <si>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</si>
  <si>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</si>
  <si>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</si>
  <si>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</si>
  <si>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</si>
  <si>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</si>
  <si>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</si>
  <si>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</si>
  <si>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</si>
  <si>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</si>
  <si>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</si>
  <si>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</si>
  <si>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</si>
  <si>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</si>
  <si>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</si>
  <si>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</si>
  <si>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</si>
  <si>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</si>
  <si>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</si>
  <si>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</si>
  <si>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</si>
  <si>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</si>
  <si>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</si>
  <si>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</si>
  <si>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</si>
  <si>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</si>
  <si>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</si>
  <si>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</si>
  <si>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</si>
  <si>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</si>
  <si>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</si>
  <si>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</si>
  <si>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</si>
  <si>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</si>
  <si>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</si>
  <si>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</si>
  <si>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</si>
  <si>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</si>
  <si>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</si>
  <si>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</si>
  <si>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</si>
  <si>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</si>
  <si>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</si>
  <si>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</si>
  <si>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</si>
  <si>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</si>
  <si>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</si>
  <si>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</si>
  <si>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</si>
  <si>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</si>
  <si>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</si>
  <si>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</si>
  <si>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</si>
  <si>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</si>
  <si>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</si>
  <si>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</si>
  <si>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</si>
  <si>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</si>
  <si>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</si>
  <si>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</si>
  <si>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</si>
  <si>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</si>
  <si>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</si>
  <si>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</si>
  <si>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</si>
  <si>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</si>
  <si>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</si>
  <si>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</si>
  <si>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</si>
  <si>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</si>
  <si>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</si>
  <si>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</si>
  <si>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</si>
  <si>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</si>
  <si>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</si>
  <si>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</si>
  <si>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</si>
  <si>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</si>
  <si>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</si>
  <si>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</si>
  <si>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</si>
  <si>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</si>
  <si>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</si>
  <si>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</si>
  <si>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</si>
  <si>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</si>
  <si>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</si>
  <si>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</si>
  <si>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</si>
  <si>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</si>
  <si>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</si>
  <si>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</si>
  <si>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</si>
  <si>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</si>
  <si>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</si>
  <si>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</si>
  <si>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</si>
  <si>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</si>
  <si>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</si>
  <si>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</si>
  <si>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</si>
  <si>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</si>
  <si>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</si>
  <si>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</si>
  <si>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</si>
  <si>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</si>
  <si>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</si>
  <si>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</si>
  <si>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</si>
  <si>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</si>
  <si>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</si>
  <si>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</si>
  <si>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</si>
  <si>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</si>
  <si>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</si>
  <si>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</si>
  <si>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</si>
  <si>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</si>
  <si>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</si>
  <si>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</si>
  <si>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</si>
  <si>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</si>
  <si>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</si>
  <si>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</si>
  <si>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</si>
  <si>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</si>
  <si>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</si>
  <si>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</si>
  <si>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</si>
  <si>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</si>
  <si>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</si>
  <si>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</si>
  <si>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</si>
  <si>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</si>
  <si>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</si>
  <si>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</si>
  <si>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</si>
  <si>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</si>
  <si>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</si>
  <si>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</si>
  <si>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</si>
  <si>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</si>
  <si>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</si>
  <si>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</si>
  <si>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</si>
  <si>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</si>
  <si>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</si>
  <si>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</si>
  <si>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</si>
  <si>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</si>
  <si>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</si>
  <si>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</si>
  <si>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</si>
  <si>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</si>
  <si>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</si>
  <si>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</si>
  <si>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</si>
  <si>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</si>
  <si>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</si>
  <si>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</si>
  <si>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</si>
  <si>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</si>
  <si>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</si>
  <si>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</si>
  <si>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</si>
  <si>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</si>
  <si>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</si>
  <si>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</si>
  <si>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</si>
  <si>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</si>
  <si>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</si>
  <si>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</si>
  <si>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</si>
  <si>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</si>
  <si>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</si>
  <si>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</si>
  <si>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</si>
  <si>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</si>
  <si>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</si>
  <si>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</si>
  <si>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</si>
  <si>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</si>
  <si>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</si>
  <si>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</si>
  <si>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</si>
  <si>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</si>
  <si>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</si>
  <si>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</si>
  <si>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</si>
  <si>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</si>
  <si>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</si>
  <si>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</si>
  <si>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</si>
  <si>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</si>
  <si>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</si>
  <si>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</si>
  <si>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</si>
  <si>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</si>
  <si>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</si>
  <si>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</si>
  <si>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</si>
  <si>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</si>
  <si>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</si>
  <si>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</si>
  <si>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</si>
  <si>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</si>
  <si>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</si>
  <si>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</si>
  <si>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</si>
  <si>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</si>
  <si>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</si>
  <si>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</si>
  <si>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</si>
  <si>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</si>
  <si>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</si>
  <si>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</si>
  <si>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</si>
  <si>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</si>
  <si>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</si>
  <si>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</si>
  <si>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</si>
  <si>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</si>
  <si>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</si>
  <si>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</si>
  <si>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</si>
  <si>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</si>
  <si>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</si>
  <si>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</si>
  <si>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</si>
  <si>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</si>
  <si>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</si>
  <si>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</si>
  <si>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</si>
  <si>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</si>
  <si>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</si>
  <si>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</si>
  <si>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</si>
  <si>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</si>
  <si>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</si>
  <si>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</si>
  <si>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</si>
  <si>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</si>
  <si>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</si>
  <si>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</si>
  <si>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</si>
  <si>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</si>
  <si>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</si>
  <si>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</si>
  <si>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</si>
  <si>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</si>
  <si>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</si>
  <si>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</si>
  <si>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</si>
  <si>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</si>
  <si>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</si>
  <si>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</si>
  <si>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</si>
  <si>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</si>
  <si>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</si>
  <si>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</si>
  <si>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</si>
  <si>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</si>
  <si>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</si>
  <si>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</si>
  <si>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</si>
  <si>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</si>
  <si>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</si>
  <si>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</si>
  <si>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</si>
  <si>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</si>
  <si>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</si>
  <si>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</si>
  <si>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</si>
  <si>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</si>
  <si>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</si>
  <si>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</si>
  <si>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</si>
  <si>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</si>
  <si>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</si>
  <si>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</si>
  <si>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</si>
  <si>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</si>
  <si>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</si>
  <si>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</si>
  <si>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</si>
  <si>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</si>
  <si>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</si>
  <si>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</si>
  <si>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</si>
  <si>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</si>
  <si>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</si>
  <si>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</si>
  <si>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</si>
  <si>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</si>
  <si>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</si>
  <si>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</si>
  <si>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</si>
  <si>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</si>
  <si>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</si>
  <si>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</si>
  <si>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</si>
  <si>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</si>
  <si>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</si>
  <si>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</si>
  <si>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</si>
  <si>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</si>
  <si>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</si>
  <si>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</si>
  <si>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</si>
  <si>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</si>
  <si>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</si>
  <si>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</si>
  <si>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</si>
  <si>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</si>
  <si>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</si>
  <si>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</si>
  <si>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</si>
  <si>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</si>
  <si>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</si>
  <si>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</si>
  <si>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</si>
  <si>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</si>
  <si>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</si>
  <si>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</si>
  <si>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</si>
  <si>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</si>
  <si>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</si>
  <si>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</si>
  <si>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</si>
  <si>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</si>
  <si>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</si>
  <si>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</si>
  <si>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</si>
  <si>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</si>
  <si>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</si>
  <si>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</si>
  <si>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</si>
  <si>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</si>
  <si>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</si>
  <si>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</si>
  <si>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</si>
  <si>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</si>
  <si>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</si>
  <si>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</si>
  <si>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</si>
  <si>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</si>
  <si>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</si>
  <si>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</si>
  <si>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</si>
  <si>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</si>
  <si>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</si>
  <si>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</si>
  <si>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</si>
  <si>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</si>
  <si>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</si>
  <si>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</si>
  <si>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</si>
  <si>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</si>
  <si>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</si>
  <si>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</si>
  <si>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</si>
  <si>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</si>
  <si>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</si>
  <si>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</si>
  <si>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</si>
  <si>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</si>
  <si>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</si>
  <si>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</si>
  <si>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</si>
  <si>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</si>
  <si>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</si>
  <si>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</si>
  <si>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</si>
  <si>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</si>
  <si>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</si>
  <si>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</si>
  <si>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</si>
  <si>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</si>
  <si>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</si>
  <si>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</si>
  <si>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</si>
  <si>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</si>
  <si>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</si>
  <si>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</si>
  <si>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</si>
  <si>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</si>
  <si>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</si>
  <si>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</si>
  <si>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</si>
  <si>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</si>
  <si>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</si>
  <si>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</si>
  <si>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</si>
  <si>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</si>
  <si>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</si>
  <si>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</si>
  <si>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</si>
  <si>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</si>
  <si>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</si>
  <si>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</si>
  <si>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</si>
  <si>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</si>
  <si>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</si>
  <si>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</si>
  <si>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</si>
  <si>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</si>
  <si>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</si>
  <si>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</si>
  <si>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</si>
  <si>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</si>
  <si>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</si>
  <si>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</si>
  <si>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</si>
  <si>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</si>
  <si>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</si>
  <si>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</si>
  <si>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</si>
  <si>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</si>
  <si>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</si>
  <si>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</si>
  <si>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</si>
  <si>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</si>
  <si>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</si>
  <si>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</si>
  <si>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</si>
  <si>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</si>
  <si>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</si>
  <si>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</si>
  <si>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</si>
  <si>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</si>
  <si>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</si>
  <si>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</si>
  <si>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</si>
  <si>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</si>
  <si>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</si>
  <si>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</si>
  <si>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</si>
  <si>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</si>
  <si>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</si>
  <si>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</si>
  <si>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</si>
  <si>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</si>
  <si>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</si>
  <si>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</si>
  <si>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</si>
  <si>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</si>
  <si>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</si>
  <si>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</si>
  <si>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</si>
  <si>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</si>
  <si>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</si>
  <si>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</si>
  <si>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</si>
  <si>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</si>
  <si>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</si>
  <si>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</si>
  <si>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</si>
  <si>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</si>
  <si>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</si>
  <si>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</si>
  <si>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</si>
  <si>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</si>
  <si>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</si>
  <si>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</si>
  <si>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</si>
  <si>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</si>
  <si>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</si>
  <si>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</si>
  <si>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</si>
  <si>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</si>
  <si>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</si>
  <si>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</si>
  <si>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</si>
  <si>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</si>
  <si>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</si>
  <si>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</si>
  <si>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</si>
  <si>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</si>
  <si>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</si>
  <si>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</si>
  <si>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</si>
  <si>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</si>
  <si>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</si>
  <si>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</si>
  <si>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</si>
  <si>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</si>
  <si>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</si>
  <si>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</si>
  <si>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</si>
  <si>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</si>
  <si>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</si>
  <si>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</si>
  <si>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</si>
  <si>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</si>
  <si>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</si>
  <si>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</si>
  <si>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</si>
  <si>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</si>
  <si>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</si>
  <si>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</si>
  <si>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</si>
  <si>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</si>
  <si>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</si>
  <si>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</si>
  <si>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</si>
  <si>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</si>
  <si>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</si>
  <si>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</si>
  <si>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</si>
  <si>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</si>
  <si>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</si>
  <si>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</si>
  <si>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</si>
  <si>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</si>
  <si>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</si>
  <si>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</si>
  <si>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</si>
  <si>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</si>
  <si>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</si>
  <si>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</si>
  <si>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</si>
  <si>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</si>
  <si>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</si>
  <si>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</si>
  <si>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</si>
  <si>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</si>
  <si>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</si>
  <si>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</si>
  <si>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</si>
  <si>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</si>
  <si>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</si>
  <si>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</si>
  <si>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</si>
  <si>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</si>
  <si>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</si>
  <si>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</si>
  <si>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</si>
  <si>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</si>
  <si>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</si>
  <si>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</si>
  <si>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</si>
  <si>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</si>
  <si>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</si>
  <si>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</si>
  <si>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</si>
  <si>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</si>
  <si>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</si>
  <si>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</si>
  <si>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</si>
  <si>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</si>
  <si>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</si>
  <si>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</si>
  <si>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</si>
  <si>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</si>
  <si>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</si>
  <si>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</si>
  <si>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</si>
  <si>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</si>
  <si>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</si>
  <si>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</si>
  <si>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</si>
  <si>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</si>
  <si>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</si>
  <si>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</si>
  <si>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</si>
  <si>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</si>
  <si>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</si>
  <si>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</si>
  <si>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</si>
  <si>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</si>
  <si>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</si>
  <si>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</si>
  <si>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</si>
  <si>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</si>
  <si>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</si>
  <si>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</si>
  <si>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</si>
  <si>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</si>
  <si>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</si>
  <si>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</si>
  <si>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</si>
  <si>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</si>
  <si>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</si>
  <si>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</si>
  <si>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</si>
  <si>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</si>
  <si>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</si>
  <si>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</si>
  <si>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</si>
  <si>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</si>
  <si>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</si>
  <si>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</si>
  <si>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</si>
  <si>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</si>
  <si>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</si>
  <si>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</si>
  <si>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</si>
  <si>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</si>
  <si>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</si>
  <si>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</si>
  <si>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</si>
  <si>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</si>
  <si>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</si>
  <si>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</si>
  <si>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</si>
  <si>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</si>
  <si>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</si>
  <si>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</si>
  <si>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</si>
  <si>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</si>
  <si>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</si>
  <si>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</si>
  <si>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</si>
  <si>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</si>
  <si>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</si>
  <si>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</si>
  <si>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</si>
  <si>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</si>
  <si>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</si>
  <si>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</si>
  <si>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</si>
  <si>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</si>
  <si>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</si>
  <si>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</si>
  <si>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</si>
  <si>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</si>
  <si>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</si>
  <si>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</si>
  <si>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</si>
  <si>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</si>
  <si>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</si>
  <si>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</si>
  <si>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</si>
  <si>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</si>
  <si>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</si>
  <si>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</si>
  <si>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</si>
  <si>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</si>
  <si>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</si>
  <si>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</si>
  <si>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</si>
  <si>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</si>
  <si>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</si>
  <si>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</si>
  <si>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</si>
  <si>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</si>
  <si>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</si>
  <si>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</si>
  <si>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</si>
  <si>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</si>
  <si>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</si>
  <si>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</si>
  <si>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</si>
  <si>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</si>
  <si>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</si>
  <si>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</si>
  <si>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</si>
  <si>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</si>
  <si>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</si>
  <si>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</si>
  <si>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</si>
  <si>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</si>
  <si>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</si>
  <si>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</si>
  <si>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</si>
  <si>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</si>
  <si>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</si>
  <si>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</si>
  <si>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</si>
  <si>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</si>
  <si>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</si>
  <si>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</si>
  <si>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</si>
  <si>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</si>
  <si>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</si>
  <si>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</si>
  <si>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</si>
  <si>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</si>
  <si>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</si>
  <si>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</si>
  <si>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</si>
  <si>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</si>
  <si>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</si>
  <si>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</si>
  <si>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</si>
  <si>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</si>
  <si>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</si>
  <si>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</si>
  <si>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</si>
  <si>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</si>
  <si>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</si>
  <si>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</si>
  <si>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</si>
  <si>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</si>
  <si>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</si>
  <si>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</si>
  <si>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</si>
  <si>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</si>
  <si>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</si>
  <si>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</si>
  <si>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</si>
  <si>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</si>
  <si>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</si>
  <si>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</si>
  <si>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</si>
  <si>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</si>
  <si>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</si>
  <si>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</si>
  <si>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</si>
  <si>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</si>
  <si>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</si>
  <si>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</si>
  <si>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</si>
  <si>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</si>
  <si>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</si>
  <si>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</si>
  <si>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</si>
  <si>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</si>
  <si>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</si>
  <si>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</si>
  <si>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</si>
  <si>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</si>
  <si>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</si>
  <si>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</si>
  <si>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</si>
  <si>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</si>
  <si>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</si>
  <si>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</si>
  <si>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</si>
  <si>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</si>
  <si>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</si>
  <si>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</si>
  <si>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</si>
  <si>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</si>
  <si>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</si>
  <si>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</si>
  <si>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</si>
  <si>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</si>
  <si>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</si>
  <si>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</si>
  <si>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</si>
  <si>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</si>
  <si>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</si>
  <si>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</si>
  <si>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</si>
  <si>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</si>
  <si>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</si>
  <si>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</si>
  <si>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</si>
  <si>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</si>
  <si>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</si>
  <si>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</si>
  <si>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</si>
  <si>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</si>
  <si>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</si>
  <si>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</si>
  <si>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</si>
  <si>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</si>
  <si>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</si>
  <si>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</si>
  <si>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</si>
  <si>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</si>
  <si>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</si>
  <si>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</si>
  <si>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</si>
  <si>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</si>
  <si>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</si>
  <si>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</si>
  <si>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</si>
  <si>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</si>
  <si>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</si>
  <si>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</si>
  <si>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</si>
  <si>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</si>
  <si>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</si>
  <si>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</si>
  <si>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</si>
  <si>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</si>
  <si>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</si>
  <si>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</si>
  <si>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</si>
  <si>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</si>
  <si>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</si>
  <si>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</si>
  <si>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</si>
  <si>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</si>
  <si>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</si>
  <si>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</si>
  <si>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</si>
  <si>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</si>
  <si>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</si>
  <si>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</si>
  <si>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</si>
  <si>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</si>
  <si>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</si>
  <si>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</si>
  <si>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</si>
  <si>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</si>
  <si>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</si>
  <si>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</si>
  <si>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</si>
  <si>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</si>
  <si>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</si>
  <si>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</si>
  <si>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</si>
  <si>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</si>
  <si>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</si>
  <si>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</si>
  <si>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</si>
  <si>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</si>
  <si>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</si>
  <si>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</si>
  <si>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</si>
  <si>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</si>
  <si>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</si>
  <si>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</si>
  <si>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</si>
  <si>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</si>
  <si>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</si>
  <si>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</si>
  <si>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</si>
  <si>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</si>
  <si>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</si>
  <si>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</si>
  <si>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</si>
  <si>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</si>
  <si>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</si>
  <si>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</si>
  <si>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</si>
  <si>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</si>
  <si>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</si>
  <si>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</si>
  <si>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</si>
  <si>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</si>
  <si>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</si>
  <si>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</si>
  <si>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</si>
  <si>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</si>
  <si>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</si>
  <si>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</si>
  <si>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</si>
  <si>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</si>
  <si>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</si>
  <si>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</si>
  <si>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</si>
  <si>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</si>
  <si>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</si>
  <si>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</si>
  <si>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</si>
  <si>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</si>
  <si>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</si>
  <si>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</si>
  <si>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</si>
  <si>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</si>
  <si>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</si>
  <si>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</si>
  <si>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</si>
  <si>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</si>
  <si>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</si>
  <si>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</si>
  <si>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</si>
  <si>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</si>
  <si>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</si>
  <si>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</si>
  <si>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</si>
  <si>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</si>
  <si>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</si>
  <si>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</si>
  <si>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</si>
  <si>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</si>
  <si>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</si>
  <si>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</si>
  <si>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</si>
  <si>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</si>
  <si>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</si>
  <si>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</si>
  <si>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</si>
  <si>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</si>
  <si>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</si>
  <si>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</si>
  <si>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</si>
  <si>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</si>
  <si>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</si>
  <si>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</si>
  <si>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</si>
  <si>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</si>
  <si>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</si>
  <si>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</si>
  <si>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</si>
  <si>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</si>
  <si>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</si>
  <si>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</si>
  <si>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</si>
  <si>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</si>
  <si>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</si>
  <si>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</si>
  <si>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</si>
  <si>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</si>
  <si>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</si>
  <si>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</si>
  <si>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</si>
  <si>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</si>
  <si>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</si>
  <si>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</si>
  <si>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</si>
  <si>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</si>
  <si>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</si>
  <si>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</si>
  <si>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</si>
  <si>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</si>
  <si>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</si>
  <si>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</si>
  <si>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</si>
  <si>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</si>
  <si>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</si>
  <si>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</si>
  <si>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</si>
  <si>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</si>
  <si>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</si>
  <si>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</si>
  <si>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</si>
  <si>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</si>
  <si>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</si>
  <si>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</si>
  <si>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</si>
  <si>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</si>
  <si>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</si>
  <si>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</si>
  <si>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</si>
  <si>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</si>
  <si>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</si>
  <si>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</si>
  <si>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</si>
  <si>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</si>
  <si>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</si>
  <si>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</si>
  <si>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</si>
  <si>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</si>
  <si>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</si>
  <si>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</si>
  <si>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</si>
  <si>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</si>
  <si>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</si>
  <si>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</si>
  <si>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</si>
  <si>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</si>
  <si>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</si>
  <si>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</si>
  <si>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</si>
  <si>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</si>
  <si>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</si>
  <si>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</si>
  <si>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</si>
  <si>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</si>
  <si>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</si>
  <si>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</si>
  <si>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</si>
  <si>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</si>
  <si>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</si>
  <si>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</si>
  <si>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</si>
  <si>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</si>
  <si>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</si>
  <si>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</si>
  <si>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</si>
  <si>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</si>
  <si>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</si>
  <si>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</si>
  <si>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</si>
  <si>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</si>
  <si>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</si>
  <si>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</si>
  <si>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</si>
  <si>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</si>
  <si>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</si>
  <si>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</si>
  <si>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</si>
  <si>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</si>
  <si>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</si>
  <si>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</si>
  <si>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</si>
  <si>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</si>
  <si>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</si>
  <si>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</si>
  <si>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</si>
  <si>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</si>
  <si>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</si>
  <si>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</si>
  <si>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</si>
  <si>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</si>
  <si>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</si>
  <si>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</si>
  <si>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</si>
  <si>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</si>
  <si>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</si>
  <si>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</si>
  <si>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</si>
  <si>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</si>
  <si>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</si>
  <si>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</si>
  <si>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</si>
  <si>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</si>
  <si>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</si>
  <si>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</si>
  <si>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</si>
  <si>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</si>
  <si>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</si>
  <si>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</si>
  <si>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</si>
  <si>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</si>
  <si>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</si>
  <si>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</si>
  <si>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</si>
  <si>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</si>
  <si>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</si>
  <si>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</si>
  <si>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</si>
  <si>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</si>
  <si>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</si>
  <si>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</si>
  <si>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</si>
  <si>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</si>
  <si>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</si>
  <si>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</si>
  <si>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</si>
  <si>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</si>
  <si>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</si>
  <si>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</si>
  <si>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</si>
  <si>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</si>
  <si>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</si>
  <si>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</si>
  <si>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</si>
  <si>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</si>
  <si>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</si>
  <si>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</si>
  <si>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</si>
  <si>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</si>
  <si>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</si>
  <si>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</si>
  <si>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</si>
  <si>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</si>
  <si>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</si>
  <si>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</si>
  <si>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</si>
  <si>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</si>
  <si>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</si>
  <si>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</si>
  <si>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</si>
  <si>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</si>
  <si>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</si>
  <si>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</si>
  <si>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</si>
  <si>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</si>
  <si>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</si>
  <si>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</si>
  <si>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</si>
  <si>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</si>
  <si>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</si>
  <si>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</si>
  <si>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</si>
  <si>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</si>
  <si>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</si>
  <si>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</si>
  <si>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</si>
  <si>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</si>
  <si>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</si>
  <si>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</si>
  <si>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</si>
  <si>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</si>
  <si>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</si>
  <si>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</si>
  <si>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</si>
  <si>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</si>
  <si>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</si>
  <si>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</si>
  <si>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</si>
  <si>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</si>
  <si>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</si>
  <si>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</si>
  <si>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</si>
  <si>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</si>
  <si>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</si>
  <si>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</si>
  <si>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</si>
  <si>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</si>
  <si>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</si>
  <si>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</si>
  <si>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</si>
  <si>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</si>
  <si>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</si>
  <si>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</si>
  <si>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</si>
  <si>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</si>
  <si>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</si>
  <si>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</si>
  <si>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</si>
  <si>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</si>
  <si>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</si>
  <si>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</si>
  <si>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</si>
  <si>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</si>
  <si>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</si>
  <si>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</si>
  <si>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</si>
  <si>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</si>
  <si>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</si>
  <si>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</si>
  <si>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</si>
  <si>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</si>
  <si>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</si>
  <si>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</si>
  <si>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</si>
  <si>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</si>
  <si>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</si>
  <si>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</si>
  <si>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</si>
  <si>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</si>
  <si>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</si>
  <si>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</si>
  <si>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</si>
  <si>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</si>
  <si>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</si>
  <si>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</si>
  <si>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</si>
  <si>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</si>
  <si>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</si>
  <si>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</si>
  <si>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</si>
  <si>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</si>
  <si>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</si>
  <si>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</si>
  <si>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</si>
  <si>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</si>
  <si>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</si>
  <si>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</si>
  <si>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</si>
  <si>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</si>
  <si>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</si>
  <si>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</si>
  <si>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</si>
  <si>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</si>
  <si>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</si>
  <si>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</si>
  <si>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</si>
  <si>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</si>
  <si>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</si>
  <si>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</si>
  <si>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</si>
  <si>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</si>
  <si>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</si>
  <si>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</si>
  <si>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</si>
  <si>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</si>
  <si>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</si>
  <si>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</si>
  <si>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</si>
  <si>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</si>
  <si>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</si>
  <si>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</si>
  <si>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</si>
  <si>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</si>
  <si>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</si>
  <si>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</si>
  <si>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</si>
  <si>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</si>
  <si>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</si>
  <si>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</si>
  <si>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</si>
  <si>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</si>
  <si>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</si>
  <si>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</si>
  <si>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</si>
  <si>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</si>
  <si>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</si>
  <si>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</si>
  <si>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</si>
  <si>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</si>
  <si>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</si>
  <si>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</si>
  <si>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</si>
  <si>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</si>
  <si>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</si>
  <si>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</si>
  <si>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</si>
  <si>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</si>
  <si>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</si>
  <si>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</si>
  <si>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</si>
  <si>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</si>
  <si>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</si>
  <si>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</si>
  <si>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</si>
  <si>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</si>
  <si>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</si>
  <si>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</si>
  <si>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</si>
  <si>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</si>
  <si>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</si>
  <si>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</si>
  <si>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</si>
  <si>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</si>
  <si>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</si>
  <si>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</si>
  <si>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</si>
  <si>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</si>
  <si>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</si>
  <si>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</si>
  <si>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</si>
  <si>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</si>
  <si>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</si>
  <si>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</si>
  <si>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</si>
  <si>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</si>
  <si>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</si>
  <si>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</si>
  <si>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</si>
  <si>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</si>
  <si>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</si>
  <si>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</si>
  <si>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</si>
  <si>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</si>
  <si>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</si>
  <si>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</si>
  <si>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</si>
  <si>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</si>
  <si>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</si>
  <si>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</si>
  <si>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</si>
  <si>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</si>
  <si>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</si>
  <si>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</si>
  <si>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</si>
  <si>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</si>
  <si>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</si>
  <si>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</si>
  <si>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</si>
  <si>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</si>
  <si>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</si>
  <si>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</si>
  <si>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</si>
  <si>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</si>
  <si>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</si>
  <si>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</si>
  <si>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</si>
  <si>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</si>
  <si>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</si>
  <si>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</si>
  <si>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</si>
  <si>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</si>
  <si>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</si>
  <si>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</si>
  <si>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</si>
  <si>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</si>
  <si>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</si>
  <si>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</si>
  <si>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</si>
  <si>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</si>
  <si>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</si>
  <si>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</si>
  <si>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</si>
  <si>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</si>
  <si>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</si>
  <si>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</si>
  <si>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</si>
  <si>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</si>
  <si>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</si>
  <si>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</si>
  <si>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</si>
  <si>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</si>
  <si>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</si>
  <si>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</si>
  <si>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</si>
  <si>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</si>
  <si>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</si>
  <si>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</si>
  <si>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</si>
  <si>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</si>
  <si>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</si>
  <si>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</si>
  <si>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</si>
  <si>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</si>
  <si>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</si>
  <si>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</si>
  <si>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</si>
  <si>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</si>
  <si>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</si>
  <si>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</si>
  <si>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</si>
  <si>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</si>
  <si>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</si>
  <si>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</si>
  <si>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</si>
  <si>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</si>
  <si>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</si>
  <si>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</si>
  <si>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</si>
  <si>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</si>
  <si>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</si>
  <si>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</si>
  <si>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</si>
  <si>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</si>
  <si>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</si>
  <si>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</si>
  <si>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</si>
  <si>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</si>
  <si>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</si>
  <si>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</si>
  <si>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</si>
  <si>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</si>
  <si>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</si>
  <si>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</si>
  <si>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</si>
  <si>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</si>
  <si>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</si>
  <si>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</si>
  <si>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</si>
  <si>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</si>
  <si>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</si>
  <si>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</si>
  <si>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</si>
  <si>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</si>
  <si>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</si>
  <si>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</si>
  <si>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</si>
  <si>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</si>
  <si>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</si>
  <si>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</si>
  <si>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</si>
  <si>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</si>
  <si>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</si>
  <si>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</si>
  <si>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</si>
  <si>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</si>
  <si>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</si>
  <si>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</si>
  <si>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</si>
  <si>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</si>
  <si>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</si>
  <si>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</si>
  <si>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</si>
  <si>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</si>
  <si>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</si>
  <si>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</si>
  <si>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</si>
  <si>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</si>
  <si>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</si>
  <si>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</si>
  <si>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</si>
  <si>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</si>
  <si>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</si>
  <si>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</si>
  <si>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</si>
  <si>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</si>
  <si>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</si>
  <si>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</si>
  <si>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</si>
  <si>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</si>
  <si>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</si>
  <si>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</si>
  <si>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</si>
  <si>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</si>
  <si>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</si>
  <si>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</si>
  <si>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</si>
  <si>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</si>
  <si>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</si>
  <si>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</si>
  <si>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</si>
  <si>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</si>
  <si>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</si>
  <si>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</si>
  <si>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</si>
  <si>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</si>
  <si>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</si>
  <si>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</si>
  <si>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</si>
  <si>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</si>
  <si>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</si>
  <si>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</si>
  <si>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</si>
  <si>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</si>
  <si>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</si>
  <si>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</si>
  <si>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</si>
  <si>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</si>
  <si>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</si>
  <si>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</si>
  <si>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</si>
  <si>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</si>
  <si>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</si>
  <si>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</si>
  <si>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</si>
  <si>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</si>
  <si>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</si>
  <si>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</si>
  <si>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</si>
  <si>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</si>
  <si>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</si>
  <si>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</si>
  <si>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</si>
  <si>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</si>
  <si>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</si>
  <si>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</si>
  <si>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</si>
  <si>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</si>
  <si>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</si>
  <si>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</si>
  <si>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</si>
  <si>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</si>
  <si>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</si>
  <si>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</si>
  <si>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</si>
  <si>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</si>
  <si>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</si>
  <si>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</si>
  <si>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</si>
  <si>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</si>
  <si>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</si>
  <si>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</si>
  <si>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</si>
  <si>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</si>
  <si>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</si>
  <si>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</si>
  <si>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</si>
  <si>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</si>
  <si>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</si>
  <si>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</si>
  <si>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</si>
  <si>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</si>
  <si>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</si>
  <si>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</si>
  <si>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</si>
  <si>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</si>
  <si>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</si>
  <si>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</si>
  <si>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</si>
  <si>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</si>
  <si>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</si>
  <si>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</si>
  <si>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</si>
  <si>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</si>
  <si>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</si>
  <si>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</si>
  <si>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</si>
  <si>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</si>
  <si>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</si>
  <si>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</si>
  <si>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</si>
  <si>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</si>
  <si>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</si>
  <si>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</si>
  <si>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</si>
  <si>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</si>
  <si>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</si>
  <si>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</si>
  <si>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</si>
  <si>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</si>
  <si>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</si>
  <si>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</si>
  <si>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</si>
  <si>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</si>
  <si>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</si>
  <si>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</si>
  <si>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</si>
  <si>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</si>
  <si>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</si>
  <si>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</si>
  <si>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</si>
  <si>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</si>
  <si>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</si>
  <si>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</si>
  <si>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</si>
  <si>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</si>
  <si>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</si>
  <si>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</si>
  <si>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</si>
  <si>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</si>
  <si>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</si>
  <si>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</si>
  <si>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</si>
  <si>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</si>
  <si>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</si>
  <si>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</si>
  <si>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</si>
  <si>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</si>
  <si>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</si>
  <si>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</si>
  <si>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</si>
  <si>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</si>
  <si>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</si>
  <si>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</si>
  <si>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</si>
  <si>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</si>
  <si>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</si>
  <si>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</si>
  <si>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</si>
  <si>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</si>
  <si>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</si>
  <si>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</si>
  <si>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</si>
  <si>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</si>
  <si>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</si>
  <si>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</si>
  <si>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</si>
  <si>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</si>
  <si>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</si>
  <si>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</si>
  <si>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</si>
  <si>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</si>
  <si>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</si>
  <si>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</si>
  <si>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</si>
  <si>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</si>
  <si>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</si>
  <si>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</si>
  <si>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</si>
  <si>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</si>
  <si>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</si>
  <si>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</si>
  <si>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</si>
  <si>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</si>
  <si>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</si>
  <si>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</si>
  <si>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</si>
  <si>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</si>
  <si>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</si>
  <si>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</si>
  <si>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</si>
  <si>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</si>
  <si>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</si>
  <si>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</si>
  <si>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</si>
  <si>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</si>
  <si>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</si>
  <si>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</si>
  <si>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</si>
  <si>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</si>
  <si>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</si>
  <si>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</si>
  <si>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</si>
  <si>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</si>
  <si>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</si>
  <si>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</si>
  <si>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</si>
  <si>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</si>
  <si>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</si>
  <si>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</si>
  <si>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</si>
  <si>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</si>
  <si>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</si>
  <si>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</si>
  <si>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</si>
  <si>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</si>
  <si>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</si>
  <si>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</si>
  <si>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</si>
  <si>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</si>
  <si>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</si>
  <si>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</si>
  <si>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</si>
  <si>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</si>
  <si>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</si>
  <si>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</si>
  <si>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</si>
  <si>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</si>
  <si>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</si>
  <si>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</si>
  <si>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</si>
  <si>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</si>
  <si>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</si>
  <si>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</si>
  <si>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</si>
  <si>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</si>
  <si>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</si>
  <si>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</si>
  <si>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</si>
  <si>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</si>
  <si>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</si>
  <si>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</si>
  <si>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</si>
  <si>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</si>
  <si>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</si>
  <si>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</si>
  <si>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</si>
  <si>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</si>
  <si>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</si>
  <si>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</si>
  <si>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</si>
  <si>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</si>
  <si>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</si>
  <si>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</si>
  <si>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</si>
  <si>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</si>
  <si>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</si>
  <si>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</si>
  <si>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</si>
  <si>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</si>
  <si>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</si>
  <si>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</si>
  <si>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</si>
  <si>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</si>
  <si>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</si>
  <si>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</si>
  <si>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</si>
  <si>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</si>
  <si>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</si>
  <si>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</si>
  <si>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</si>
  <si>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</si>
  <si>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</si>
  <si>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</si>
  <si>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</si>
  <si>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</si>
  <si>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</si>
  <si>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</si>
  <si>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</si>
  <si>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</si>
  <si>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</si>
  <si>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</si>
  <si>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</si>
  <si>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</si>
  <si>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</si>
  <si>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</si>
  <si>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</si>
  <si>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</si>
  <si>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</si>
  <si>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</si>
  <si>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</si>
  <si>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</si>
  <si>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</si>
  <si>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</si>
  <si>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</si>
  <si>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</si>
  <si>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</si>
  <si>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</si>
  <si>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</si>
  <si>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</si>
  <si>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</si>
  <si>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</si>
  <si>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</si>
  <si>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</si>
  <si>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</si>
  <si>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</si>
  <si>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</si>
  <si>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</si>
  <si>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</si>
  <si>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</si>
  <si>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</si>
  <si>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</si>
  <si>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</si>
  <si>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</si>
  <si>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</si>
  <si>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</si>
  <si>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</si>
  <si>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</si>
  <si>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</si>
  <si>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</si>
  <si>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</si>
  <si>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</si>
  <si>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</si>
  <si>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</si>
  <si>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</si>
  <si>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</si>
  <si>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</si>
  <si>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</si>
  <si>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</si>
  <si>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</si>
  <si>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</si>
  <si>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</si>
  <si>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</si>
  <si>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</si>
  <si>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</si>
  <si>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</si>
  <si>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</si>
  <si>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</si>
  <si>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</si>
  <si>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</si>
  <si>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</si>
  <si>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</si>
  <si>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</si>
  <si>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</si>
  <si>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</si>
  <si>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</si>
  <si>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</si>
  <si>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</si>
  <si>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</si>
  <si>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</si>
  <si>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</si>
  <si>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</si>
  <si>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</si>
  <si>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</si>
  <si>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</si>
  <si>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</si>
  <si>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</si>
  <si>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</si>
  <si>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</si>
  <si>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</si>
  <si>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</si>
  <si>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</si>
  <si>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</si>
  <si>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</si>
  <si>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</si>
  <si>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</si>
  <si>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</si>
  <si>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</si>
  <si>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</si>
  <si>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</si>
  <si>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</si>
  <si>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</si>
  <si>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</si>
  <si>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</si>
  <si>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</si>
  <si>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</si>
  <si>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</si>
  <si>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</si>
  <si>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</si>
  <si>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</si>
  <si>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</si>
  <si>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</si>
  <si>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</si>
  <si>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</si>
  <si>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</si>
  <si>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</si>
  <si>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</si>
  <si>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</si>
  <si>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</si>
  <si>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</si>
  <si>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</si>
  <si>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</si>
  <si>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</si>
  <si>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</si>
  <si>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</si>
  <si>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</si>
  <si>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</si>
  <si>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</si>
  <si>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</si>
  <si>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</si>
  <si>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</si>
  <si>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</si>
  <si>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</si>
  <si>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</si>
  <si>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</si>
  <si>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</si>
  <si>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</si>
  <si>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</si>
  <si>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</si>
  <si>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</si>
  <si>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</si>
  <si>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</si>
  <si>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</si>
  <si>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</si>
  <si>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</si>
  <si>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</si>
  <si>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</si>
  <si>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</si>
  <si>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</si>
  <si>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</si>
  <si>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</si>
  <si>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</si>
  <si>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</si>
  <si>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</si>
  <si>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</si>
  <si>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</si>
  <si>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</si>
  <si>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</si>
  <si>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</si>
  <si>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</si>
  <si>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</si>
  <si>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</si>
  <si>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</si>
  <si>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</si>
  <si>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</si>
  <si>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</si>
  <si>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</si>
  <si>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</si>
  <si>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</si>
  <si>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</si>
  <si>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</si>
  <si>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</si>
  <si>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</si>
  <si>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</si>
  <si>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</si>
  <si>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</si>
  <si>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</si>
  <si>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</si>
  <si>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</si>
  <si>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</si>
  <si>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</si>
  <si>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</si>
  <si>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</si>
  <si>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</si>
  <si>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</si>
  <si>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</si>
  <si>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</si>
  <si>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</si>
  <si>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</si>
  <si>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</si>
  <si>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</si>
  <si>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</si>
  <si>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</si>
  <si>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</si>
  <si>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</si>
  <si>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</si>
  <si>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</si>
  <si>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</si>
  <si>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</si>
  <si>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</si>
  <si>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</si>
  <si>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</si>
  <si>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</si>
  <si>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</si>
  <si>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</si>
  <si>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</si>
  <si>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</si>
  <si>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</si>
  <si>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</si>
  <si>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</si>
  <si>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</si>
  <si>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</si>
  <si>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</si>
  <si>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</si>
  <si>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</si>
  <si>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</si>
  <si>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</si>
  <si>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</si>
  <si>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</si>
  <si>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</si>
  <si>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</si>
  <si>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</si>
  <si>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</si>
  <si>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</si>
  <si>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</si>
  <si>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</si>
  <si>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</si>
  <si>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</si>
  <si>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</si>
  <si>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</si>
  <si>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</si>
  <si>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</si>
  <si>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</si>
  <si>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</si>
  <si>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</si>
  <si>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</si>
  <si>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</si>
  <si>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</si>
  <si>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</si>
  <si>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</si>
  <si>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</si>
  <si>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</si>
  <si>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</si>
  <si>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</si>
  <si>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</si>
  <si>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</si>
  <si>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</si>
  <si>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</si>
  <si>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</si>
  <si>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</si>
  <si>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</si>
  <si>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</si>
  <si>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</si>
  <si>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</si>
  <si>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</si>
  <si>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</si>
  <si>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</si>
  <si>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</si>
  <si>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</si>
  <si>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</si>
  <si>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</si>
  <si>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</si>
  <si>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</si>
  <si>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</si>
  <si>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</si>
  <si>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</si>
  <si>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</si>
  <si>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</si>
  <si>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</si>
  <si>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</si>
  <si>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</si>
  <si>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</si>
  <si>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</si>
  <si>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</si>
  <si>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</si>
  <si>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</si>
  <si>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</si>
  <si>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</si>
  <si>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</si>
  <si>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</si>
  <si>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</si>
  <si>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</si>
  <si>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</si>
  <si>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</si>
  <si>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</si>
  <si>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</si>
  <si>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</si>
  <si>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</si>
  <si>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</si>
  <si>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</si>
  <si>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</si>
  <si>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</si>
  <si>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</si>
  <si>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</si>
  <si>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</si>
  <si>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</si>
  <si>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</si>
  <si>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</si>
  <si>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</si>
  <si>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</si>
  <si>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</si>
  <si>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</si>
  <si>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</si>
  <si>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</si>
  <si>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</si>
  <si>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</si>
  <si>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</si>
  <si>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</si>
  <si>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</si>
  <si>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</si>
  <si>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</si>
  <si>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</si>
  <si>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</si>
  <si>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</si>
  <si>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</si>
  <si>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</si>
  <si>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</si>
  <si>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</si>
  <si>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</si>
  <si>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</si>
  <si>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</si>
  <si>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</si>
  <si>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</si>
  <si>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</si>
  <si>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</si>
  <si>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</si>
  <si>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</si>
  <si>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</si>
  <si>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</si>
  <si>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</si>
  <si>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</si>
  <si>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</si>
  <si>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</si>
  <si>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</si>
  <si>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</si>
  <si>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</si>
  <si>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</si>
  <si>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</si>
  <si>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</si>
  <si>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</si>
  <si>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</si>
  <si>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</si>
  <si>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</si>
  <si>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</si>
  <si>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</si>
  <si>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</si>
  <si>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</si>
  <si>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</si>
  <si>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</si>
  <si>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</si>
  <si>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</si>
  <si>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</si>
  <si>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</si>
  <si>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</si>
  <si>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</si>
  <si>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</si>
  <si>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</si>
  <si>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</si>
  <si>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</si>
  <si>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</si>
  <si>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</si>
  <si>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</si>
  <si>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</si>
  <si>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</si>
  <si>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</si>
  <si>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</si>
  <si>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</si>
  <si>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</si>
  <si>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</si>
  <si>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</si>
  <si>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</si>
  <si>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</si>
  <si>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</si>
  <si>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</si>
  <si>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</si>
  <si>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</si>
  <si>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</si>
  <si>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</si>
  <si>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</si>
  <si>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</si>
  <si>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</si>
  <si>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</si>
  <si>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</si>
  <si>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</si>
  <si>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</si>
  <si>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</si>
  <si>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</si>
  <si>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</si>
  <si>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</si>
  <si>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</si>
  <si>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</si>
  <si>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</si>
  <si>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</si>
  <si>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</si>
  <si>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</si>
  <si>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</si>
  <si>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</si>
  <si>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</si>
  <si>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</si>
  <si>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</si>
  <si>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</si>
  <si>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</si>
  <si>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</si>
  <si>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</si>
  <si>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</si>
  <si>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</si>
  <si>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</si>
  <si>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</si>
  <si>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</si>
  <si>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</si>
  <si>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</si>
  <si>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</si>
  <si>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</si>
  <si>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</si>
  <si>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</si>
  <si>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</si>
  <si>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</si>
  <si>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</si>
  <si>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</si>
  <si>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</si>
  <si>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</si>
  <si>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</si>
  <si>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</si>
  <si>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</si>
  <si>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</si>
  <si>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</si>
  <si>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</si>
  <si>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</si>
  <si>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</si>
  <si>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</si>
  <si>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</si>
  <si>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</si>
  <si>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</si>
  <si>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</si>
  <si>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</si>
  <si>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</si>
  <si>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</si>
  <si>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</si>
  <si>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</si>
  <si>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</si>
  <si>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</si>
  <si>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</si>
  <si>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</si>
  <si>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</si>
  <si>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</si>
  <si>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</si>
  <si>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</si>
  <si>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</si>
  <si>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</si>
  <si>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</si>
  <si>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</si>
  <si>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</si>
  <si>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</si>
  <si>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</si>
  <si>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</si>
  <si>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</si>
  <si>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</si>
  <si>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</si>
  <si>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</si>
  <si>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</si>
  <si>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</si>
  <si>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</si>
  <si>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</si>
  <si>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</si>
  <si>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</si>
  <si>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</si>
  <si>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</si>
  <si>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</si>
  <si>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</si>
  <si>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</si>
  <si>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</si>
  <si>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</si>
  <si>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</si>
  <si>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</si>
  <si>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</si>
  <si>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</si>
  <si>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</si>
  <si>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</si>
  <si>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</si>
  <si>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</si>
  <si>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</si>
  <si>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</si>
  <si>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</si>
  <si>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</si>
  <si>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</si>
  <si>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</si>
  <si>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</si>
  <si>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</si>
  <si>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</si>
  <si>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</si>
  <si>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</si>
  <si>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</si>
  <si>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</si>
  <si>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</si>
  <si>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</si>
  <si>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</si>
  <si>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</si>
  <si>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</si>
  <si>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</si>
  <si>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</si>
  <si>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</si>
  <si>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</si>
  <si>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</si>
  <si>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</si>
  <si>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</si>
  <si>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</si>
  <si>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</si>
  <si>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</si>
  <si>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</si>
  <si>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</si>
  <si>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</si>
  <si>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</si>
  <si>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</si>
  <si>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</si>
  <si>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</si>
  <si>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</si>
  <si>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</si>
  <si>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</si>
  <si>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</si>
  <si>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</si>
  <si>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</si>
  <si>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</si>
  <si>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</si>
  <si>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</si>
  <si>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</si>
  <si>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</si>
  <si>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</si>
  <si>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</si>
  <si>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</si>
  <si>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</si>
  <si>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</si>
  <si>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</si>
  <si>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</si>
  <si>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</si>
  <si>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</si>
  <si>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</si>
  <si>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</si>
  <si>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</si>
  <si>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</si>
  <si>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</si>
  <si>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</si>
  <si>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</si>
  <si>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</si>
  <si>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</si>
  <si>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</si>
  <si>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</si>
  <si>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</si>
  <si>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</si>
  <si>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</si>
  <si>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</si>
  <si>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</si>
  <si>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</si>
  <si>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</si>
  <si>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</si>
  <si>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</si>
  <si>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</si>
  <si>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</si>
  <si>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</si>
  <si>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</si>
  <si>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</si>
  <si>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</si>
  <si>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</si>
  <si>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</si>
  <si>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</si>
  <si>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</si>
  <si>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</si>
  <si>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</si>
  <si>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</si>
  <si>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</si>
  <si>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</si>
  <si>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</si>
  <si>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</si>
  <si>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</si>
  <si>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</si>
  <si>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</si>
  <si>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</si>
  <si>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</si>
  <si>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</si>
  <si>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</si>
  <si>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</si>
  <si>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</si>
  <si>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</si>
  <si>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</si>
  <si>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</si>
  <si>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</si>
  <si>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</si>
  <si>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</si>
  <si>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</si>
  <si>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</si>
  <si>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</si>
  <si>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</si>
  <si>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</si>
  <si>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</si>
  <si>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</si>
  <si>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</si>
  <si>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</si>
  <si>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</si>
  <si>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</si>
  <si>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</si>
  <si>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</si>
  <si>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</si>
  <si>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</si>
  <si>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</si>
  <si>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</si>
  <si>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</si>
  <si>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</si>
  <si>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</si>
  <si>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</si>
  <si>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</si>
  <si>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</si>
  <si>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</si>
  <si>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</si>
  <si>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</si>
  <si>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</si>
  <si>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</si>
  <si>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</si>
  <si>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</si>
  <si>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</si>
  <si>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</si>
  <si>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</si>
  <si>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</si>
  <si>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</si>
  <si>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</si>
  <si>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</si>
  <si>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</si>
  <si>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</si>
  <si>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</si>
  <si>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</si>
  <si>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</si>
  <si>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</si>
  <si>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</si>
  <si>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</si>
  <si>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</si>
  <si>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</si>
  <si>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</si>
  <si>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</si>
  <si>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</si>
  <si>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</si>
  <si>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</si>
  <si>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</si>
  <si>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</si>
  <si>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</si>
  <si>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</si>
  <si>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</si>
  <si>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</si>
  <si>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</si>
  <si>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</si>
  <si>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</si>
  <si>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</si>
  <si>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</si>
  <si>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</si>
  <si>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</si>
  <si>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</si>
  <si>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</si>
  <si>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</si>
  <si>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</si>
  <si>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</si>
  <si>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</si>
  <si>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</si>
  <si>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</si>
  <si>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</si>
  <si>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</si>
  <si>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</si>
  <si>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</si>
  <si>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</si>
  <si>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</si>
  <si>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</si>
  <si>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</si>
  <si>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</si>
  <si>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</si>
  <si>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</si>
  <si>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</si>
  <si>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</si>
  <si>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</si>
  <si>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</si>
  <si>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</si>
  <si>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</si>
  <si>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</si>
  <si>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</si>
  <si>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</si>
  <si>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</si>
  <si>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</si>
  <si>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</si>
  <si>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</si>
  <si>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</si>
  <si>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</si>
  <si>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</si>
  <si>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</si>
  <si>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</si>
  <si>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</si>
  <si>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</si>
  <si>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</si>
  <si>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</si>
  <si>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</si>
  <si>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</si>
  <si>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</si>
  <si>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</si>
  <si>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</si>
  <si>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</si>
  <si>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</si>
  <si>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</si>
  <si>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</si>
  <si>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</si>
  <si>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</si>
  <si>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</si>
  <si>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</si>
  <si>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</si>
  <si>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</si>
  <si>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</si>
  <si>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</si>
  <si>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</si>
  <si>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</si>
  <si>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</si>
  <si>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</si>
  <si>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</si>
  <si>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</si>
  <si>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</si>
  <si>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</si>
  <si>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</si>
  <si>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</si>
  <si>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</si>
  <si>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</si>
  <si>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</si>
  <si>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</si>
  <si>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</si>
  <si>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</si>
  <si>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</si>
  <si>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</si>
  <si>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</si>
  <si>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</si>
  <si>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</si>
  <si>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</si>
  <si>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</si>
  <si>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</si>
  <si>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</si>
  <si>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</si>
  <si>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</si>
  <si>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</si>
  <si>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</si>
  <si>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</si>
  <si>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</si>
  <si>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</si>
  <si>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</si>
  <si>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</si>
  <si>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</si>
  <si>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</si>
  <si>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</si>
  <si>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</si>
  <si>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</si>
  <si>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</si>
  <si>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</si>
  <si>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</si>
  <si>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</si>
  <si>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</si>
  <si>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</si>
  <si>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</si>
  <si>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</si>
  <si>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</si>
  <si>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</si>
  <si>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</si>
  <si>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</si>
  <si>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</si>
  <si>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</si>
  <si>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</si>
  <si>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</si>
  <si>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</si>
  <si>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</si>
  <si>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</si>
  <si>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</si>
  <si>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</si>
  <si>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</si>
  <si>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</si>
  <si>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</si>
  <si>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</si>
  <si>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</si>
  <si>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</si>
  <si>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</si>
  <si>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</si>
  <si>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</si>
  <si>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</si>
  <si>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</si>
  <si>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</si>
  <si>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</si>
  <si>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</si>
  <si>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</si>
  <si>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</si>
  <si>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</si>
  <si>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</si>
  <si>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</si>
  <si>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</si>
  <si>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</si>
  <si>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</si>
  <si>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</si>
  <si>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</si>
  <si>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</si>
  <si>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</si>
  <si>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</si>
  <si>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</si>
  <si>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</si>
  <si>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</si>
  <si>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</si>
  <si>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</si>
  <si>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</si>
  <si>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</si>
  <si>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</si>
  <si>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</si>
  <si>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</si>
  <si>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</si>
  <si>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</si>
  <si>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</si>
  <si>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</si>
  <si>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</si>
  <si>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</si>
  <si>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</si>
  <si>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</si>
  <si>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</si>
  <si>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</si>
  <si>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</si>
  <si>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</si>
  <si>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</si>
  <si>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</si>
  <si>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</si>
  <si>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</si>
  <si>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</si>
  <si>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</si>
  <si>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</si>
  <si>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</si>
  <si>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</si>
  <si>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</si>
  <si>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</si>
  <si>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</si>
  <si>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</si>
  <si>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</si>
  <si>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</si>
  <si>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</si>
  <si>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</si>
  <si>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</si>
  <si>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</si>
  <si>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</si>
  <si>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</si>
  <si>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</si>
  <si>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</si>
  <si>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</si>
  <si>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</si>
  <si>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</si>
  <si>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</si>
  <si>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</si>
  <si>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</si>
  <si>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</si>
  <si>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</si>
  <si>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</si>
  <si>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</si>
  <si>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</si>
  <si>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</si>
  <si>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</si>
  <si>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</si>
  <si>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</si>
  <si>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</si>
  <si>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</si>
  <si>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</si>
  <si>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</si>
  <si>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</si>
  <si>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</si>
  <si>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</si>
  <si>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</si>
  <si>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</si>
  <si>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</si>
  <si>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</si>
  <si>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</si>
  <si>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</si>
  <si>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</si>
  <si>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</si>
  <si>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</si>
  <si>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</si>
  <si>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</si>
  <si>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</si>
  <si>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</si>
  <si>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</si>
  <si>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</si>
  <si>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</si>
  <si>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</si>
  <si>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</si>
  <si>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</si>
  <si>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</si>
  <si>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</si>
  <si>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</si>
  <si>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</si>
  <si>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</si>
  <si>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</si>
  <si>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</si>
  <si>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</si>
  <si>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</si>
  <si>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</si>
  <si>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</si>
  <si>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</si>
  <si>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</si>
  <si>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</si>
  <si>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</si>
  <si>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</si>
  <si>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</si>
  <si>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</si>
  <si>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</si>
  <si>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</si>
  <si>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</si>
  <si>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</si>
  <si>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</si>
  <si>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</si>
  <si>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</si>
  <si>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</si>
  <si>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</si>
  <si>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</si>
  <si>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</si>
  <si>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</si>
  <si>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</si>
  <si>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</si>
  <si>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</si>
  <si>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</si>
  <si>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</si>
  <si>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</si>
  <si>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</si>
  <si>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</si>
  <si>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</si>
  <si>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</si>
  <si>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</si>
  <si>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</si>
  <si>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</si>
  <si>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TOPGAIN FINANCE PRIVATE LIMITED</t>
  </si>
  <si>
    <t>Loss of Rs.225/-</t>
  </si>
  <si>
    <t>Profit of Rs.39.5/-</t>
  </si>
  <si>
    <t>HINDUNILVR 2120 CE NOV</t>
  </si>
  <si>
    <t>NIFTY 12650 PE 12-NOV</t>
  </si>
  <si>
    <t>3460-3470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</si>
  <si>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</si>
  <si>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</si>
  <si>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</si>
  <si>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</si>
  <si>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</si>
  <si>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</si>
  <si>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</si>
  <si>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</si>
  <si>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</si>
  <si>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</si>
  <si>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</si>
  <si>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RCL</t>
  </si>
  <si>
    <t>IDBI TRUSTEESHIP SERVICES LTD</t>
  </si>
  <si>
    <t>Part Profit of Rs.80/-</t>
  </si>
  <si>
    <t>Profit of Rs.1.85/-</t>
  </si>
  <si>
    <t>LT 1060 PE NOV</t>
  </si>
  <si>
    <t>35-37</t>
  </si>
  <si>
    <t>1280-1290</t>
  </si>
  <si>
    <t>1230-1200</t>
  </si>
  <si>
    <t>Profit of Rs.3.6/-</t>
  </si>
  <si>
    <t>1400-1410</t>
  </si>
  <si>
    <t>700-705</t>
  </si>
  <si>
    <t>730-740</t>
  </si>
  <si>
    <t>Profit of Rs.5.5/-</t>
  </si>
  <si>
    <t>VIJAY KUMAR</t>
  </si>
  <si>
    <t>Indiabulls Real Estate Li</t>
  </si>
  <si>
    <t>Indiabulls Hsg Fin Ltd</t>
  </si>
  <si>
    <t>XTX MARKETS LLP</t>
  </si>
  <si>
    <t>Justdial Ltd.</t>
  </si>
  <si>
    <t>MULTIPLIER S AND S ADV PVT LTD</t>
  </si>
  <si>
    <t>ALPHA LEON ENTERPRISES LLP</t>
  </si>
  <si>
    <t>Vertoz Advertising Ltd</t>
  </si>
  <si>
    <t>MARFATIA NISHIL SURENDRA</t>
  </si>
  <si>
    <t>SHREE SHIVSHAKTI PROJECT CONSULTANT PRIVATE LIMITE</t>
  </si>
  <si>
    <t>MORGAN STANLEY ASIA (SINGAPORE) PTE. - ODI</t>
  </si>
  <si>
    <t>Profit of Rs.2.5/-</t>
  </si>
  <si>
    <t>BHARTIARTL NOV FUT</t>
  </si>
  <si>
    <t>474-475</t>
  </si>
  <si>
    <t>EXIDEIND NOV FUT</t>
  </si>
  <si>
    <t xml:space="preserve">HINDUNILVR 2200 CE NOV </t>
  </si>
  <si>
    <t>BATAINDIA 1360 CE NOV</t>
  </si>
  <si>
    <t>29-30</t>
  </si>
  <si>
    <t>HINDUNILVR 2200 CE NOV</t>
  </si>
  <si>
    <t>43-45</t>
  </si>
  <si>
    <t>AXISBANK 620 CE NOV</t>
  </si>
  <si>
    <t>14.5-15.5</t>
  </si>
  <si>
    <t>14-15</t>
  </si>
  <si>
    <t>Profit of Rs.2/-</t>
  </si>
  <si>
    <t>Profit of Rs.9.5/-</t>
  </si>
  <si>
    <t>AFEL</t>
  </si>
  <si>
    <t>SHIVA KUMAR</t>
  </si>
  <si>
    <t>SANJAY VERMA</t>
  </si>
  <si>
    <t>ASHOK VISHWANATH HIREMATH</t>
  </si>
  <si>
    <t>RAMESWAR RETAILERS LLP</t>
  </si>
  <si>
    <t>LOTUS GLOBAL INVESTMENTS LTD</t>
  </si>
  <si>
    <t>GKP</t>
  </si>
  <si>
    <t>SRIDHAR RANGANAYAKULA</t>
  </si>
  <si>
    <t>GRAVITY</t>
  </si>
  <si>
    <t>SNEHA SANJEEV LUNKAD</t>
  </si>
  <si>
    <t>SHABREENTAJ</t>
  </si>
  <si>
    <t>NATCAPSUQ</t>
  </si>
  <si>
    <t>LAXMIPAT DUDHERIA HUF</t>
  </si>
  <si>
    <t>NISHA DUDHERIA</t>
  </si>
  <si>
    <t>SUSHIL KUMAR MUNDRA</t>
  </si>
  <si>
    <t>INDRA MUNDRA</t>
  </si>
  <si>
    <t>SHARADA MUNDRA</t>
  </si>
  <si>
    <t>NIDL</t>
  </si>
  <si>
    <t>SVAKS BIOTECH INDIA PRIVATE LIMITED</t>
  </si>
  <si>
    <t>OCTAWARE</t>
  </si>
  <si>
    <t>ARYAMAN BROKING LIMITED</t>
  </si>
  <si>
    <t>NOPEA CAPITAL SERVICES PRIVATE LIMITED</t>
  </si>
  <si>
    <t>MAYUR NISHKALANK SHAH</t>
  </si>
  <si>
    <t>PRIMARY IRON TRADERS PVT LTD</t>
  </si>
  <si>
    <t>ANURODH INFRASTRUCTURE LIMITED</t>
  </si>
  <si>
    <t>SUPRBPA</t>
  </si>
  <si>
    <t>MANJULABEN BHAVESHKUMAR RANGEE</t>
  </si>
  <si>
    <t>TARINI</t>
  </si>
  <si>
    <t>SUNCARE TRADERS LIMITED</t>
  </si>
  <si>
    <t>KEYNOTE COMMERCIAL PRIVATE LIMITED</t>
  </si>
  <si>
    <t>NU HEIGHTS AGENCY PRIVATE LIMITED</t>
  </si>
  <si>
    <t>PUNJABI KAMAL SEVARAM HUF</t>
  </si>
  <si>
    <t>KAMLESH SEVARAM PANJABI</t>
  </si>
  <si>
    <t>VAL</t>
  </si>
  <si>
    <t>HARSHA RAJESHBHAI JHAVERI</t>
  </si>
  <si>
    <t>VISVEN</t>
  </si>
  <si>
    <t>DAMYANTI JIVANDAS GOKALGANDHI</t>
  </si>
  <si>
    <t>YUKEN</t>
  </si>
  <si>
    <t>FAZAL NABI SHAIK</t>
  </si>
  <si>
    <t>GKK CAPITAL MARKETS PRIVATE LIMITED</t>
  </si>
  <si>
    <t>Asian Granito India Limit</t>
  </si>
  <si>
    <t>BARCLAYS SECURITIES INDIA PRIVATE LIMITED</t>
  </si>
  <si>
    <t>HSIL Limited</t>
  </si>
  <si>
    <t>HSIL LIMITED</t>
  </si>
  <si>
    <t>BNP PARIBAS ARBITRAGE</t>
  </si>
  <si>
    <t>Jash Engineering Limited</t>
  </si>
  <si>
    <t>QUANT MUTUAL FUND</t>
  </si>
  <si>
    <t>Jump Networks Limited</t>
  </si>
  <si>
    <t>ANISHA FINCAP CONSULTANTS LLP</t>
  </si>
  <si>
    <t>Vikas EcoTech Limited</t>
  </si>
  <si>
    <t>LTS INVESTMENT FUND LTD</t>
  </si>
  <si>
    <t>INDIA MULTI BAGGER FUND I</t>
  </si>
  <si>
    <t>NISHIL SURENDRA MARFATIA</t>
  </si>
  <si>
    <t>PRIDE BUILDTECH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</si>
</sst>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89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/>
    </xf>
    <xf numFmtId="164" fontId="47" fillId="60" borderId="38" xfId="0" applyNumberFormat="1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47" fillId="2" borderId="37" xfId="0" applyFont="1" applyFill="1" applyBorder="1" applyAlignment="1">
      <alignment horizontal="center"/>
    </xf>
    <xf numFmtId="16" fontId="0" fillId="2" borderId="37" xfId="0" applyNumberForma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4" fontId="47" fillId="60" borderId="38" xfId="0" applyNumberFormat="1" applyFont="1" applyFill="1" applyBorder="1" applyAlignment="1">
      <alignment horizontal="center" vertical="center"/>
    </xf>
    <xf numFmtId="164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B10" sqref="B10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6">
      <c r="B10" s="279">
        <v>44149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1" t="s">
        <v>16</v>
      </c>
      <c r="B9" s="573" t="s">
        <v>17</v>
      </c>
      <c r="C9" s="573" t="s">
        <v>18</v>
      </c>
      <c r="D9" s="273" t="s">
        <v>19</v>
      </c>
      <c r="E9" s="273" t="s">
        <v>20</v>
      </c>
      <c r="F9" s="568" t="s">
        <v>21</v>
      </c>
      <c r="G9" s="569"/>
      <c r="H9" s="570"/>
      <c r="I9" s="568" t="s">
        <v>22</v>
      </c>
      <c r="J9" s="569"/>
      <c r="K9" s="570"/>
      <c r="L9" s="273"/>
      <c r="M9" s="280"/>
      <c r="N9" s="280"/>
      <c r="O9" s="280"/>
    </row>
    <row r="10" spans="1:15" ht="59.25" customHeight="1">
      <c r="A10" s="572"/>
      <c r="B10" s="574" t="s">
        <v>17</v>
      </c>
      <c r="C10" s="57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4.4">
      <c r="A11" s="276">
        <v>1</v>
      </c>
      <c r="B11" s="386" t="s">
        <v>34</v>
      </c>
      <c r="C11" s="276" t="s">
        <v>35</v>
      </c>
      <c r="D11" s="302">
        <v>28511.9</v>
      </c>
      <c r="E11" s="302">
        <v>28264.083333333332</v>
      </c>
      <c r="F11" s="314">
        <v>27960.216666666664</v>
      </c>
      <c r="G11" s="314">
        <v>27408.533333333333</v>
      </c>
      <c r="H11" s="314">
        <v>27104.666666666664</v>
      </c>
      <c r="I11" s="314">
        <v>28815.766666666663</v>
      </c>
      <c r="J11" s="314">
        <v>29119.633333333331</v>
      </c>
      <c r="K11" s="314">
        <v>29671.316666666662</v>
      </c>
      <c r="L11" s="301">
        <v>28567.95</v>
      </c>
      <c r="M11" s="301">
        <v>27712.400000000001</v>
      </c>
      <c r="N11" s="318">
        <v>2015725</v>
      </c>
      <c r="O11" s="319">
        <v>9.1491651856116553E-3</v>
      </c>
    </row>
    <row r="12" spans="1:15" ht="14.4">
      <c r="A12" s="276">
        <v>2</v>
      </c>
      <c r="B12" s="386" t="s">
        <v>34</v>
      </c>
      <c r="C12" s="276" t="s">
        <v>36</v>
      </c>
      <c r="D12" s="315">
        <v>12753.4</v>
      </c>
      <c r="E12" s="315">
        <v>12710.300000000001</v>
      </c>
      <c r="F12" s="316">
        <v>12655.200000000003</v>
      </c>
      <c r="G12" s="316">
        <v>12557.000000000002</v>
      </c>
      <c r="H12" s="316">
        <v>12501.900000000003</v>
      </c>
      <c r="I12" s="316">
        <v>12808.500000000002</v>
      </c>
      <c r="J12" s="316">
        <v>12863.6</v>
      </c>
      <c r="K12" s="316">
        <v>12961.800000000001</v>
      </c>
      <c r="L12" s="303">
        <v>12765.4</v>
      </c>
      <c r="M12" s="303">
        <v>12612.1</v>
      </c>
      <c r="N12" s="318">
        <v>13416825</v>
      </c>
      <c r="O12" s="319">
        <v>1.1769696284146824E-2</v>
      </c>
    </row>
    <row r="13" spans="1:15" ht="14.4">
      <c r="A13" s="276">
        <v>3</v>
      </c>
      <c r="B13" s="386" t="s">
        <v>37</v>
      </c>
      <c r="C13" s="276" t="s">
        <v>38</v>
      </c>
      <c r="D13" s="315">
        <v>1678.9</v>
      </c>
      <c r="E13" s="315">
        <v>1676.45</v>
      </c>
      <c r="F13" s="316">
        <v>1665</v>
      </c>
      <c r="G13" s="316">
        <v>1651.1</v>
      </c>
      <c r="H13" s="316">
        <v>1639.6499999999999</v>
      </c>
      <c r="I13" s="316">
        <v>1690.3500000000001</v>
      </c>
      <c r="J13" s="316">
        <v>1701.8000000000004</v>
      </c>
      <c r="K13" s="316">
        <v>1715.7000000000003</v>
      </c>
      <c r="L13" s="303">
        <v>1687.9</v>
      </c>
      <c r="M13" s="303">
        <v>1662.55</v>
      </c>
      <c r="N13" s="318">
        <v>1945500</v>
      </c>
      <c r="O13" s="319">
        <v>-2.6276276276276277E-2</v>
      </c>
    </row>
    <row r="14" spans="1:15" ht="14.4">
      <c r="A14" s="276">
        <v>4</v>
      </c>
      <c r="B14" s="386" t="s">
        <v>39</v>
      </c>
      <c r="C14" s="276" t="s">
        <v>40</v>
      </c>
      <c r="D14" s="315">
        <v>369.7</v>
      </c>
      <c r="E14" s="315">
        <v>368.43333333333334</v>
      </c>
      <c r="F14" s="316">
        <v>363.9666666666667</v>
      </c>
      <c r="G14" s="316">
        <v>358.23333333333335</v>
      </c>
      <c r="H14" s="316">
        <v>353.76666666666671</v>
      </c>
      <c r="I14" s="316">
        <v>374.16666666666669</v>
      </c>
      <c r="J14" s="316">
        <v>378.63333333333327</v>
      </c>
      <c r="K14" s="316">
        <v>384.36666666666667</v>
      </c>
      <c r="L14" s="303">
        <v>372.9</v>
      </c>
      <c r="M14" s="303">
        <v>362.7</v>
      </c>
      <c r="N14" s="318">
        <v>18078000</v>
      </c>
      <c r="O14" s="319">
        <v>9.9667774086378727E-4</v>
      </c>
    </row>
    <row r="15" spans="1:15" ht="14.4">
      <c r="A15" s="276">
        <v>5</v>
      </c>
      <c r="B15" s="386" t="s">
        <v>39</v>
      </c>
      <c r="C15" s="276" t="s">
        <v>41</v>
      </c>
      <c r="D15" s="315">
        <v>367.1</v>
      </c>
      <c r="E15" s="315">
        <v>367.68333333333334</v>
      </c>
      <c r="F15" s="316">
        <v>363.86666666666667</v>
      </c>
      <c r="G15" s="316">
        <v>360.63333333333333</v>
      </c>
      <c r="H15" s="316">
        <v>356.81666666666666</v>
      </c>
      <c r="I15" s="316">
        <v>370.91666666666669</v>
      </c>
      <c r="J15" s="316">
        <v>374.73333333333341</v>
      </c>
      <c r="K15" s="316">
        <v>377.9666666666667</v>
      </c>
      <c r="L15" s="303">
        <v>371.5</v>
      </c>
      <c r="M15" s="303">
        <v>364.45</v>
      </c>
      <c r="N15" s="318">
        <v>50732500</v>
      </c>
      <c r="O15" s="319">
        <v>1.2574222843171499E-2</v>
      </c>
    </row>
    <row r="16" spans="1:15" ht="14.4">
      <c r="A16" s="276">
        <v>6</v>
      </c>
      <c r="B16" s="386" t="s">
        <v>44</v>
      </c>
      <c r="C16" s="276" t="s">
        <v>45</v>
      </c>
      <c r="D16" s="315">
        <v>819.1</v>
      </c>
      <c r="E16" s="315">
        <v>823.86666666666667</v>
      </c>
      <c r="F16" s="316">
        <v>807.98333333333335</v>
      </c>
      <c r="G16" s="316">
        <v>796.86666666666667</v>
      </c>
      <c r="H16" s="316">
        <v>780.98333333333335</v>
      </c>
      <c r="I16" s="316">
        <v>834.98333333333335</v>
      </c>
      <c r="J16" s="316">
        <v>850.86666666666679</v>
      </c>
      <c r="K16" s="316">
        <v>861.98333333333335</v>
      </c>
      <c r="L16" s="303">
        <v>839.75</v>
      </c>
      <c r="M16" s="303">
        <v>812.75</v>
      </c>
      <c r="N16" s="318">
        <v>1123000</v>
      </c>
      <c r="O16" s="319">
        <v>7.3613766730401528E-2</v>
      </c>
    </row>
    <row r="17" spans="1:15" ht="14.4">
      <c r="A17" s="276">
        <v>7</v>
      </c>
      <c r="B17" s="386" t="s">
        <v>37</v>
      </c>
      <c r="C17" s="276" t="s">
        <v>46</v>
      </c>
      <c r="D17" s="315">
        <v>258.75</v>
      </c>
      <c r="E17" s="315">
        <v>259.25</v>
      </c>
      <c r="F17" s="316">
        <v>255.85000000000002</v>
      </c>
      <c r="G17" s="316">
        <v>252.95000000000005</v>
      </c>
      <c r="H17" s="316">
        <v>249.55000000000007</v>
      </c>
      <c r="I17" s="316">
        <v>262.14999999999998</v>
      </c>
      <c r="J17" s="316">
        <v>265.54999999999995</v>
      </c>
      <c r="K17" s="316">
        <v>268.44999999999993</v>
      </c>
      <c r="L17" s="303">
        <v>262.64999999999998</v>
      </c>
      <c r="M17" s="303">
        <v>256.35000000000002</v>
      </c>
      <c r="N17" s="318">
        <v>14271000</v>
      </c>
      <c r="O17" s="319">
        <v>7.1988143129366926E-3</v>
      </c>
    </row>
    <row r="18" spans="1:15" ht="14.4">
      <c r="A18" s="276">
        <v>8</v>
      </c>
      <c r="B18" s="386" t="s">
        <v>39</v>
      </c>
      <c r="C18" s="276" t="s">
        <v>47</v>
      </c>
      <c r="D18" s="315">
        <v>2273.6</v>
      </c>
      <c r="E18" s="315">
        <v>2232.8666666666668</v>
      </c>
      <c r="F18" s="316">
        <v>2150.7333333333336</v>
      </c>
      <c r="G18" s="316">
        <v>2027.8666666666668</v>
      </c>
      <c r="H18" s="316">
        <v>1945.7333333333336</v>
      </c>
      <c r="I18" s="316">
        <v>2355.7333333333336</v>
      </c>
      <c r="J18" s="316">
        <v>2437.8666666666668</v>
      </c>
      <c r="K18" s="316">
        <v>2560.7333333333336</v>
      </c>
      <c r="L18" s="303">
        <v>2315</v>
      </c>
      <c r="M18" s="303">
        <v>2110</v>
      </c>
      <c r="N18" s="318">
        <v>2016500</v>
      </c>
      <c r="O18" s="319">
        <v>5.3002610966057441E-2</v>
      </c>
    </row>
    <row r="19" spans="1:15" ht="14.4">
      <c r="A19" s="276">
        <v>9</v>
      </c>
      <c r="B19" s="386" t="s">
        <v>44</v>
      </c>
      <c r="C19" s="276" t="s">
        <v>48</v>
      </c>
      <c r="D19" s="315">
        <v>164.55</v>
      </c>
      <c r="E19" s="315">
        <v>164.06666666666666</v>
      </c>
      <c r="F19" s="316">
        <v>162.78333333333333</v>
      </c>
      <c r="G19" s="316">
        <v>161.01666666666668</v>
      </c>
      <c r="H19" s="316">
        <v>159.73333333333335</v>
      </c>
      <c r="I19" s="316">
        <v>165.83333333333331</v>
      </c>
      <c r="J19" s="316">
        <v>167.11666666666662</v>
      </c>
      <c r="K19" s="316">
        <v>168.8833333333333</v>
      </c>
      <c r="L19" s="303">
        <v>165.35</v>
      </c>
      <c r="M19" s="303">
        <v>162.30000000000001</v>
      </c>
      <c r="N19" s="318">
        <v>7765000</v>
      </c>
      <c r="O19" s="319">
        <v>-3.8985148514851485E-2</v>
      </c>
    </row>
    <row r="20" spans="1:15" ht="14.4">
      <c r="A20" s="276">
        <v>10</v>
      </c>
      <c r="B20" s="386" t="s">
        <v>44</v>
      </c>
      <c r="C20" s="276" t="s">
        <v>49</v>
      </c>
      <c r="D20" s="315">
        <v>91.1</v>
      </c>
      <c r="E20" s="315">
        <v>90.75</v>
      </c>
      <c r="F20" s="316">
        <v>89.75</v>
      </c>
      <c r="G20" s="316">
        <v>88.4</v>
      </c>
      <c r="H20" s="316">
        <v>87.4</v>
      </c>
      <c r="I20" s="316">
        <v>92.1</v>
      </c>
      <c r="J20" s="316">
        <v>93.1</v>
      </c>
      <c r="K20" s="316">
        <v>94.449999999999989</v>
      </c>
      <c r="L20" s="303">
        <v>91.75</v>
      </c>
      <c r="M20" s="303">
        <v>89.4</v>
      </c>
      <c r="N20" s="318">
        <v>31788000</v>
      </c>
      <c r="O20" s="319">
        <v>8.3435582822085894E-2</v>
      </c>
    </row>
    <row r="21" spans="1:15" ht="14.4">
      <c r="A21" s="276">
        <v>11</v>
      </c>
      <c r="B21" s="386" t="s">
        <v>50</v>
      </c>
      <c r="C21" s="276" t="s">
        <v>51</v>
      </c>
      <c r="D21" s="315">
        <v>2188.25</v>
      </c>
      <c r="E21" s="315">
        <v>2191.1333333333332</v>
      </c>
      <c r="F21" s="316">
        <v>2172.3166666666666</v>
      </c>
      <c r="G21" s="316">
        <v>2156.3833333333332</v>
      </c>
      <c r="H21" s="316">
        <v>2137.5666666666666</v>
      </c>
      <c r="I21" s="316">
        <v>2207.0666666666666</v>
      </c>
      <c r="J21" s="316">
        <v>2225.8833333333332</v>
      </c>
      <c r="K21" s="316">
        <v>2241.8166666666666</v>
      </c>
      <c r="L21" s="303">
        <v>2209.9499999999998</v>
      </c>
      <c r="M21" s="303">
        <v>2175.1999999999998</v>
      </c>
      <c r="N21" s="318">
        <v>3420600</v>
      </c>
      <c r="O21" s="319">
        <v>2.1959308057721609E-2</v>
      </c>
    </row>
    <row r="22" spans="1:15" ht="14.4">
      <c r="A22" s="276">
        <v>12</v>
      </c>
      <c r="B22" s="386" t="s">
        <v>52</v>
      </c>
      <c r="C22" s="276" t="s">
        <v>53</v>
      </c>
      <c r="D22" s="315">
        <v>858.9</v>
      </c>
      <c r="E22" s="315">
        <v>851.18333333333339</v>
      </c>
      <c r="F22" s="316">
        <v>840.36666666666679</v>
      </c>
      <c r="G22" s="316">
        <v>821.83333333333337</v>
      </c>
      <c r="H22" s="316">
        <v>811.01666666666677</v>
      </c>
      <c r="I22" s="316">
        <v>869.71666666666681</v>
      </c>
      <c r="J22" s="316">
        <v>880.53333333333342</v>
      </c>
      <c r="K22" s="316">
        <v>899.06666666666683</v>
      </c>
      <c r="L22" s="303">
        <v>862</v>
      </c>
      <c r="M22" s="303">
        <v>832.65</v>
      </c>
      <c r="N22" s="318">
        <v>12704250</v>
      </c>
      <c r="O22" s="319">
        <v>-1.3675817521194993E-2</v>
      </c>
    </row>
    <row r="23" spans="1:15" ht="14.4">
      <c r="A23" s="276">
        <v>13</v>
      </c>
      <c r="B23" s="386" t="s">
        <v>54</v>
      </c>
      <c r="C23" s="276" t="s">
        <v>55</v>
      </c>
      <c r="D23" s="315">
        <v>610.79999999999995</v>
      </c>
      <c r="E23" s="315">
        <v>602.63333333333333</v>
      </c>
      <c r="F23" s="316">
        <v>592.9666666666667</v>
      </c>
      <c r="G23" s="316">
        <v>575.13333333333333</v>
      </c>
      <c r="H23" s="316">
        <v>565.4666666666667</v>
      </c>
      <c r="I23" s="316">
        <v>620.4666666666667</v>
      </c>
      <c r="J23" s="316">
        <v>630.13333333333344</v>
      </c>
      <c r="K23" s="316">
        <v>647.9666666666667</v>
      </c>
      <c r="L23" s="303">
        <v>612.29999999999995</v>
      </c>
      <c r="M23" s="303">
        <v>584.79999999999995</v>
      </c>
      <c r="N23" s="318">
        <v>56778000</v>
      </c>
      <c r="O23" s="319">
        <v>-1.0345410016045942E-3</v>
      </c>
    </row>
    <row r="24" spans="1:15" ht="14.4">
      <c r="A24" s="276">
        <v>14</v>
      </c>
      <c r="B24" s="386" t="s">
        <v>44</v>
      </c>
      <c r="C24" s="276" t="s">
        <v>56</v>
      </c>
      <c r="D24" s="315">
        <v>3053.15</v>
      </c>
      <c r="E24" s="315">
        <v>3040.6833333333329</v>
      </c>
      <c r="F24" s="316">
        <v>3020.6166666666659</v>
      </c>
      <c r="G24" s="316">
        <v>2988.083333333333</v>
      </c>
      <c r="H24" s="316">
        <v>2968.016666666666</v>
      </c>
      <c r="I24" s="316">
        <v>3073.2166666666658</v>
      </c>
      <c r="J24" s="316">
        <v>3093.2833333333324</v>
      </c>
      <c r="K24" s="316">
        <v>3125.8166666666657</v>
      </c>
      <c r="L24" s="303">
        <v>3060.75</v>
      </c>
      <c r="M24" s="303">
        <v>3008.15</v>
      </c>
      <c r="N24" s="318">
        <v>2099250</v>
      </c>
      <c r="O24" s="319">
        <v>2.5650421399780139E-2</v>
      </c>
    </row>
    <row r="25" spans="1:15" ht="14.4">
      <c r="A25" s="276">
        <v>15</v>
      </c>
      <c r="B25" s="386" t="s">
        <v>57</v>
      </c>
      <c r="C25" s="276" t="s">
        <v>58</v>
      </c>
      <c r="D25" s="315">
        <v>7274.35</v>
      </c>
      <c r="E25" s="315">
        <v>7177.8166666666666</v>
      </c>
      <c r="F25" s="316">
        <v>7047.6333333333332</v>
      </c>
      <c r="G25" s="316">
        <v>6820.916666666667</v>
      </c>
      <c r="H25" s="316">
        <v>6690.7333333333336</v>
      </c>
      <c r="I25" s="316">
        <v>7404.5333333333328</v>
      </c>
      <c r="J25" s="316">
        <v>7534.7166666666653</v>
      </c>
      <c r="K25" s="316">
        <v>7761.4333333333325</v>
      </c>
      <c r="L25" s="303">
        <v>7308</v>
      </c>
      <c r="M25" s="303">
        <v>6951.1</v>
      </c>
      <c r="N25" s="318">
        <v>988500</v>
      </c>
      <c r="O25" s="319">
        <v>-2.7665068240501661E-2</v>
      </c>
    </row>
    <row r="26" spans="1:15" ht="14.4">
      <c r="A26" s="276">
        <v>16</v>
      </c>
      <c r="B26" s="386" t="s">
        <v>57</v>
      </c>
      <c r="C26" s="276" t="s">
        <v>59</v>
      </c>
      <c r="D26" s="315">
        <v>4359.3</v>
      </c>
      <c r="E26" s="315">
        <v>4326.95</v>
      </c>
      <c r="F26" s="316">
        <v>4270.0999999999995</v>
      </c>
      <c r="G26" s="316">
        <v>4180.8999999999996</v>
      </c>
      <c r="H26" s="316">
        <v>4124.0499999999993</v>
      </c>
      <c r="I26" s="316">
        <v>4416.1499999999996</v>
      </c>
      <c r="J26" s="316">
        <v>4473</v>
      </c>
      <c r="K26" s="316">
        <v>4562.2</v>
      </c>
      <c r="L26" s="303">
        <v>4383.8</v>
      </c>
      <c r="M26" s="303">
        <v>4237.75</v>
      </c>
      <c r="N26" s="318">
        <v>5925000</v>
      </c>
      <c r="O26" s="319">
        <v>2.7352724435389483E-2</v>
      </c>
    </row>
    <row r="27" spans="1:15" ht="14.4">
      <c r="A27" s="276">
        <v>17</v>
      </c>
      <c r="B27" s="386" t="s">
        <v>44</v>
      </c>
      <c r="C27" s="276" t="s">
        <v>60</v>
      </c>
      <c r="D27" s="315">
        <v>1590.65</v>
      </c>
      <c r="E27" s="315">
        <v>1585.8166666666666</v>
      </c>
      <c r="F27" s="316">
        <v>1573.6333333333332</v>
      </c>
      <c r="G27" s="316">
        <v>1556.6166666666666</v>
      </c>
      <c r="H27" s="316">
        <v>1544.4333333333332</v>
      </c>
      <c r="I27" s="316">
        <v>1602.8333333333333</v>
      </c>
      <c r="J27" s="316">
        <v>1615.0166666666667</v>
      </c>
      <c r="K27" s="316">
        <v>1632.0333333333333</v>
      </c>
      <c r="L27" s="303">
        <v>1598</v>
      </c>
      <c r="M27" s="303">
        <v>1568.8</v>
      </c>
      <c r="N27" s="318">
        <v>1939200</v>
      </c>
      <c r="O27" s="319">
        <v>7.9002079002079006E-3</v>
      </c>
    </row>
    <row r="28" spans="1:15" ht="14.4">
      <c r="A28" s="276">
        <v>18</v>
      </c>
      <c r="B28" s="386" t="s">
        <v>54</v>
      </c>
      <c r="C28" s="276" t="s">
        <v>233</v>
      </c>
      <c r="D28" s="315">
        <v>345.45</v>
      </c>
      <c r="E28" s="315">
        <v>341.13333333333333</v>
      </c>
      <c r="F28" s="316">
        <v>334.81666666666666</v>
      </c>
      <c r="G28" s="316">
        <v>324.18333333333334</v>
      </c>
      <c r="H28" s="316">
        <v>317.86666666666667</v>
      </c>
      <c r="I28" s="316">
        <v>351.76666666666665</v>
      </c>
      <c r="J28" s="316">
        <v>358.08333333333326</v>
      </c>
      <c r="K28" s="316">
        <v>368.71666666666664</v>
      </c>
      <c r="L28" s="303">
        <v>347.45</v>
      </c>
      <c r="M28" s="303">
        <v>330.5</v>
      </c>
      <c r="N28" s="318">
        <v>14491800</v>
      </c>
      <c r="O28" s="319">
        <v>4.2335577421025374E-2</v>
      </c>
    </row>
    <row r="29" spans="1:15" ht="14.4">
      <c r="A29" s="276">
        <v>19</v>
      </c>
      <c r="B29" s="386" t="s">
        <v>54</v>
      </c>
      <c r="C29" s="276" t="s">
        <v>61</v>
      </c>
      <c r="D29" s="315">
        <v>46.75</v>
      </c>
      <c r="E29" s="315">
        <v>46.050000000000004</v>
      </c>
      <c r="F29" s="316">
        <v>45.150000000000006</v>
      </c>
      <c r="G29" s="316">
        <v>43.550000000000004</v>
      </c>
      <c r="H29" s="316">
        <v>42.650000000000006</v>
      </c>
      <c r="I29" s="316">
        <v>47.650000000000006</v>
      </c>
      <c r="J29" s="316">
        <v>48.55</v>
      </c>
      <c r="K29" s="316">
        <v>50.150000000000006</v>
      </c>
      <c r="L29" s="303">
        <v>46.95</v>
      </c>
      <c r="M29" s="303">
        <v>44.45</v>
      </c>
      <c r="N29" s="318">
        <v>56307800</v>
      </c>
      <c r="O29" s="319">
        <v>5.1428336817226795E-3</v>
      </c>
    </row>
    <row r="30" spans="1:15" ht="14.4">
      <c r="A30" s="276">
        <v>20</v>
      </c>
      <c r="B30" s="386" t="s">
        <v>50</v>
      </c>
      <c r="C30" s="276" t="s">
        <v>63</v>
      </c>
      <c r="D30" s="315">
        <v>1359</v>
      </c>
      <c r="E30" s="315">
        <v>1352.3999999999999</v>
      </c>
      <c r="F30" s="316">
        <v>1343.5999999999997</v>
      </c>
      <c r="G30" s="316">
        <v>1328.1999999999998</v>
      </c>
      <c r="H30" s="316">
        <v>1319.3999999999996</v>
      </c>
      <c r="I30" s="316">
        <v>1367.7999999999997</v>
      </c>
      <c r="J30" s="316">
        <v>1376.6</v>
      </c>
      <c r="K30" s="316">
        <v>1391.9999999999998</v>
      </c>
      <c r="L30" s="303">
        <v>1361.2</v>
      </c>
      <c r="M30" s="303">
        <v>1337</v>
      </c>
      <c r="N30" s="318">
        <v>1154450</v>
      </c>
      <c r="O30" s="319">
        <v>3.7055335968379448E-2</v>
      </c>
    </row>
    <row r="31" spans="1:15" ht="14.4">
      <c r="A31" s="276">
        <v>21</v>
      </c>
      <c r="B31" s="386" t="s">
        <v>64</v>
      </c>
      <c r="C31" s="276" t="s">
        <v>65</v>
      </c>
      <c r="D31" s="315">
        <v>97</v>
      </c>
      <c r="E31" s="315">
        <v>95.75</v>
      </c>
      <c r="F31" s="316">
        <v>94.05</v>
      </c>
      <c r="G31" s="316">
        <v>91.1</v>
      </c>
      <c r="H31" s="316">
        <v>89.399999999999991</v>
      </c>
      <c r="I31" s="316">
        <v>98.7</v>
      </c>
      <c r="J31" s="316">
        <v>100.39999999999999</v>
      </c>
      <c r="K31" s="316">
        <v>103.35000000000001</v>
      </c>
      <c r="L31" s="303">
        <v>97.45</v>
      </c>
      <c r="M31" s="303">
        <v>92.8</v>
      </c>
      <c r="N31" s="318">
        <v>35271600</v>
      </c>
      <c r="O31" s="319">
        <v>-1.7208001720800173E-3</v>
      </c>
    </row>
    <row r="32" spans="1:15" ht="14.4">
      <c r="A32" s="276">
        <v>22</v>
      </c>
      <c r="B32" s="386" t="s">
        <v>50</v>
      </c>
      <c r="C32" s="276" t="s">
        <v>66</v>
      </c>
      <c r="D32" s="315">
        <v>651.85</v>
      </c>
      <c r="E32" s="315">
        <v>652.38333333333333</v>
      </c>
      <c r="F32" s="316">
        <v>648.2166666666667</v>
      </c>
      <c r="G32" s="316">
        <v>644.58333333333337</v>
      </c>
      <c r="H32" s="316">
        <v>640.41666666666674</v>
      </c>
      <c r="I32" s="316">
        <v>656.01666666666665</v>
      </c>
      <c r="J32" s="316">
        <v>660.18333333333339</v>
      </c>
      <c r="K32" s="316">
        <v>663.81666666666661</v>
      </c>
      <c r="L32" s="303">
        <v>656.55</v>
      </c>
      <c r="M32" s="303">
        <v>648.75</v>
      </c>
      <c r="N32" s="318">
        <v>3515600</v>
      </c>
      <c r="O32" s="319">
        <v>-9.299442033477991E-3</v>
      </c>
    </row>
    <row r="33" spans="1:15" ht="14.4">
      <c r="A33" s="276">
        <v>23</v>
      </c>
      <c r="B33" s="386" t="s">
        <v>44</v>
      </c>
      <c r="C33" s="276" t="s">
        <v>67</v>
      </c>
      <c r="D33" s="315">
        <v>482.4</v>
      </c>
      <c r="E33" s="315">
        <v>486.66666666666669</v>
      </c>
      <c r="F33" s="316">
        <v>473.83333333333337</v>
      </c>
      <c r="G33" s="316">
        <v>465.26666666666671</v>
      </c>
      <c r="H33" s="316">
        <v>452.43333333333339</v>
      </c>
      <c r="I33" s="316">
        <v>495.23333333333335</v>
      </c>
      <c r="J33" s="316">
        <v>508.06666666666672</v>
      </c>
      <c r="K33" s="316">
        <v>516.63333333333333</v>
      </c>
      <c r="L33" s="303">
        <v>499.5</v>
      </c>
      <c r="M33" s="303">
        <v>478.1</v>
      </c>
      <c r="N33" s="318">
        <v>6838500</v>
      </c>
      <c r="O33" s="319">
        <v>1.1986681465038845E-2</v>
      </c>
    </row>
    <row r="34" spans="1:15" ht="14.4">
      <c r="A34" s="276">
        <v>24</v>
      </c>
      <c r="B34" s="386" t="s">
        <v>68</v>
      </c>
      <c r="C34" s="276" t="s">
        <v>69</v>
      </c>
      <c r="D34" s="315">
        <v>477.75</v>
      </c>
      <c r="E34" s="315">
        <v>476.09999999999997</v>
      </c>
      <c r="F34" s="316">
        <v>472.79999999999995</v>
      </c>
      <c r="G34" s="316">
        <v>467.84999999999997</v>
      </c>
      <c r="H34" s="316">
        <v>464.54999999999995</v>
      </c>
      <c r="I34" s="316">
        <v>481.04999999999995</v>
      </c>
      <c r="J34" s="316">
        <v>484.35</v>
      </c>
      <c r="K34" s="316">
        <v>489.29999999999995</v>
      </c>
      <c r="L34" s="303">
        <v>479.4</v>
      </c>
      <c r="M34" s="303">
        <v>471.15</v>
      </c>
      <c r="N34" s="318">
        <v>98634237</v>
      </c>
      <c r="O34" s="319">
        <v>8.1160846040334474E-3</v>
      </c>
    </row>
    <row r="35" spans="1:15" ht="14.4">
      <c r="A35" s="276">
        <v>25</v>
      </c>
      <c r="B35" s="386" t="s">
        <v>64</v>
      </c>
      <c r="C35" s="276" t="s">
        <v>70</v>
      </c>
      <c r="D35" s="315">
        <v>28.15</v>
      </c>
      <c r="E35" s="315">
        <v>28</v>
      </c>
      <c r="F35" s="316">
        <v>27.75</v>
      </c>
      <c r="G35" s="316">
        <v>27.35</v>
      </c>
      <c r="H35" s="316">
        <v>27.1</v>
      </c>
      <c r="I35" s="316">
        <v>28.4</v>
      </c>
      <c r="J35" s="316">
        <v>28.65</v>
      </c>
      <c r="K35" s="316">
        <v>29.049999999999997</v>
      </c>
      <c r="L35" s="303">
        <v>28.25</v>
      </c>
      <c r="M35" s="303">
        <v>27.6</v>
      </c>
      <c r="N35" s="318">
        <v>76293000</v>
      </c>
      <c r="O35" s="319">
        <v>-2.2598870056497175E-2</v>
      </c>
    </row>
    <row r="36" spans="1:15" ht="14.4">
      <c r="A36" s="276">
        <v>26</v>
      </c>
      <c r="B36" s="386" t="s">
        <v>52</v>
      </c>
      <c r="C36" s="276" t="s">
        <v>71</v>
      </c>
      <c r="D36" s="315">
        <v>433.8</v>
      </c>
      <c r="E36" s="315">
        <v>431.65000000000003</v>
      </c>
      <c r="F36" s="316">
        <v>426.85000000000008</v>
      </c>
      <c r="G36" s="316">
        <v>419.90000000000003</v>
      </c>
      <c r="H36" s="316">
        <v>415.10000000000008</v>
      </c>
      <c r="I36" s="316">
        <v>438.60000000000008</v>
      </c>
      <c r="J36" s="316">
        <v>443.40000000000003</v>
      </c>
      <c r="K36" s="316">
        <v>450.35000000000008</v>
      </c>
      <c r="L36" s="303">
        <v>436.45</v>
      </c>
      <c r="M36" s="303">
        <v>424.7</v>
      </c>
      <c r="N36" s="318">
        <v>10968700</v>
      </c>
      <c r="O36" s="319">
        <v>-1.0786143953536611E-2</v>
      </c>
    </row>
    <row r="37" spans="1:15" ht="14.4">
      <c r="A37" s="276">
        <v>27</v>
      </c>
      <c r="B37" s="386" t="s">
        <v>44</v>
      </c>
      <c r="C37" s="276" t="s">
        <v>72</v>
      </c>
      <c r="D37" s="315">
        <v>11755.95</v>
      </c>
      <c r="E37" s="315">
        <v>11777.75</v>
      </c>
      <c r="F37" s="316">
        <v>11638.2</v>
      </c>
      <c r="G37" s="316">
        <v>11520.45</v>
      </c>
      <c r="H37" s="316">
        <v>11380.900000000001</v>
      </c>
      <c r="I37" s="316">
        <v>11895.5</v>
      </c>
      <c r="J37" s="316">
        <v>12035.05</v>
      </c>
      <c r="K37" s="316">
        <v>12152.8</v>
      </c>
      <c r="L37" s="303">
        <v>11917.3</v>
      </c>
      <c r="M37" s="303">
        <v>11660</v>
      </c>
      <c r="N37" s="318">
        <v>197750</v>
      </c>
      <c r="O37" s="319">
        <v>4.6296296296296294E-2</v>
      </c>
    </row>
    <row r="38" spans="1:15" ht="14.4">
      <c r="A38" s="276">
        <v>28</v>
      </c>
      <c r="B38" s="386" t="s">
        <v>73</v>
      </c>
      <c r="C38" s="276" t="s">
        <v>74</v>
      </c>
      <c r="D38" s="315">
        <v>395.65</v>
      </c>
      <c r="E38" s="315">
        <v>393.65000000000003</v>
      </c>
      <c r="F38" s="316">
        <v>385.50000000000006</v>
      </c>
      <c r="G38" s="316">
        <v>375.35</v>
      </c>
      <c r="H38" s="316">
        <v>367.20000000000005</v>
      </c>
      <c r="I38" s="316">
        <v>403.80000000000007</v>
      </c>
      <c r="J38" s="316">
        <v>411.95000000000005</v>
      </c>
      <c r="K38" s="316">
        <v>422.10000000000008</v>
      </c>
      <c r="L38" s="303">
        <v>401.8</v>
      </c>
      <c r="M38" s="303">
        <v>383.5</v>
      </c>
      <c r="N38" s="318">
        <v>19404000</v>
      </c>
      <c r="O38" s="319">
        <v>8.2437995782709106E-2</v>
      </c>
    </row>
    <row r="39" spans="1:15" ht="14.4">
      <c r="A39" s="276">
        <v>29</v>
      </c>
      <c r="B39" s="386" t="s">
        <v>50</v>
      </c>
      <c r="C39" s="276" t="s">
        <v>75</v>
      </c>
      <c r="D39" s="315">
        <v>3524.85</v>
      </c>
      <c r="E39" s="315">
        <v>3528.5500000000006</v>
      </c>
      <c r="F39" s="316">
        <v>3510.3500000000013</v>
      </c>
      <c r="G39" s="316">
        <v>3495.8500000000008</v>
      </c>
      <c r="H39" s="316">
        <v>3477.6500000000015</v>
      </c>
      <c r="I39" s="316">
        <v>3543.0500000000011</v>
      </c>
      <c r="J39" s="316">
        <v>3561.2500000000009</v>
      </c>
      <c r="K39" s="316">
        <v>3575.7500000000009</v>
      </c>
      <c r="L39" s="303">
        <v>3546.75</v>
      </c>
      <c r="M39" s="303">
        <v>3514.05</v>
      </c>
      <c r="N39" s="318">
        <v>1662400</v>
      </c>
      <c r="O39" s="319">
        <v>-2.6355862715239545E-2</v>
      </c>
    </row>
    <row r="40" spans="1:15" ht="14.4">
      <c r="A40" s="276">
        <v>30</v>
      </c>
      <c r="B40" s="386" t="s">
        <v>52</v>
      </c>
      <c r="C40" s="276" t="s">
        <v>76</v>
      </c>
      <c r="D40" s="315">
        <v>427.1</v>
      </c>
      <c r="E40" s="315">
        <v>428.48333333333329</v>
      </c>
      <c r="F40" s="316">
        <v>424.01666666666659</v>
      </c>
      <c r="G40" s="316">
        <v>420.93333333333328</v>
      </c>
      <c r="H40" s="316">
        <v>416.46666666666658</v>
      </c>
      <c r="I40" s="316">
        <v>431.56666666666661</v>
      </c>
      <c r="J40" s="316">
        <v>436.0333333333333</v>
      </c>
      <c r="K40" s="316">
        <v>439.11666666666662</v>
      </c>
      <c r="L40" s="303">
        <v>432.95</v>
      </c>
      <c r="M40" s="303">
        <v>425.4</v>
      </c>
      <c r="N40" s="318">
        <v>6791400</v>
      </c>
      <c r="O40" s="319">
        <v>-8.0334190231362464E-3</v>
      </c>
    </row>
    <row r="41" spans="1:15" ht="14.4">
      <c r="A41" s="276">
        <v>31</v>
      </c>
      <c r="B41" s="386" t="s">
        <v>54</v>
      </c>
      <c r="C41" s="276" t="s">
        <v>77</v>
      </c>
      <c r="D41" s="315">
        <v>91.55</v>
      </c>
      <c r="E41" s="315">
        <v>91.25</v>
      </c>
      <c r="F41" s="316">
        <v>90.55</v>
      </c>
      <c r="G41" s="316">
        <v>89.55</v>
      </c>
      <c r="H41" s="316">
        <v>88.85</v>
      </c>
      <c r="I41" s="316">
        <v>92.25</v>
      </c>
      <c r="J41" s="316">
        <v>92.949999999999989</v>
      </c>
      <c r="K41" s="316">
        <v>93.95</v>
      </c>
      <c r="L41" s="303">
        <v>91.95</v>
      </c>
      <c r="M41" s="303">
        <v>90.25</v>
      </c>
      <c r="N41" s="318">
        <v>20040000</v>
      </c>
      <c r="O41" s="319">
        <v>-3.0478955007256895E-2</v>
      </c>
    </row>
    <row r="42" spans="1:15" ht="14.4">
      <c r="A42" s="276">
        <v>32</v>
      </c>
      <c r="B42" s="386" t="s">
        <v>57</v>
      </c>
      <c r="C42" s="276" t="s">
        <v>82</v>
      </c>
      <c r="D42" s="315">
        <v>310.7</v>
      </c>
      <c r="E42" s="315">
        <v>311.40000000000003</v>
      </c>
      <c r="F42" s="316">
        <v>306.85000000000008</v>
      </c>
      <c r="G42" s="316">
        <v>303.00000000000006</v>
      </c>
      <c r="H42" s="316">
        <v>298.4500000000001</v>
      </c>
      <c r="I42" s="316">
        <v>315.25000000000006</v>
      </c>
      <c r="J42" s="316">
        <v>319.8</v>
      </c>
      <c r="K42" s="316">
        <v>323.65000000000003</v>
      </c>
      <c r="L42" s="303">
        <v>315.95</v>
      </c>
      <c r="M42" s="303">
        <v>307.55</v>
      </c>
      <c r="N42" s="318">
        <v>5025000</v>
      </c>
      <c r="O42" s="319">
        <v>4.4977511244377807E-3</v>
      </c>
    </row>
    <row r="43" spans="1:15" ht="14.4">
      <c r="A43" s="276">
        <v>33</v>
      </c>
      <c r="B43" s="386" t="s">
        <v>52</v>
      </c>
      <c r="C43" s="276" t="s">
        <v>83</v>
      </c>
      <c r="D43" s="315">
        <v>747.65</v>
      </c>
      <c r="E43" s="315">
        <v>747.55000000000007</v>
      </c>
      <c r="F43" s="316">
        <v>742.10000000000014</v>
      </c>
      <c r="G43" s="316">
        <v>736.55000000000007</v>
      </c>
      <c r="H43" s="316">
        <v>731.10000000000014</v>
      </c>
      <c r="I43" s="316">
        <v>753.10000000000014</v>
      </c>
      <c r="J43" s="316">
        <v>758.55000000000018</v>
      </c>
      <c r="K43" s="316">
        <v>764.10000000000014</v>
      </c>
      <c r="L43" s="303">
        <v>753</v>
      </c>
      <c r="M43" s="303">
        <v>742</v>
      </c>
      <c r="N43" s="318">
        <v>18306600</v>
      </c>
      <c r="O43" s="319">
        <v>-1.0470100484857003E-2</v>
      </c>
    </row>
    <row r="44" spans="1:15" ht="14.4">
      <c r="A44" s="276">
        <v>34</v>
      </c>
      <c r="B44" s="386" t="s">
        <v>39</v>
      </c>
      <c r="C44" s="276" t="s">
        <v>84</v>
      </c>
      <c r="D44" s="315">
        <v>126.3</v>
      </c>
      <c r="E44" s="315">
        <v>124.76666666666667</v>
      </c>
      <c r="F44" s="316">
        <v>122.83333333333333</v>
      </c>
      <c r="G44" s="316">
        <v>119.36666666666666</v>
      </c>
      <c r="H44" s="316">
        <v>117.43333333333332</v>
      </c>
      <c r="I44" s="316">
        <v>128.23333333333335</v>
      </c>
      <c r="J44" s="316">
        <v>130.16666666666669</v>
      </c>
      <c r="K44" s="316">
        <v>133.63333333333333</v>
      </c>
      <c r="L44" s="303">
        <v>126.7</v>
      </c>
      <c r="M44" s="303">
        <v>121.3</v>
      </c>
      <c r="N44" s="318">
        <v>33678500</v>
      </c>
      <c r="O44" s="319">
        <v>-3.2023959048880946E-2</v>
      </c>
    </row>
    <row r="45" spans="1:15" ht="14.4">
      <c r="A45" s="276">
        <v>35</v>
      </c>
      <c r="B45" s="417" t="s">
        <v>107</v>
      </c>
      <c r="C45" s="276" t="s">
        <v>3634</v>
      </c>
      <c r="D45" s="315">
        <v>2311.85</v>
      </c>
      <c r="E45" s="315">
        <v>2318.3666666666668</v>
      </c>
      <c r="F45" s="316">
        <v>2275.4833333333336</v>
      </c>
      <c r="G45" s="316">
        <v>2239.1166666666668</v>
      </c>
      <c r="H45" s="316">
        <v>2196.2333333333336</v>
      </c>
      <c r="I45" s="316">
        <v>2354.7333333333336</v>
      </c>
      <c r="J45" s="316">
        <v>2397.6166666666668</v>
      </c>
      <c r="K45" s="316">
        <v>2433.9833333333336</v>
      </c>
      <c r="L45" s="303">
        <v>2361.25</v>
      </c>
      <c r="M45" s="303">
        <v>2282</v>
      </c>
      <c r="N45" s="318">
        <v>588000</v>
      </c>
      <c r="O45" s="319">
        <v>-1.507537688442211E-2</v>
      </c>
    </row>
    <row r="46" spans="1:15" ht="14.4">
      <c r="A46" s="276">
        <v>36</v>
      </c>
      <c r="B46" s="386" t="s">
        <v>50</v>
      </c>
      <c r="C46" s="276" t="s">
        <v>85</v>
      </c>
      <c r="D46" s="315">
        <v>1512</v>
      </c>
      <c r="E46" s="315">
        <v>1511.2833333333335</v>
      </c>
      <c r="F46" s="316">
        <v>1496.9666666666672</v>
      </c>
      <c r="G46" s="316">
        <v>1481.9333333333336</v>
      </c>
      <c r="H46" s="316">
        <v>1467.6166666666672</v>
      </c>
      <c r="I46" s="316">
        <v>1526.3166666666671</v>
      </c>
      <c r="J46" s="316">
        <v>1540.6333333333332</v>
      </c>
      <c r="K46" s="316">
        <v>1555.666666666667</v>
      </c>
      <c r="L46" s="303">
        <v>1525.6</v>
      </c>
      <c r="M46" s="303">
        <v>1496.25</v>
      </c>
      <c r="N46" s="318">
        <v>2753800</v>
      </c>
      <c r="O46" s="319">
        <v>-1.6254063515878971E-2</v>
      </c>
    </row>
    <row r="47" spans="1:15" ht="14.4">
      <c r="A47" s="276">
        <v>37</v>
      </c>
      <c r="B47" s="386" t="s">
        <v>39</v>
      </c>
      <c r="C47" s="276" t="s">
        <v>86</v>
      </c>
      <c r="D47" s="315">
        <v>398.5</v>
      </c>
      <c r="E47" s="315">
        <v>397.5</v>
      </c>
      <c r="F47" s="316">
        <v>393.55</v>
      </c>
      <c r="G47" s="316">
        <v>388.6</v>
      </c>
      <c r="H47" s="316">
        <v>384.65000000000003</v>
      </c>
      <c r="I47" s="316">
        <v>402.45</v>
      </c>
      <c r="J47" s="316">
        <v>406.40000000000003</v>
      </c>
      <c r="K47" s="316">
        <v>411.34999999999997</v>
      </c>
      <c r="L47" s="303">
        <v>401.45</v>
      </c>
      <c r="M47" s="303">
        <v>392.55</v>
      </c>
      <c r="N47" s="318">
        <v>6409863</v>
      </c>
      <c r="O47" s="319">
        <v>5.5326814204837878E-2</v>
      </c>
    </row>
    <row r="48" spans="1:15" ht="14.4">
      <c r="A48" s="276">
        <v>38</v>
      </c>
      <c r="B48" s="386" t="s">
        <v>64</v>
      </c>
      <c r="C48" s="276" t="s">
        <v>87</v>
      </c>
      <c r="D48" s="315">
        <v>478.4</v>
      </c>
      <c r="E48" s="315">
        <v>477.58333333333331</v>
      </c>
      <c r="F48" s="316">
        <v>472.61666666666662</v>
      </c>
      <c r="G48" s="316">
        <v>466.83333333333331</v>
      </c>
      <c r="H48" s="316">
        <v>461.86666666666662</v>
      </c>
      <c r="I48" s="316">
        <v>483.36666666666662</v>
      </c>
      <c r="J48" s="316">
        <v>488.33333333333331</v>
      </c>
      <c r="K48" s="316">
        <v>494.11666666666662</v>
      </c>
      <c r="L48" s="303">
        <v>482.55</v>
      </c>
      <c r="M48" s="303">
        <v>471.8</v>
      </c>
      <c r="N48" s="318">
        <v>1858800</v>
      </c>
      <c r="O48" s="319">
        <v>-6.1780738946093275E-2</v>
      </c>
    </row>
    <row r="49" spans="1:15" ht="14.4">
      <c r="A49" s="276">
        <v>39</v>
      </c>
      <c r="B49" s="386" t="s">
        <v>50</v>
      </c>
      <c r="C49" s="276" t="s">
        <v>88</v>
      </c>
      <c r="D49" s="315">
        <v>517.6</v>
      </c>
      <c r="E49" s="315">
        <v>518.38333333333333</v>
      </c>
      <c r="F49" s="316">
        <v>513.81666666666661</v>
      </c>
      <c r="G49" s="316">
        <v>510.0333333333333</v>
      </c>
      <c r="H49" s="316">
        <v>505.46666666666658</v>
      </c>
      <c r="I49" s="316">
        <v>522.16666666666663</v>
      </c>
      <c r="J49" s="316">
        <v>526.73333333333346</v>
      </c>
      <c r="K49" s="316">
        <v>530.51666666666665</v>
      </c>
      <c r="L49" s="303">
        <v>522.95000000000005</v>
      </c>
      <c r="M49" s="303">
        <v>514.6</v>
      </c>
      <c r="N49" s="318">
        <v>13963750</v>
      </c>
      <c r="O49" s="319">
        <v>5.5660555660555659E-2</v>
      </c>
    </row>
    <row r="50" spans="1:15" ht="14.4">
      <c r="A50" s="276">
        <v>40</v>
      </c>
      <c r="B50" s="386" t="s">
        <v>52</v>
      </c>
      <c r="C50" s="276" t="s">
        <v>91</v>
      </c>
      <c r="D50" s="315">
        <v>3434.85</v>
      </c>
      <c r="E50" s="315">
        <v>3420.8333333333335</v>
      </c>
      <c r="F50" s="316">
        <v>3385.666666666667</v>
      </c>
      <c r="G50" s="316">
        <v>3336.4833333333336</v>
      </c>
      <c r="H50" s="316">
        <v>3301.3166666666671</v>
      </c>
      <c r="I50" s="316">
        <v>3470.0166666666669</v>
      </c>
      <c r="J50" s="316">
        <v>3505.1833333333338</v>
      </c>
      <c r="K50" s="316">
        <v>3554.3666666666668</v>
      </c>
      <c r="L50" s="303">
        <v>3456</v>
      </c>
      <c r="M50" s="303">
        <v>3371.65</v>
      </c>
      <c r="N50" s="318">
        <v>2850200</v>
      </c>
      <c r="O50" s="319">
        <v>-9.1138530566461018E-4</v>
      </c>
    </row>
    <row r="51" spans="1:15" ht="14.4">
      <c r="A51" s="276">
        <v>41</v>
      </c>
      <c r="B51" s="386" t="s">
        <v>92</v>
      </c>
      <c r="C51" s="276" t="s">
        <v>93</v>
      </c>
      <c r="D51" s="315">
        <v>185.4</v>
      </c>
      <c r="E51" s="315">
        <v>184.36666666666667</v>
      </c>
      <c r="F51" s="316">
        <v>182.13333333333335</v>
      </c>
      <c r="G51" s="316">
        <v>178.86666666666667</v>
      </c>
      <c r="H51" s="316">
        <v>176.63333333333335</v>
      </c>
      <c r="I51" s="316">
        <v>187.63333333333335</v>
      </c>
      <c r="J51" s="316">
        <v>189.8666666666667</v>
      </c>
      <c r="K51" s="316">
        <v>193.13333333333335</v>
      </c>
      <c r="L51" s="303">
        <v>186.6</v>
      </c>
      <c r="M51" s="303">
        <v>181.1</v>
      </c>
      <c r="N51" s="318">
        <v>31132200</v>
      </c>
      <c r="O51" s="319">
        <v>4.2891885916427147E-2</v>
      </c>
    </row>
    <row r="52" spans="1:15" ht="14.4">
      <c r="A52" s="276">
        <v>42</v>
      </c>
      <c r="B52" s="386" t="s">
        <v>52</v>
      </c>
      <c r="C52" s="276" t="s">
        <v>94</v>
      </c>
      <c r="D52" s="315">
        <v>4878.3</v>
      </c>
      <c r="E52" s="315">
        <v>4871.5666666666666</v>
      </c>
      <c r="F52" s="316">
        <v>4848.7333333333336</v>
      </c>
      <c r="G52" s="316">
        <v>4819.166666666667</v>
      </c>
      <c r="H52" s="316">
        <v>4796.3333333333339</v>
      </c>
      <c r="I52" s="316">
        <v>4901.1333333333332</v>
      </c>
      <c r="J52" s="316">
        <v>4923.9666666666672</v>
      </c>
      <c r="K52" s="316">
        <v>4953.5333333333328</v>
      </c>
      <c r="L52" s="303">
        <v>4894.3999999999996</v>
      </c>
      <c r="M52" s="303">
        <v>4842</v>
      </c>
      <c r="N52" s="318">
        <v>3555125</v>
      </c>
      <c r="O52" s="319">
        <v>1.6803117514568661E-2</v>
      </c>
    </row>
    <row r="53" spans="1:15" ht="14.4">
      <c r="A53" s="276">
        <v>43</v>
      </c>
      <c r="B53" s="386" t="s">
        <v>44</v>
      </c>
      <c r="C53" s="276" t="s">
        <v>95</v>
      </c>
      <c r="D53" s="315">
        <v>2523.5500000000002</v>
      </c>
      <c r="E53" s="315">
        <v>2472.1833333333338</v>
      </c>
      <c r="F53" s="316">
        <v>2374.4666666666676</v>
      </c>
      <c r="G53" s="316">
        <v>2225.3833333333337</v>
      </c>
      <c r="H53" s="316">
        <v>2127.6666666666674</v>
      </c>
      <c r="I53" s="316">
        <v>2621.2666666666678</v>
      </c>
      <c r="J53" s="316">
        <v>2718.983333333334</v>
      </c>
      <c r="K53" s="316">
        <v>2868.066666666668</v>
      </c>
      <c r="L53" s="303">
        <v>2569.9</v>
      </c>
      <c r="M53" s="303">
        <v>2323.1</v>
      </c>
      <c r="N53" s="318">
        <v>2668050</v>
      </c>
      <c r="O53" s="319">
        <v>0.15552523874488403</v>
      </c>
    </row>
    <row r="54" spans="1:15" ht="14.4">
      <c r="A54" s="276">
        <v>44</v>
      </c>
      <c r="B54" s="386" t="s">
        <v>44</v>
      </c>
      <c r="C54" s="276" t="s">
        <v>97</v>
      </c>
      <c r="D54" s="315">
        <v>1402.3</v>
      </c>
      <c r="E54" s="315">
        <v>1401.1166666666666</v>
      </c>
      <c r="F54" s="316">
        <v>1385.8833333333332</v>
      </c>
      <c r="G54" s="316">
        <v>1369.4666666666667</v>
      </c>
      <c r="H54" s="316">
        <v>1354.2333333333333</v>
      </c>
      <c r="I54" s="316">
        <v>1417.5333333333331</v>
      </c>
      <c r="J54" s="316">
        <v>1432.7666666666662</v>
      </c>
      <c r="K54" s="316">
        <v>1449.1833333333329</v>
      </c>
      <c r="L54" s="303">
        <v>1416.35</v>
      </c>
      <c r="M54" s="303">
        <v>1384.7</v>
      </c>
      <c r="N54" s="318">
        <v>2429350</v>
      </c>
      <c r="O54" s="319">
        <v>2.1035598705501618E-2</v>
      </c>
    </row>
    <row r="55" spans="1:15" ht="14.4">
      <c r="A55" s="276">
        <v>45</v>
      </c>
      <c r="B55" s="386" t="s">
        <v>44</v>
      </c>
      <c r="C55" s="276" t="s">
        <v>98</v>
      </c>
      <c r="D55" s="315">
        <v>169.2</v>
      </c>
      <c r="E55" s="315">
        <v>169.68333333333331</v>
      </c>
      <c r="F55" s="316">
        <v>167.16666666666663</v>
      </c>
      <c r="G55" s="316">
        <v>165.13333333333333</v>
      </c>
      <c r="H55" s="316">
        <v>162.61666666666665</v>
      </c>
      <c r="I55" s="316">
        <v>171.71666666666661</v>
      </c>
      <c r="J55" s="316">
        <v>174.23333333333332</v>
      </c>
      <c r="K55" s="316">
        <v>176.26666666666659</v>
      </c>
      <c r="L55" s="303">
        <v>172.2</v>
      </c>
      <c r="M55" s="303">
        <v>167.65</v>
      </c>
      <c r="N55" s="318">
        <v>14544000</v>
      </c>
      <c r="O55" s="319">
        <v>1.4820396885204722E-2</v>
      </c>
    </row>
    <row r="56" spans="1:15" ht="14.4">
      <c r="A56" s="276">
        <v>46</v>
      </c>
      <c r="B56" s="386" t="s">
        <v>54</v>
      </c>
      <c r="C56" s="276" t="s">
        <v>99</v>
      </c>
      <c r="D56" s="315">
        <v>56.8</v>
      </c>
      <c r="E56" s="315">
        <v>56.216666666666669</v>
      </c>
      <c r="F56" s="316">
        <v>55.483333333333334</v>
      </c>
      <c r="G56" s="316">
        <v>54.166666666666664</v>
      </c>
      <c r="H56" s="316">
        <v>53.43333333333333</v>
      </c>
      <c r="I56" s="316">
        <v>57.533333333333339</v>
      </c>
      <c r="J56" s="316">
        <v>58.266666666666673</v>
      </c>
      <c r="K56" s="316">
        <v>59.583333333333343</v>
      </c>
      <c r="L56" s="303">
        <v>56.95</v>
      </c>
      <c r="M56" s="303">
        <v>54.9</v>
      </c>
      <c r="N56" s="318">
        <v>109073000</v>
      </c>
      <c r="O56" s="319">
        <v>2.0804866635470286E-2</v>
      </c>
    </row>
    <row r="57" spans="1:15" ht="14.4">
      <c r="A57" s="276">
        <v>47</v>
      </c>
      <c r="B57" s="386" t="s">
        <v>73</v>
      </c>
      <c r="C57" s="276" t="s">
        <v>100</v>
      </c>
      <c r="D57" s="315">
        <v>93.2</v>
      </c>
      <c r="E57" s="315">
        <v>92.833333333333329</v>
      </c>
      <c r="F57" s="316">
        <v>92.11666666666666</v>
      </c>
      <c r="G57" s="316">
        <v>91.033333333333331</v>
      </c>
      <c r="H57" s="316">
        <v>90.316666666666663</v>
      </c>
      <c r="I57" s="316">
        <v>93.916666666666657</v>
      </c>
      <c r="J57" s="316">
        <v>94.633333333333326</v>
      </c>
      <c r="K57" s="316">
        <v>95.716666666666654</v>
      </c>
      <c r="L57" s="303">
        <v>93.55</v>
      </c>
      <c r="M57" s="303">
        <v>91.75</v>
      </c>
      <c r="N57" s="318">
        <v>23826600</v>
      </c>
      <c r="O57" s="319">
        <v>-2.9324055666003976E-2</v>
      </c>
    </row>
    <row r="58" spans="1:15" ht="14.4">
      <c r="A58" s="276">
        <v>48</v>
      </c>
      <c r="B58" s="386" t="s">
        <v>52</v>
      </c>
      <c r="C58" s="276" t="s">
        <v>101</v>
      </c>
      <c r="D58" s="315">
        <v>488.5</v>
      </c>
      <c r="E58" s="315">
        <v>486.73333333333335</v>
      </c>
      <c r="F58" s="316">
        <v>483.4666666666667</v>
      </c>
      <c r="G58" s="316">
        <v>478.43333333333334</v>
      </c>
      <c r="H58" s="316">
        <v>475.16666666666669</v>
      </c>
      <c r="I58" s="316">
        <v>491.76666666666671</v>
      </c>
      <c r="J58" s="316">
        <v>495.03333333333336</v>
      </c>
      <c r="K58" s="316">
        <v>500.06666666666672</v>
      </c>
      <c r="L58" s="303">
        <v>490</v>
      </c>
      <c r="M58" s="303">
        <v>481.7</v>
      </c>
      <c r="N58" s="318">
        <v>6391700</v>
      </c>
      <c r="O58" s="319">
        <v>-2.1478873239436619E-2</v>
      </c>
    </row>
    <row r="59" spans="1:15" ht="14.4">
      <c r="A59" s="276">
        <v>49</v>
      </c>
      <c r="B59" s="386" t="s">
        <v>102</v>
      </c>
      <c r="C59" s="276" t="s">
        <v>103</v>
      </c>
      <c r="D59" s="315">
        <v>24.7</v>
      </c>
      <c r="E59" s="315">
        <v>24.633333333333336</v>
      </c>
      <c r="F59" s="316">
        <v>24.416666666666671</v>
      </c>
      <c r="G59" s="316">
        <v>24.133333333333336</v>
      </c>
      <c r="H59" s="316">
        <v>23.916666666666671</v>
      </c>
      <c r="I59" s="316">
        <v>24.916666666666671</v>
      </c>
      <c r="J59" s="316">
        <v>25.133333333333333</v>
      </c>
      <c r="K59" s="316">
        <v>25.416666666666671</v>
      </c>
      <c r="L59" s="303">
        <v>24.85</v>
      </c>
      <c r="M59" s="303">
        <v>24.35</v>
      </c>
      <c r="N59" s="318">
        <v>68152500</v>
      </c>
      <c r="O59" s="319">
        <v>1.1014686248331108E-2</v>
      </c>
    </row>
    <row r="60" spans="1:15" ht="14.4">
      <c r="A60" s="276">
        <v>50</v>
      </c>
      <c r="B60" s="386" t="s">
        <v>50</v>
      </c>
      <c r="C60" s="276" t="s">
        <v>104</v>
      </c>
      <c r="D60" s="315">
        <v>682.3</v>
      </c>
      <c r="E60" s="315">
        <v>683.94999999999993</v>
      </c>
      <c r="F60" s="316">
        <v>676.94999999999982</v>
      </c>
      <c r="G60" s="316">
        <v>671.59999999999991</v>
      </c>
      <c r="H60" s="316">
        <v>664.5999999999998</v>
      </c>
      <c r="I60" s="316">
        <v>689.29999999999984</v>
      </c>
      <c r="J60" s="316">
        <v>696.30000000000007</v>
      </c>
      <c r="K60" s="316">
        <v>701.64999999999986</v>
      </c>
      <c r="L60" s="303">
        <v>690.95</v>
      </c>
      <c r="M60" s="303">
        <v>678.6</v>
      </c>
      <c r="N60" s="318">
        <v>4482000</v>
      </c>
      <c r="O60" s="319">
        <v>-2.2251308900523559E-2</v>
      </c>
    </row>
    <row r="61" spans="1:15" ht="14.4">
      <c r="A61" s="276">
        <v>51</v>
      </c>
      <c r="B61" s="417" t="s">
        <v>39</v>
      </c>
      <c r="C61" s="276" t="s">
        <v>248</v>
      </c>
      <c r="D61" s="315">
        <v>989.95</v>
      </c>
      <c r="E61" s="315">
        <v>997.16666666666663</v>
      </c>
      <c r="F61" s="316">
        <v>974.83333333333326</v>
      </c>
      <c r="G61" s="316">
        <v>959.71666666666658</v>
      </c>
      <c r="H61" s="316">
        <v>937.38333333333321</v>
      </c>
      <c r="I61" s="316">
        <v>1012.2833333333333</v>
      </c>
      <c r="J61" s="316">
        <v>1034.6166666666666</v>
      </c>
      <c r="K61" s="316">
        <v>1049.7333333333333</v>
      </c>
      <c r="L61" s="303">
        <v>1019.5</v>
      </c>
      <c r="M61" s="303">
        <v>982.05</v>
      </c>
      <c r="N61" s="318">
        <v>1866800</v>
      </c>
      <c r="O61" s="319">
        <v>8.5001888930865133E-2</v>
      </c>
    </row>
    <row r="62" spans="1:15" ht="14.4">
      <c r="A62" s="276">
        <v>52</v>
      </c>
      <c r="B62" s="386" t="s">
        <v>37</v>
      </c>
      <c r="C62" s="276" t="s">
        <v>105</v>
      </c>
      <c r="D62" s="315">
        <v>843.15</v>
      </c>
      <c r="E62" s="315">
        <v>838.35</v>
      </c>
      <c r="F62" s="316">
        <v>826.80000000000007</v>
      </c>
      <c r="G62" s="316">
        <v>810.45</v>
      </c>
      <c r="H62" s="316">
        <v>798.90000000000009</v>
      </c>
      <c r="I62" s="316">
        <v>854.7</v>
      </c>
      <c r="J62" s="316">
        <v>866.25</v>
      </c>
      <c r="K62" s="316">
        <v>882.6</v>
      </c>
      <c r="L62" s="303">
        <v>849.9</v>
      </c>
      <c r="M62" s="303">
        <v>822</v>
      </c>
      <c r="N62" s="318">
        <v>20103900</v>
      </c>
      <c r="O62" s="319">
        <v>4.604794683123665E-3</v>
      </c>
    </row>
    <row r="63" spans="1:15" ht="14.4">
      <c r="A63" s="276">
        <v>53</v>
      </c>
      <c r="B63" s="386" t="s">
        <v>39</v>
      </c>
      <c r="C63" s="276" t="s">
        <v>106</v>
      </c>
      <c r="D63" s="315">
        <v>827.35</v>
      </c>
      <c r="E63" s="315">
        <v>824</v>
      </c>
      <c r="F63" s="316">
        <v>815.05</v>
      </c>
      <c r="G63" s="316">
        <v>802.75</v>
      </c>
      <c r="H63" s="316">
        <v>793.8</v>
      </c>
      <c r="I63" s="316">
        <v>836.3</v>
      </c>
      <c r="J63" s="316">
        <v>845.25</v>
      </c>
      <c r="K63" s="316">
        <v>857.55</v>
      </c>
      <c r="L63" s="303">
        <v>832.95</v>
      </c>
      <c r="M63" s="303">
        <v>811.7</v>
      </c>
      <c r="N63" s="318">
        <v>5216000</v>
      </c>
      <c r="O63" s="319">
        <v>2.2344178753430026E-2</v>
      </c>
    </row>
    <row r="64" spans="1:15" ht="14.4">
      <c r="A64" s="276">
        <v>54</v>
      </c>
      <c r="B64" s="386" t="s">
        <v>107</v>
      </c>
      <c r="C64" s="276" t="s">
        <v>108</v>
      </c>
      <c r="D64" s="315">
        <v>831.9</v>
      </c>
      <c r="E64" s="315">
        <v>829.20000000000016</v>
      </c>
      <c r="F64" s="316">
        <v>823.90000000000032</v>
      </c>
      <c r="G64" s="316">
        <v>815.9000000000002</v>
      </c>
      <c r="H64" s="316">
        <v>810.60000000000036</v>
      </c>
      <c r="I64" s="316">
        <v>837.20000000000027</v>
      </c>
      <c r="J64" s="316">
        <v>842.50000000000023</v>
      </c>
      <c r="K64" s="316">
        <v>850.50000000000023</v>
      </c>
      <c r="L64" s="303">
        <v>834.5</v>
      </c>
      <c r="M64" s="303">
        <v>821.2</v>
      </c>
      <c r="N64" s="318">
        <v>18160100</v>
      </c>
      <c r="O64" s="319">
        <v>9.4552529182879378E-3</v>
      </c>
    </row>
    <row r="65" spans="1:15" ht="14.4">
      <c r="A65" s="276">
        <v>55</v>
      </c>
      <c r="B65" s="386" t="s">
        <v>57</v>
      </c>
      <c r="C65" s="276" t="s">
        <v>109</v>
      </c>
      <c r="D65" s="315">
        <v>2315.9</v>
      </c>
      <c r="E65" s="315">
        <v>2311.2500000000005</v>
      </c>
      <c r="F65" s="316">
        <v>2295.7000000000007</v>
      </c>
      <c r="G65" s="316">
        <v>2275.5000000000005</v>
      </c>
      <c r="H65" s="316">
        <v>2259.9500000000007</v>
      </c>
      <c r="I65" s="316">
        <v>2331.4500000000007</v>
      </c>
      <c r="J65" s="316">
        <v>2347.0000000000009</v>
      </c>
      <c r="K65" s="316">
        <v>2367.2000000000007</v>
      </c>
      <c r="L65" s="303">
        <v>2326.8000000000002</v>
      </c>
      <c r="M65" s="303">
        <v>2291.0500000000002</v>
      </c>
      <c r="N65" s="318">
        <v>26309100</v>
      </c>
      <c r="O65" s="319">
        <v>8.9508622970811899E-3</v>
      </c>
    </row>
    <row r="66" spans="1:15" ht="14.4">
      <c r="A66" s="276">
        <v>56</v>
      </c>
      <c r="B66" s="386" t="s">
        <v>54</v>
      </c>
      <c r="C66" s="276" t="s">
        <v>110</v>
      </c>
      <c r="D66" s="315">
        <v>1363.5</v>
      </c>
      <c r="E66" s="315">
        <v>1360.5</v>
      </c>
      <c r="F66" s="316">
        <v>1351.05</v>
      </c>
      <c r="G66" s="316">
        <v>1338.6</v>
      </c>
      <c r="H66" s="316">
        <v>1329.1499999999999</v>
      </c>
      <c r="I66" s="316">
        <v>1372.95</v>
      </c>
      <c r="J66" s="316">
        <v>1382.3999999999999</v>
      </c>
      <c r="K66" s="316">
        <v>1394.8500000000001</v>
      </c>
      <c r="L66" s="303">
        <v>1369.95</v>
      </c>
      <c r="M66" s="303">
        <v>1348.05</v>
      </c>
      <c r="N66" s="318">
        <v>34855700</v>
      </c>
      <c r="O66" s="319">
        <v>-3.4315667570779876E-2</v>
      </c>
    </row>
    <row r="67" spans="1:15" ht="14.4">
      <c r="A67" s="276">
        <v>57</v>
      </c>
      <c r="B67" s="386" t="s">
        <v>57</v>
      </c>
      <c r="C67" s="276" t="s">
        <v>253</v>
      </c>
      <c r="D67" s="315">
        <v>629.15</v>
      </c>
      <c r="E67" s="315">
        <v>626.69999999999993</v>
      </c>
      <c r="F67" s="316">
        <v>622.69999999999982</v>
      </c>
      <c r="G67" s="316">
        <v>616.24999999999989</v>
      </c>
      <c r="H67" s="316">
        <v>612.24999999999977</v>
      </c>
      <c r="I67" s="316">
        <v>633.14999999999986</v>
      </c>
      <c r="J67" s="316">
        <v>637.15000000000009</v>
      </c>
      <c r="K67" s="316">
        <v>643.59999999999991</v>
      </c>
      <c r="L67" s="303">
        <v>630.70000000000005</v>
      </c>
      <c r="M67" s="303">
        <v>620.25</v>
      </c>
      <c r="N67" s="318">
        <v>10153000</v>
      </c>
      <c r="O67" s="319">
        <v>-7.4201527045918919E-3</v>
      </c>
    </row>
    <row r="68" spans="1:15" ht="14.4">
      <c r="A68" s="276">
        <v>58</v>
      </c>
      <c r="B68" s="386" t="s">
        <v>44</v>
      </c>
      <c r="C68" s="276" t="s">
        <v>111</v>
      </c>
      <c r="D68" s="315">
        <v>3119.3</v>
      </c>
      <c r="E68" s="315">
        <v>3105.8833333333337</v>
      </c>
      <c r="F68" s="316">
        <v>3083.9666666666672</v>
      </c>
      <c r="G68" s="316">
        <v>3048.6333333333337</v>
      </c>
      <c r="H68" s="316">
        <v>3026.7166666666672</v>
      </c>
      <c r="I68" s="316">
        <v>3141.2166666666672</v>
      </c>
      <c r="J68" s="316">
        <v>3163.1333333333341</v>
      </c>
      <c r="K68" s="316">
        <v>3198.4666666666672</v>
      </c>
      <c r="L68" s="303">
        <v>3127.8</v>
      </c>
      <c r="M68" s="303">
        <v>3070.55</v>
      </c>
      <c r="N68" s="318">
        <v>3048600</v>
      </c>
      <c r="O68" s="319">
        <v>1.60983901609839E-2</v>
      </c>
    </row>
    <row r="69" spans="1:15" ht="14.4">
      <c r="A69" s="276">
        <v>59</v>
      </c>
      <c r="B69" s="386" t="s">
        <v>113</v>
      </c>
      <c r="C69" s="276" t="s">
        <v>114</v>
      </c>
      <c r="D69" s="315">
        <v>210.95</v>
      </c>
      <c r="E69" s="315">
        <v>209.08333333333334</v>
      </c>
      <c r="F69" s="316">
        <v>206.76666666666668</v>
      </c>
      <c r="G69" s="316">
        <v>202.58333333333334</v>
      </c>
      <c r="H69" s="316">
        <v>200.26666666666668</v>
      </c>
      <c r="I69" s="316">
        <v>213.26666666666668</v>
      </c>
      <c r="J69" s="316">
        <v>215.58333333333334</v>
      </c>
      <c r="K69" s="316">
        <v>219.76666666666668</v>
      </c>
      <c r="L69" s="303">
        <v>211.4</v>
      </c>
      <c r="M69" s="303">
        <v>204.9</v>
      </c>
      <c r="N69" s="318">
        <v>30723500</v>
      </c>
      <c r="O69" s="319">
        <v>-2.1366936036159429E-2</v>
      </c>
    </row>
    <row r="70" spans="1:15" ht="14.4">
      <c r="A70" s="276">
        <v>60</v>
      </c>
      <c r="B70" s="386" t="s">
        <v>73</v>
      </c>
      <c r="C70" s="276" t="s">
        <v>115</v>
      </c>
      <c r="D70" s="315">
        <v>215.6</v>
      </c>
      <c r="E70" s="315">
        <v>214.11666666666665</v>
      </c>
      <c r="F70" s="316">
        <v>211.68333333333328</v>
      </c>
      <c r="G70" s="316">
        <v>207.76666666666662</v>
      </c>
      <c r="H70" s="316">
        <v>205.33333333333326</v>
      </c>
      <c r="I70" s="316">
        <v>218.0333333333333</v>
      </c>
      <c r="J70" s="316">
        <v>220.46666666666664</v>
      </c>
      <c r="K70" s="316">
        <v>224.38333333333333</v>
      </c>
      <c r="L70" s="303">
        <v>216.55</v>
      </c>
      <c r="M70" s="303">
        <v>210.2</v>
      </c>
      <c r="N70" s="318">
        <v>27437400</v>
      </c>
      <c r="O70" s="319">
        <v>2.9167510633988251E-2</v>
      </c>
    </row>
    <row r="71" spans="1:15" ht="14.4">
      <c r="A71" s="276">
        <v>61</v>
      </c>
      <c r="B71" s="386" t="s">
        <v>50</v>
      </c>
      <c r="C71" s="276" t="s">
        <v>116</v>
      </c>
      <c r="D71" s="315">
        <v>2187.8000000000002</v>
      </c>
      <c r="E71" s="315">
        <v>2196.3500000000004</v>
      </c>
      <c r="F71" s="316">
        <v>2173.0500000000006</v>
      </c>
      <c r="G71" s="316">
        <v>2158.3000000000002</v>
      </c>
      <c r="H71" s="316">
        <v>2135.0000000000005</v>
      </c>
      <c r="I71" s="316">
        <v>2211.1000000000008</v>
      </c>
      <c r="J71" s="316">
        <v>2234.4</v>
      </c>
      <c r="K71" s="316">
        <v>2249.150000000001</v>
      </c>
      <c r="L71" s="303">
        <v>2219.65</v>
      </c>
      <c r="M71" s="303">
        <v>2181.6</v>
      </c>
      <c r="N71" s="318">
        <v>5783100</v>
      </c>
      <c r="O71" s="319">
        <v>9.4255642247473431E-3</v>
      </c>
    </row>
    <row r="72" spans="1:15" ht="14.4">
      <c r="A72" s="276">
        <v>62</v>
      </c>
      <c r="B72" s="386" t="s">
        <v>57</v>
      </c>
      <c r="C72" s="276" t="s">
        <v>117</v>
      </c>
      <c r="D72" s="315">
        <v>182.4</v>
      </c>
      <c r="E72" s="315">
        <v>179.4</v>
      </c>
      <c r="F72" s="316">
        <v>175</v>
      </c>
      <c r="G72" s="316">
        <v>167.6</v>
      </c>
      <c r="H72" s="316">
        <v>163.19999999999999</v>
      </c>
      <c r="I72" s="316">
        <v>186.8</v>
      </c>
      <c r="J72" s="316">
        <v>191.20000000000005</v>
      </c>
      <c r="K72" s="316">
        <v>198.60000000000002</v>
      </c>
      <c r="L72" s="303">
        <v>183.8</v>
      </c>
      <c r="M72" s="303">
        <v>172</v>
      </c>
      <c r="N72" s="318">
        <v>18968900</v>
      </c>
      <c r="O72" s="319">
        <v>-0.13094730862093454</v>
      </c>
    </row>
    <row r="73" spans="1:15" ht="14.4">
      <c r="A73" s="276">
        <v>63</v>
      </c>
      <c r="B73" s="386" t="s">
        <v>54</v>
      </c>
      <c r="C73" s="276" t="s">
        <v>118</v>
      </c>
      <c r="D73" s="315">
        <v>485.95</v>
      </c>
      <c r="E73" s="315">
        <v>480.8</v>
      </c>
      <c r="F73" s="316">
        <v>474.55</v>
      </c>
      <c r="G73" s="316">
        <v>463.15</v>
      </c>
      <c r="H73" s="316">
        <v>456.9</v>
      </c>
      <c r="I73" s="316">
        <v>492.20000000000005</v>
      </c>
      <c r="J73" s="316">
        <v>498.45000000000005</v>
      </c>
      <c r="K73" s="316">
        <v>509.85000000000008</v>
      </c>
      <c r="L73" s="303">
        <v>487.05</v>
      </c>
      <c r="M73" s="303">
        <v>469.4</v>
      </c>
      <c r="N73" s="318">
        <v>124190000</v>
      </c>
      <c r="O73" s="319">
        <v>-1.9071202050480039E-2</v>
      </c>
    </row>
    <row r="74" spans="1:15" ht="14.4">
      <c r="A74" s="276">
        <v>64</v>
      </c>
      <c r="B74" s="417" t="s">
        <v>57</v>
      </c>
      <c r="C74" t="s">
        <v>256</v>
      </c>
      <c r="D74" s="511">
        <v>1302.8</v>
      </c>
      <c r="E74" s="511">
        <v>1290.05</v>
      </c>
      <c r="F74" s="512">
        <v>1270.0999999999999</v>
      </c>
      <c r="G74" s="512">
        <v>1237.3999999999999</v>
      </c>
      <c r="H74" s="512">
        <v>1217.4499999999998</v>
      </c>
      <c r="I74" s="512">
        <v>1322.75</v>
      </c>
      <c r="J74" s="512">
        <v>1342.7000000000003</v>
      </c>
      <c r="K74" s="512">
        <v>1375.4</v>
      </c>
      <c r="L74" s="513">
        <v>1310</v>
      </c>
      <c r="M74" s="513">
        <v>1257.3499999999999</v>
      </c>
      <c r="N74" s="514">
        <v>465800</v>
      </c>
      <c r="O74" s="515">
        <v>0.93298059964726632</v>
      </c>
    </row>
    <row r="75" spans="1:15" ht="14.4">
      <c r="A75" s="276">
        <v>65</v>
      </c>
      <c r="B75" s="386" t="s">
        <v>57</v>
      </c>
      <c r="C75" s="276" t="s">
        <v>119</v>
      </c>
      <c r="D75" s="315">
        <v>433.15</v>
      </c>
      <c r="E75" s="315">
        <v>432.33333333333331</v>
      </c>
      <c r="F75" s="316">
        <v>429.16666666666663</v>
      </c>
      <c r="G75" s="316">
        <v>425.18333333333334</v>
      </c>
      <c r="H75" s="316">
        <v>422.01666666666665</v>
      </c>
      <c r="I75" s="316">
        <v>436.31666666666661</v>
      </c>
      <c r="J75" s="316">
        <v>439.48333333333323</v>
      </c>
      <c r="K75" s="316">
        <v>443.46666666666658</v>
      </c>
      <c r="L75" s="303">
        <v>435.5</v>
      </c>
      <c r="M75" s="303">
        <v>428.35</v>
      </c>
      <c r="N75" s="318">
        <v>8785500</v>
      </c>
      <c r="O75" s="319">
        <v>-4.3286507677229663E-2</v>
      </c>
    </row>
    <row r="76" spans="1:15" ht="14.4">
      <c r="A76" s="276">
        <v>66</v>
      </c>
      <c r="B76" s="386" t="s">
        <v>68</v>
      </c>
      <c r="C76" s="276" t="s">
        <v>120</v>
      </c>
      <c r="D76" s="315">
        <v>8.8000000000000007</v>
      </c>
      <c r="E76" s="315">
        <v>8.7333333333333343</v>
      </c>
      <c r="F76" s="316">
        <v>8.5666666666666682</v>
      </c>
      <c r="G76" s="316">
        <v>8.3333333333333339</v>
      </c>
      <c r="H76" s="316">
        <v>8.1666666666666679</v>
      </c>
      <c r="I76" s="316">
        <v>8.9666666666666686</v>
      </c>
      <c r="J76" s="316">
        <v>9.1333333333333329</v>
      </c>
      <c r="K76" s="316">
        <v>9.3666666666666689</v>
      </c>
      <c r="L76" s="303">
        <v>8.9</v>
      </c>
      <c r="M76" s="303">
        <v>8.5</v>
      </c>
      <c r="N76" s="318">
        <v>442820000</v>
      </c>
      <c r="O76" s="319">
        <v>0.13531945441493179</v>
      </c>
    </row>
    <row r="77" spans="1:15" ht="14.4">
      <c r="A77" s="276">
        <v>67</v>
      </c>
      <c r="B77" s="386" t="s">
        <v>54</v>
      </c>
      <c r="C77" s="276" t="s">
        <v>121</v>
      </c>
      <c r="D77" s="315">
        <v>33</v>
      </c>
      <c r="E77" s="315">
        <v>32.699999999999996</v>
      </c>
      <c r="F77" s="316">
        <v>32.149999999999991</v>
      </c>
      <c r="G77" s="316">
        <v>31.299999999999997</v>
      </c>
      <c r="H77" s="316">
        <v>30.749999999999993</v>
      </c>
      <c r="I77" s="316">
        <v>33.54999999999999</v>
      </c>
      <c r="J77" s="316">
        <v>34.099999999999987</v>
      </c>
      <c r="K77" s="316">
        <v>34.949999999999989</v>
      </c>
      <c r="L77" s="303">
        <v>33.25</v>
      </c>
      <c r="M77" s="303">
        <v>31.85</v>
      </c>
      <c r="N77" s="318">
        <v>125894000</v>
      </c>
      <c r="O77" s="319">
        <v>5.4088450524976135E-2</v>
      </c>
    </row>
    <row r="78" spans="1:15" ht="14.4">
      <c r="A78" s="276">
        <v>68</v>
      </c>
      <c r="B78" s="386" t="s">
        <v>73</v>
      </c>
      <c r="C78" s="276" t="s">
        <v>122</v>
      </c>
      <c r="D78" s="315">
        <v>437.7</v>
      </c>
      <c r="E78" s="315">
        <v>440.2166666666667</v>
      </c>
      <c r="F78" s="316">
        <v>433.18333333333339</v>
      </c>
      <c r="G78" s="316">
        <v>428.66666666666669</v>
      </c>
      <c r="H78" s="316">
        <v>421.63333333333338</v>
      </c>
      <c r="I78" s="316">
        <v>444.73333333333341</v>
      </c>
      <c r="J78" s="316">
        <v>451.76666666666671</v>
      </c>
      <c r="K78" s="316">
        <v>456.28333333333342</v>
      </c>
      <c r="L78" s="303">
        <v>447.25</v>
      </c>
      <c r="M78" s="303">
        <v>435.7</v>
      </c>
      <c r="N78" s="318">
        <v>4369750</v>
      </c>
      <c r="O78" s="319">
        <v>1.6634676903390915E-2</v>
      </c>
    </row>
    <row r="79" spans="1:15" ht="14.4">
      <c r="A79" s="276">
        <v>69</v>
      </c>
      <c r="B79" s="386" t="s">
        <v>39</v>
      </c>
      <c r="C79" s="276" t="s">
        <v>123</v>
      </c>
      <c r="D79" s="315">
        <v>1621.15</v>
      </c>
      <c r="E79" s="315">
        <v>1622.95</v>
      </c>
      <c r="F79" s="316">
        <v>1602.5500000000002</v>
      </c>
      <c r="G79" s="316">
        <v>1583.95</v>
      </c>
      <c r="H79" s="316">
        <v>1563.5500000000002</v>
      </c>
      <c r="I79" s="316">
        <v>1641.5500000000002</v>
      </c>
      <c r="J79" s="316">
        <v>1661.9500000000003</v>
      </c>
      <c r="K79" s="316">
        <v>1680.5500000000002</v>
      </c>
      <c r="L79" s="303">
        <v>1643.35</v>
      </c>
      <c r="M79" s="303">
        <v>1604.35</v>
      </c>
      <c r="N79" s="318">
        <v>2830000</v>
      </c>
      <c r="O79" s="319">
        <v>-4.4886938913263584E-2</v>
      </c>
    </row>
    <row r="80" spans="1:15" ht="14.4">
      <c r="A80" s="276">
        <v>70</v>
      </c>
      <c r="B80" s="386" t="s">
        <v>54</v>
      </c>
      <c r="C80" s="276" t="s">
        <v>124</v>
      </c>
      <c r="D80" s="315">
        <v>771.45</v>
      </c>
      <c r="E80" s="315">
        <v>764.26666666666677</v>
      </c>
      <c r="F80" s="316">
        <v>750.88333333333355</v>
      </c>
      <c r="G80" s="316">
        <v>730.31666666666683</v>
      </c>
      <c r="H80" s="316">
        <v>716.93333333333362</v>
      </c>
      <c r="I80" s="316">
        <v>784.83333333333348</v>
      </c>
      <c r="J80" s="316">
        <v>798.2166666666667</v>
      </c>
      <c r="K80" s="316">
        <v>818.78333333333342</v>
      </c>
      <c r="L80" s="303">
        <v>777.65</v>
      </c>
      <c r="M80" s="303">
        <v>743.7</v>
      </c>
      <c r="N80" s="318">
        <v>21938700</v>
      </c>
      <c r="O80" s="319">
        <v>6.0670669799553274E-2</v>
      </c>
    </row>
    <row r="81" spans="1:15" ht="14.4">
      <c r="A81" s="276">
        <v>71</v>
      </c>
      <c r="B81" s="386" t="s">
        <v>68</v>
      </c>
      <c r="C81" s="276" t="s">
        <v>125</v>
      </c>
      <c r="D81" s="315">
        <v>181.1</v>
      </c>
      <c r="E81" s="315">
        <v>180.58333333333334</v>
      </c>
      <c r="F81" s="316">
        <v>179.31666666666669</v>
      </c>
      <c r="G81" s="316">
        <v>177.53333333333336</v>
      </c>
      <c r="H81" s="316">
        <v>176.26666666666671</v>
      </c>
      <c r="I81" s="316">
        <v>182.36666666666667</v>
      </c>
      <c r="J81" s="316">
        <v>183.63333333333333</v>
      </c>
      <c r="K81" s="316">
        <v>185.41666666666666</v>
      </c>
      <c r="L81" s="303">
        <v>181.85</v>
      </c>
      <c r="M81" s="303">
        <v>178.8</v>
      </c>
      <c r="N81" s="318">
        <v>14470400</v>
      </c>
      <c r="O81" s="319">
        <v>-5.3887605850654347E-3</v>
      </c>
    </row>
    <row r="82" spans="1:15" ht="14.4">
      <c r="A82" s="276">
        <v>72</v>
      </c>
      <c r="B82" s="386" t="s">
        <v>107</v>
      </c>
      <c r="C82" s="276" t="s">
        <v>126</v>
      </c>
      <c r="D82" s="315">
        <v>1128</v>
      </c>
      <c r="E82" s="315">
        <v>1127.0333333333333</v>
      </c>
      <c r="F82" s="316">
        <v>1120.0666666666666</v>
      </c>
      <c r="G82" s="316">
        <v>1112.1333333333332</v>
      </c>
      <c r="H82" s="316">
        <v>1105.1666666666665</v>
      </c>
      <c r="I82" s="316">
        <v>1134.9666666666667</v>
      </c>
      <c r="J82" s="316">
        <v>1141.9333333333334</v>
      </c>
      <c r="K82" s="316">
        <v>1149.8666666666668</v>
      </c>
      <c r="L82" s="303">
        <v>1134</v>
      </c>
      <c r="M82" s="303">
        <v>1119.0999999999999</v>
      </c>
      <c r="N82" s="318">
        <v>36000000</v>
      </c>
      <c r="O82" s="319">
        <v>-5.0576237459580469E-3</v>
      </c>
    </row>
    <row r="83" spans="1:15" ht="14.4">
      <c r="A83" s="276">
        <v>73</v>
      </c>
      <c r="B83" s="386" t="s">
        <v>73</v>
      </c>
      <c r="C83" s="276" t="s">
        <v>127</v>
      </c>
      <c r="D83" s="315">
        <v>85.15</v>
      </c>
      <c r="E83" s="315">
        <v>84.800000000000011</v>
      </c>
      <c r="F83" s="316">
        <v>84.15000000000002</v>
      </c>
      <c r="G83" s="316">
        <v>83.15</v>
      </c>
      <c r="H83" s="316">
        <v>82.500000000000014</v>
      </c>
      <c r="I83" s="316">
        <v>85.800000000000026</v>
      </c>
      <c r="J83" s="316">
        <v>86.45</v>
      </c>
      <c r="K83" s="316">
        <v>87.450000000000031</v>
      </c>
      <c r="L83" s="303">
        <v>85.45</v>
      </c>
      <c r="M83" s="303">
        <v>83.8</v>
      </c>
      <c r="N83" s="318">
        <v>42974900</v>
      </c>
      <c r="O83" s="319">
        <v>-9.7766779111135692E-3</v>
      </c>
    </row>
    <row r="84" spans="1:15" ht="14.4">
      <c r="A84" s="276">
        <v>74</v>
      </c>
      <c r="B84" s="386" t="s">
        <v>50</v>
      </c>
      <c r="C84" s="276" t="s">
        <v>128</v>
      </c>
      <c r="D84" s="315">
        <v>187.3</v>
      </c>
      <c r="E84" s="315">
        <v>187.35</v>
      </c>
      <c r="F84" s="316">
        <v>185.89999999999998</v>
      </c>
      <c r="G84" s="316">
        <v>184.49999999999997</v>
      </c>
      <c r="H84" s="316">
        <v>183.04999999999995</v>
      </c>
      <c r="I84" s="316">
        <v>188.75</v>
      </c>
      <c r="J84" s="316">
        <v>190.2</v>
      </c>
      <c r="K84" s="316">
        <v>191.60000000000002</v>
      </c>
      <c r="L84" s="303">
        <v>188.8</v>
      </c>
      <c r="M84" s="303">
        <v>185.95</v>
      </c>
      <c r="N84" s="318">
        <v>88134400</v>
      </c>
      <c r="O84" s="319">
        <v>-2.7643424536628419E-2</v>
      </c>
    </row>
    <row r="85" spans="1:15" ht="14.4">
      <c r="A85" s="276">
        <v>75</v>
      </c>
      <c r="B85" s="386" t="s">
        <v>113</v>
      </c>
      <c r="C85" s="276" t="s">
        <v>129</v>
      </c>
      <c r="D85" s="315">
        <v>215.35</v>
      </c>
      <c r="E85" s="315">
        <v>215.33333333333334</v>
      </c>
      <c r="F85" s="316">
        <v>214.4666666666667</v>
      </c>
      <c r="G85" s="316">
        <v>213.58333333333334</v>
      </c>
      <c r="H85" s="316">
        <v>212.7166666666667</v>
      </c>
      <c r="I85" s="316">
        <v>216.2166666666667</v>
      </c>
      <c r="J85" s="316">
        <v>217.08333333333331</v>
      </c>
      <c r="K85" s="316">
        <v>217.9666666666667</v>
      </c>
      <c r="L85" s="303">
        <v>216.2</v>
      </c>
      <c r="M85" s="303">
        <v>214.45</v>
      </c>
      <c r="N85" s="318">
        <v>27095000</v>
      </c>
      <c r="O85" s="319">
        <v>-2.289938694554634E-2</v>
      </c>
    </row>
    <row r="86" spans="1:15" ht="14.4">
      <c r="A86" s="276">
        <v>76</v>
      </c>
      <c r="B86" s="386" t="s">
        <v>113</v>
      </c>
      <c r="C86" s="276" t="s">
        <v>130</v>
      </c>
      <c r="D86" s="315">
        <v>344.3</v>
      </c>
      <c r="E86" s="315">
        <v>341.8</v>
      </c>
      <c r="F86" s="316">
        <v>338.05</v>
      </c>
      <c r="G86" s="316">
        <v>331.8</v>
      </c>
      <c r="H86" s="316">
        <v>328.05</v>
      </c>
      <c r="I86" s="316">
        <v>348.05</v>
      </c>
      <c r="J86" s="316">
        <v>351.8</v>
      </c>
      <c r="K86" s="316">
        <v>358.05</v>
      </c>
      <c r="L86" s="303">
        <v>345.55</v>
      </c>
      <c r="M86" s="303">
        <v>335.55</v>
      </c>
      <c r="N86" s="318">
        <v>38337300</v>
      </c>
      <c r="O86" s="319">
        <v>2.3295213892418468E-3</v>
      </c>
    </row>
    <row r="87" spans="1:15" ht="14.4">
      <c r="A87" s="276">
        <v>77</v>
      </c>
      <c r="B87" s="386" t="s">
        <v>39</v>
      </c>
      <c r="C87" s="276" t="s">
        <v>131</v>
      </c>
      <c r="D87" s="315">
        <v>2494.85</v>
      </c>
      <c r="E87" s="315">
        <v>2454.1666666666665</v>
      </c>
      <c r="F87" s="316">
        <v>2395.333333333333</v>
      </c>
      <c r="G87" s="316">
        <v>2295.8166666666666</v>
      </c>
      <c r="H87" s="316">
        <v>2236.9833333333331</v>
      </c>
      <c r="I87" s="316">
        <v>2553.6833333333329</v>
      </c>
      <c r="J87" s="316">
        <v>2612.516666666666</v>
      </c>
      <c r="K87" s="316">
        <v>2712.0333333333328</v>
      </c>
      <c r="L87" s="303">
        <v>2513</v>
      </c>
      <c r="M87" s="303">
        <v>2354.65</v>
      </c>
      <c r="N87" s="318">
        <v>2112500</v>
      </c>
      <c r="O87" s="319">
        <v>0.20817843866171004</v>
      </c>
    </row>
    <row r="88" spans="1:15" ht="14.4">
      <c r="A88" s="276">
        <v>78</v>
      </c>
      <c r="B88" s="386" t="s">
        <v>54</v>
      </c>
      <c r="C88" s="276" t="s">
        <v>133</v>
      </c>
      <c r="D88" s="315">
        <v>1764.2</v>
      </c>
      <c r="E88" s="315">
        <v>1754</v>
      </c>
      <c r="F88" s="316">
        <v>1732.2</v>
      </c>
      <c r="G88" s="316">
        <v>1700.2</v>
      </c>
      <c r="H88" s="316">
        <v>1678.4</v>
      </c>
      <c r="I88" s="316">
        <v>1786</v>
      </c>
      <c r="J88" s="316">
        <v>1807.8000000000002</v>
      </c>
      <c r="K88" s="316">
        <v>1839.8</v>
      </c>
      <c r="L88" s="303">
        <v>1775.8</v>
      </c>
      <c r="M88" s="303">
        <v>1722</v>
      </c>
      <c r="N88" s="318">
        <v>16332800</v>
      </c>
      <c r="O88" s="319">
        <v>-1.2837560138287843E-2</v>
      </c>
    </row>
    <row r="89" spans="1:15" ht="14.4">
      <c r="A89" s="276">
        <v>79</v>
      </c>
      <c r="B89" s="386" t="s">
        <v>57</v>
      </c>
      <c r="C89" s="276" t="s">
        <v>134</v>
      </c>
      <c r="D89" s="315">
        <v>70.45</v>
      </c>
      <c r="E89" s="315">
        <v>69.866666666666674</v>
      </c>
      <c r="F89" s="316">
        <v>68.783333333333346</v>
      </c>
      <c r="G89" s="316">
        <v>67.116666666666674</v>
      </c>
      <c r="H89" s="316">
        <v>66.033333333333346</v>
      </c>
      <c r="I89" s="316">
        <v>71.533333333333346</v>
      </c>
      <c r="J89" s="316">
        <v>72.61666666666666</v>
      </c>
      <c r="K89" s="316">
        <v>74.283333333333346</v>
      </c>
      <c r="L89" s="303">
        <v>70.95</v>
      </c>
      <c r="M89" s="303">
        <v>68.2</v>
      </c>
      <c r="N89" s="318">
        <v>36135700</v>
      </c>
      <c r="O89" s="319">
        <v>6.1572042138907983E-2</v>
      </c>
    </row>
    <row r="90" spans="1:15" ht="14.4">
      <c r="A90" s="276">
        <v>80</v>
      </c>
      <c r="B90" s="386" t="s">
        <v>57</v>
      </c>
      <c r="C90" s="276" t="s">
        <v>135</v>
      </c>
      <c r="D90" s="315">
        <v>314.95</v>
      </c>
      <c r="E90" s="315">
        <v>312.86666666666662</v>
      </c>
      <c r="F90" s="316">
        <v>309.33333333333326</v>
      </c>
      <c r="G90" s="316">
        <v>303.71666666666664</v>
      </c>
      <c r="H90" s="316">
        <v>300.18333333333328</v>
      </c>
      <c r="I90" s="316">
        <v>318.48333333333323</v>
      </c>
      <c r="J90" s="316">
        <v>322.01666666666665</v>
      </c>
      <c r="K90" s="316">
        <v>327.63333333333321</v>
      </c>
      <c r="L90" s="303">
        <v>316.39999999999998</v>
      </c>
      <c r="M90" s="303">
        <v>307.25</v>
      </c>
      <c r="N90" s="318">
        <v>13940000</v>
      </c>
      <c r="O90" s="319">
        <v>-0.1000645577792124</v>
      </c>
    </row>
    <row r="91" spans="1:15" ht="14.4">
      <c r="A91" s="276">
        <v>81</v>
      </c>
      <c r="B91" s="386" t="s">
        <v>64</v>
      </c>
      <c r="C91" s="276" t="s">
        <v>136</v>
      </c>
      <c r="D91" s="315">
        <v>1054.9000000000001</v>
      </c>
      <c r="E91" s="315">
        <v>1055.1666666666667</v>
      </c>
      <c r="F91" s="316">
        <v>1040.5833333333335</v>
      </c>
      <c r="G91" s="316">
        <v>1026.2666666666667</v>
      </c>
      <c r="H91" s="316">
        <v>1011.6833333333334</v>
      </c>
      <c r="I91" s="316">
        <v>1069.4833333333336</v>
      </c>
      <c r="J91" s="316">
        <v>1084.0666666666671</v>
      </c>
      <c r="K91" s="316">
        <v>1098.3833333333337</v>
      </c>
      <c r="L91" s="303">
        <v>1069.75</v>
      </c>
      <c r="M91" s="303">
        <v>1040.8499999999999</v>
      </c>
      <c r="N91" s="318">
        <v>12371325</v>
      </c>
      <c r="O91" s="319">
        <v>-1.8771811548223351E-2</v>
      </c>
    </row>
    <row r="92" spans="1:15" ht="14.4">
      <c r="A92" s="276">
        <v>82</v>
      </c>
      <c r="B92" s="386" t="s">
        <v>52</v>
      </c>
      <c r="C92" s="276" t="s">
        <v>137</v>
      </c>
      <c r="D92" s="315">
        <v>905.35</v>
      </c>
      <c r="E92" s="315">
        <v>901.9666666666667</v>
      </c>
      <c r="F92" s="316">
        <v>895.53333333333342</v>
      </c>
      <c r="G92" s="316">
        <v>885.7166666666667</v>
      </c>
      <c r="H92" s="316">
        <v>879.28333333333342</v>
      </c>
      <c r="I92" s="316">
        <v>911.78333333333342</v>
      </c>
      <c r="J92" s="316">
        <v>918.21666666666681</v>
      </c>
      <c r="K92" s="316">
        <v>928.03333333333342</v>
      </c>
      <c r="L92" s="303">
        <v>908.4</v>
      </c>
      <c r="M92" s="303">
        <v>892.15</v>
      </c>
      <c r="N92" s="318">
        <v>8623250</v>
      </c>
      <c r="O92" s="319">
        <v>1.7552657973921765E-2</v>
      </c>
    </row>
    <row r="93" spans="1:15" ht="14.4">
      <c r="A93" s="276">
        <v>83</v>
      </c>
      <c r="B93" s="386" t="s">
        <v>44</v>
      </c>
      <c r="C93" s="276" t="s">
        <v>138</v>
      </c>
      <c r="D93" s="315">
        <v>632.5</v>
      </c>
      <c r="E93" s="315">
        <v>634.5333333333333</v>
      </c>
      <c r="F93" s="316">
        <v>628.06666666666661</v>
      </c>
      <c r="G93" s="316">
        <v>623.63333333333333</v>
      </c>
      <c r="H93" s="316">
        <v>617.16666666666663</v>
      </c>
      <c r="I93" s="316">
        <v>638.96666666666658</v>
      </c>
      <c r="J93" s="316">
        <v>645.43333333333328</v>
      </c>
      <c r="K93" s="316">
        <v>649.86666666666656</v>
      </c>
      <c r="L93" s="303">
        <v>641</v>
      </c>
      <c r="M93" s="303">
        <v>630.1</v>
      </c>
      <c r="N93" s="318">
        <v>16493400</v>
      </c>
      <c r="O93" s="319">
        <v>-1.5255530129672007E-3</v>
      </c>
    </row>
    <row r="94" spans="1:15" ht="14.4">
      <c r="A94" s="276">
        <v>84</v>
      </c>
      <c r="B94" s="386" t="s">
        <v>57</v>
      </c>
      <c r="C94" s="276" t="s">
        <v>139</v>
      </c>
      <c r="D94" s="315">
        <v>143.85</v>
      </c>
      <c r="E94" s="315">
        <v>143.73333333333332</v>
      </c>
      <c r="F94" s="316">
        <v>141.76666666666665</v>
      </c>
      <c r="G94" s="316">
        <v>139.68333333333334</v>
      </c>
      <c r="H94" s="316">
        <v>137.71666666666667</v>
      </c>
      <c r="I94" s="316">
        <v>145.81666666666663</v>
      </c>
      <c r="J94" s="316">
        <v>147.78333333333327</v>
      </c>
      <c r="K94" s="316">
        <v>149.86666666666662</v>
      </c>
      <c r="L94" s="303">
        <v>145.69999999999999</v>
      </c>
      <c r="M94" s="303">
        <v>141.65</v>
      </c>
      <c r="N94" s="318">
        <v>21346252</v>
      </c>
      <c r="O94" s="319">
        <v>-0.10510967706017285</v>
      </c>
    </row>
    <row r="95" spans="1:15" ht="14.4">
      <c r="A95" s="276">
        <v>85</v>
      </c>
      <c r="B95" s="386" t="s">
        <v>57</v>
      </c>
      <c r="C95" s="276" t="s">
        <v>140</v>
      </c>
      <c r="D95" s="315">
        <v>163.69999999999999</v>
      </c>
      <c r="E95" s="315">
        <v>162.11666666666665</v>
      </c>
      <c r="F95" s="316">
        <v>159.8833333333333</v>
      </c>
      <c r="G95" s="316">
        <v>156.06666666666666</v>
      </c>
      <c r="H95" s="316">
        <v>153.83333333333331</v>
      </c>
      <c r="I95" s="316">
        <v>165.93333333333328</v>
      </c>
      <c r="J95" s="316">
        <v>168.16666666666663</v>
      </c>
      <c r="K95" s="316">
        <v>171.98333333333326</v>
      </c>
      <c r="L95" s="303">
        <v>164.35</v>
      </c>
      <c r="M95" s="303">
        <v>158.30000000000001</v>
      </c>
      <c r="N95" s="318">
        <v>20418000</v>
      </c>
      <c r="O95" s="319">
        <v>2.6546003016591251E-2</v>
      </c>
    </row>
    <row r="96" spans="1:15" ht="14.4">
      <c r="A96" s="276">
        <v>86</v>
      </c>
      <c r="B96" s="386" t="s">
        <v>50</v>
      </c>
      <c r="C96" s="276" t="s">
        <v>141</v>
      </c>
      <c r="D96" s="315">
        <v>370.9</v>
      </c>
      <c r="E96" s="315">
        <v>372.8</v>
      </c>
      <c r="F96" s="316">
        <v>368.1</v>
      </c>
      <c r="G96" s="316">
        <v>365.3</v>
      </c>
      <c r="H96" s="316">
        <v>360.6</v>
      </c>
      <c r="I96" s="316">
        <v>375.6</v>
      </c>
      <c r="J96" s="316">
        <v>380.29999999999995</v>
      </c>
      <c r="K96" s="316">
        <v>383.1</v>
      </c>
      <c r="L96" s="303">
        <v>377.5</v>
      </c>
      <c r="M96" s="303">
        <v>370</v>
      </c>
      <c r="N96" s="318">
        <v>10326000</v>
      </c>
      <c r="O96" s="319">
        <v>1.8142378229146126E-2</v>
      </c>
    </row>
    <row r="97" spans="1:15" ht="14.4">
      <c r="A97" s="276">
        <v>87</v>
      </c>
      <c r="B97" s="386" t="s">
        <v>44</v>
      </c>
      <c r="C97" s="276" t="s">
        <v>142</v>
      </c>
      <c r="D97" s="315">
        <v>6838.45</v>
      </c>
      <c r="E97" s="315">
        <v>6848.3499999999995</v>
      </c>
      <c r="F97" s="316">
        <v>6799.3499999999985</v>
      </c>
      <c r="G97" s="316">
        <v>6760.2499999999991</v>
      </c>
      <c r="H97" s="316">
        <v>6711.2499999999982</v>
      </c>
      <c r="I97" s="316">
        <v>6887.4499999999989</v>
      </c>
      <c r="J97" s="316">
        <v>6936.4500000000007</v>
      </c>
      <c r="K97" s="316">
        <v>6975.5499999999993</v>
      </c>
      <c r="L97" s="303">
        <v>6897.35</v>
      </c>
      <c r="M97" s="303">
        <v>6809.25</v>
      </c>
      <c r="N97" s="318">
        <v>3512500</v>
      </c>
      <c r="O97" s="319">
        <v>4.3492469029440602E-2</v>
      </c>
    </row>
    <row r="98" spans="1:15" ht="14.4">
      <c r="A98" s="276">
        <v>88</v>
      </c>
      <c r="B98" s="386" t="s">
        <v>50</v>
      </c>
      <c r="C98" s="276" t="s">
        <v>143</v>
      </c>
      <c r="D98" s="315">
        <v>557.20000000000005</v>
      </c>
      <c r="E98" s="315">
        <v>556.16666666666663</v>
      </c>
      <c r="F98" s="316">
        <v>552.43333333333328</v>
      </c>
      <c r="G98" s="316">
        <v>547.66666666666663</v>
      </c>
      <c r="H98" s="316">
        <v>543.93333333333328</v>
      </c>
      <c r="I98" s="316">
        <v>560.93333333333328</v>
      </c>
      <c r="J98" s="316">
        <v>564.66666666666663</v>
      </c>
      <c r="K98" s="316">
        <v>569.43333333333328</v>
      </c>
      <c r="L98" s="303">
        <v>559.9</v>
      </c>
      <c r="M98" s="303">
        <v>551.4</v>
      </c>
      <c r="N98" s="318">
        <v>12183750</v>
      </c>
      <c r="O98" s="319">
        <v>2.984153117925499E-3</v>
      </c>
    </row>
    <row r="99" spans="1:15" ht="14.4">
      <c r="A99" s="276">
        <v>89</v>
      </c>
      <c r="B99" s="386" t="s">
        <v>57</v>
      </c>
      <c r="C99" s="276" t="s">
        <v>144</v>
      </c>
      <c r="D99" s="315">
        <v>608.6</v>
      </c>
      <c r="E99" s="315">
        <v>606.86666666666667</v>
      </c>
      <c r="F99" s="316">
        <v>602.98333333333335</v>
      </c>
      <c r="G99" s="316">
        <v>597.36666666666667</v>
      </c>
      <c r="H99" s="316">
        <v>593.48333333333335</v>
      </c>
      <c r="I99" s="316">
        <v>612.48333333333335</v>
      </c>
      <c r="J99" s="316">
        <v>616.36666666666679</v>
      </c>
      <c r="K99" s="316">
        <v>621.98333333333335</v>
      </c>
      <c r="L99" s="303">
        <v>610.75</v>
      </c>
      <c r="M99" s="303">
        <v>601.25</v>
      </c>
      <c r="N99" s="318">
        <v>2645500</v>
      </c>
      <c r="O99" s="319">
        <v>4.1453428863868984E-2</v>
      </c>
    </row>
    <row r="100" spans="1:15" ht="14.4">
      <c r="A100" s="276">
        <v>90</v>
      </c>
      <c r="B100" s="386" t="s">
        <v>73</v>
      </c>
      <c r="C100" s="276" t="s">
        <v>145</v>
      </c>
      <c r="D100" s="315">
        <v>863</v>
      </c>
      <c r="E100" s="315">
        <v>869.85</v>
      </c>
      <c r="F100" s="316">
        <v>848.75</v>
      </c>
      <c r="G100" s="316">
        <v>834.5</v>
      </c>
      <c r="H100" s="316">
        <v>813.4</v>
      </c>
      <c r="I100" s="316">
        <v>884.1</v>
      </c>
      <c r="J100" s="316">
        <v>905.20000000000016</v>
      </c>
      <c r="K100" s="316">
        <v>919.45</v>
      </c>
      <c r="L100" s="303">
        <v>890.95</v>
      </c>
      <c r="M100" s="303">
        <v>855.6</v>
      </c>
      <c r="N100" s="318">
        <v>1987200</v>
      </c>
      <c r="O100" s="319">
        <v>0.11967545638945233</v>
      </c>
    </row>
    <row r="101" spans="1:15" ht="14.4">
      <c r="A101" s="276">
        <v>91</v>
      </c>
      <c r="B101" s="386" t="s">
        <v>107</v>
      </c>
      <c r="C101" s="276" t="s">
        <v>146</v>
      </c>
      <c r="D101" s="315">
        <v>1352.9</v>
      </c>
      <c r="E101" s="315">
        <v>1344.3833333333332</v>
      </c>
      <c r="F101" s="316">
        <v>1331.9666666666665</v>
      </c>
      <c r="G101" s="316">
        <v>1311.0333333333333</v>
      </c>
      <c r="H101" s="316">
        <v>1298.6166666666666</v>
      </c>
      <c r="I101" s="316">
        <v>1365.3166666666664</v>
      </c>
      <c r="J101" s="316">
        <v>1377.7333333333333</v>
      </c>
      <c r="K101" s="316">
        <v>1398.6666666666663</v>
      </c>
      <c r="L101" s="303">
        <v>1356.8</v>
      </c>
      <c r="M101" s="303">
        <v>1323.45</v>
      </c>
      <c r="N101" s="318">
        <v>1425600</v>
      </c>
      <c r="O101" s="319">
        <v>2.2497187851518562E-3</v>
      </c>
    </row>
    <row r="102" spans="1:15" ht="14.4">
      <c r="A102" s="276">
        <v>92</v>
      </c>
      <c r="B102" s="386" t="s">
        <v>44</v>
      </c>
      <c r="C102" s="276" t="s">
        <v>147</v>
      </c>
      <c r="D102" s="315">
        <v>130.5</v>
      </c>
      <c r="E102" s="315">
        <v>131.04999999999998</v>
      </c>
      <c r="F102" s="316">
        <v>129.19999999999996</v>
      </c>
      <c r="G102" s="316">
        <v>127.89999999999998</v>
      </c>
      <c r="H102" s="316">
        <v>126.04999999999995</v>
      </c>
      <c r="I102" s="316">
        <v>132.34999999999997</v>
      </c>
      <c r="J102" s="316">
        <v>134.19999999999999</v>
      </c>
      <c r="K102" s="316">
        <v>135.49999999999997</v>
      </c>
      <c r="L102" s="303">
        <v>132.9</v>
      </c>
      <c r="M102" s="303">
        <v>129.75</v>
      </c>
      <c r="N102" s="318">
        <v>21322000</v>
      </c>
      <c r="O102" s="319">
        <v>-3.5159961989230284E-2</v>
      </c>
    </row>
    <row r="103" spans="1:15" ht="14.4">
      <c r="A103" s="276">
        <v>93</v>
      </c>
      <c r="B103" s="386" t="s">
        <v>44</v>
      </c>
      <c r="C103" s="276" t="s">
        <v>148</v>
      </c>
      <c r="D103" s="315">
        <v>71854.649999999994</v>
      </c>
      <c r="E103" s="315">
        <v>71168.71666666666</v>
      </c>
      <c r="F103" s="316">
        <v>70149.93333333332</v>
      </c>
      <c r="G103" s="316">
        <v>68445.21666666666</v>
      </c>
      <c r="H103" s="316">
        <v>67426.43333333332</v>
      </c>
      <c r="I103" s="316">
        <v>72873.43333333332</v>
      </c>
      <c r="J103" s="316">
        <v>73892.216666666674</v>
      </c>
      <c r="K103" s="316">
        <v>75596.93333333332</v>
      </c>
      <c r="L103" s="303">
        <v>72187.5</v>
      </c>
      <c r="M103" s="303">
        <v>69464</v>
      </c>
      <c r="N103" s="318">
        <v>37310</v>
      </c>
      <c r="O103" s="319">
        <v>0.10221565731166912</v>
      </c>
    </row>
    <row r="104" spans="1:15" ht="14.4">
      <c r="A104" s="276">
        <v>94</v>
      </c>
      <c r="B104" s="386" t="s">
        <v>57</v>
      </c>
      <c r="C104" s="276" t="s">
        <v>149</v>
      </c>
      <c r="D104" s="315">
        <v>1193.0999999999999</v>
      </c>
      <c r="E104" s="315">
        <v>1184.3833333333334</v>
      </c>
      <c r="F104" s="316">
        <v>1171.3666666666668</v>
      </c>
      <c r="G104" s="316">
        <v>1149.6333333333334</v>
      </c>
      <c r="H104" s="316">
        <v>1136.6166666666668</v>
      </c>
      <c r="I104" s="316">
        <v>1206.1166666666668</v>
      </c>
      <c r="J104" s="316">
        <v>1219.1333333333337</v>
      </c>
      <c r="K104" s="316">
        <v>1240.8666666666668</v>
      </c>
      <c r="L104" s="303">
        <v>1197.4000000000001</v>
      </c>
      <c r="M104" s="303">
        <v>1162.6500000000001</v>
      </c>
      <c r="N104" s="318">
        <v>4452750</v>
      </c>
      <c r="O104" s="319">
        <v>2.4857586742620404E-2</v>
      </c>
    </row>
    <row r="105" spans="1:15" ht="14.4">
      <c r="A105" s="276">
        <v>95</v>
      </c>
      <c r="B105" s="386" t="s">
        <v>113</v>
      </c>
      <c r="C105" s="276" t="s">
        <v>150</v>
      </c>
      <c r="D105" s="315">
        <v>34.950000000000003</v>
      </c>
      <c r="E105" s="315">
        <v>34.516666666666666</v>
      </c>
      <c r="F105" s="316">
        <v>33.883333333333333</v>
      </c>
      <c r="G105" s="316">
        <v>32.81666666666667</v>
      </c>
      <c r="H105" s="316">
        <v>32.183333333333337</v>
      </c>
      <c r="I105" s="316">
        <v>35.583333333333329</v>
      </c>
      <c r="J105" s="316">
        <v>36.216666666666654</v>
      </c>
      <c r="K105" s="316">
        <v>37.283333333333324</v>
      </c>
      <c r="L105" s="303">
        <v>35.15</v>
      </c>
      <c r="M105" s="303">
        <v>33.450000000000003</v>
      </c>
      <c r="N105" s="318">
        <v>47906000</v>
      </c>
      <c r="O105" s="319">
        <v>-7.7464788732394367E-3</v>
      </c>
    </row>
    <row r="106" spans="1:15" ht="14.4">
      <c r="A106" s="276">
        <v>96</v>
      </c>
      <c r="B106" s="386" t="s">
        <v>39</v>
      </c>
      <c r="C106" s="276" t="s">
        <v>261</v>
      </c>
      <c r="D106" s="315">
        <v>3860.95</v>
      </c>
      <c r="E106" s="315">
        <v>3793.0499999999997</v>
      </c>
      <c r="F106" s="316">
        <v>3712.0999999999995</v>
      </c>
      <c r="G106" s="316">
        <v>3563.2499999999995</v>
      </c>
      <c r="H106" s="316">
        <v>3482.2999999999993</v>
      </c>
      <c r="I106" s="316">
        <v>3941.8999999999996</v>
      </c>
      <c r="J106" s="316">
        <v>4022.8499999999995</v>
      </c>
      <c r="K106" s="316">
        <v>4171.7</v>
      </c>
      <c r="L106" s="303">
        <v>3874</v>
      </c>
      <c r="M106" s="303">
        <v>3644.2</v>
      </c>
      <c r="N106" s="318">
        <v>817500</v>
      </c>
      <c r="O106" s="319">
        <v>3.6778693722257449E-2</v>
      </c>
    </row>
    <row r="107" spans="1:15" ht="14.4">
      <c r="A107" s="276">
        <v>97</v>
      </c>
      <c r="B107" s="386" t="s">
        <v>50</v>
      </c>
      <c r="C107" s="276" t="s">
        <v>153</v>
      </c>
      <c r="D107" s="315">
        <v>16851.900000000001</v>
      </c>
      <c r="E107" s="315">
        <v>16816.95</v>
      </c>
      <c r="F107" s="316">
        <v>16704.900000000001</v>
      </c>
      <c r="G107" s="316">
        <v>16557.900000000001</v>
      </c>
      <c r="H107" s="316">
        <v>16445.850000000002</v>
      </c>
      <c r="I107" s="316">
        <v>16963.95</v>
      </c>
      <c r="J107" s="316">
        <v>17075.999999999996</v>
      </c>
      <c r="K107" s="316">
        <v>17223</v>
      </c>
      <c r="L107" s="303">
        <v>16929</v>
      </c>
      <c r="M107" s="303">
        <v>16669.95</v>
      </c>
      <c r="N107" s="318">
        <v>444750</v>
      </c>
      <c r="O107" s="319">
        <v>-1.8536908308507117E-2</v>
      </c>
    </row>
    <row r="108" spans="1:15" ht="14.4">
      <c r="A108" s="276">
        <v>98</v>
      </c>
      <c r="B108" s="386" t="s">
        <v>113</v>
      </c>
      <c r="C108" s="276" t="s">
        <v>155</v>
      </c>
      <c r="D108" s="315">
        <v>92.55</v>
      </c>
      <c r="E108" s="315">
        <v>91.833333333333329</v>
      </c>
      <c r="F108" s="316">
        <v>90.466666666666654</v>
      </c>
      <c r="G108" s="316">
        <v>88.383333333333326</v>
      </c>
      <c r="H108" s="316">
        <v>87.016666666666652</v>
      </c>
      <c r="I108" s="316">
        <v>93.916666666666657</v>
      </c>
      <c r="J108" s="316">
        <v>95.283333333333331</v>
      </c>
      <c r="K108" s="316">
        <v>97.36666666666666</v>
      </c>
      <c r="L108" s="303">
        <v>93.2</v>
      </c>
      <c r="M108" s="303">
        <v>89.75</v>
      </c>
      <c r="N108" s="318">
        <v>27443200</v>
      </c>
      <c r="O108" s="319">
        <v>-3.1449515251832587E-2</v>
      </c>
    </row>
    <row r="109" spans="1:15" ht="14.4">
      <c r="A109" s="276">
        <v>99</v>
      </c>
      <c r="B109" s="386" t="s">
        <v>42</v>
      </c>
      <c r="C109" s="276" t="s">
        <v>156</v>
      </c>
      <c r="D109" s="315">
        <v>91.5</v>
      </c>
      <c r="E109" s="315">
        <v>90.916666666666671</v>
      </c>
      <c r="F109" s="316">
        <v>89.933333333333337</v>
      </c>
      <c r="G109" s="316">
        <v>88.36666666666666</v>
      </c>
      <c r="H109" s="316">
        <v>87.383333333333326</v>
      </c>
      <c r="I109" s="316">
        <v>92.483333333333348</v>
      </c>
      <c r="J109" s="316">
        <v>93.466666666666669</v>
      </c>
      <c r="K109" s="316">
        <v>95.03333333333336</v>
      </c>
      <c r="L109" s="303">
        <v>91.9</v>
      </c>
      <c r="M109" s="303">
        <v>89.35</v>
      </c>
      <c r="N109" s="318">
        <v>49071300</v>
      </c>
      <c r="O109" s="319">
        <v>-1.7013016670472711E-2</v>
      </c>
    </row>
    <row r="110" spans="1:15" ht="14.4">
      <c r="A110" s="276">
        <v>100</v>
      </c>
      <c r="B110" s="386" t="s">
        <v>73</v>
      </c>
      <c r="C110" s="276" t="s">
        <v>158</v>
      </c>
      <c r="D110" s="315">
        <v>72.3</v>
      </c>
      <c r="E110" s="315">
        <v>71.7</v>
      </c>
      <c r="F110" s="316">
        <v>70.75</v>
      </c>
      <c r="G110" s="316">
        <v>69.2</v>
      </c>
      <c r="H110" s="316">
        <v>68.25</v>
      </c>
      <c r="I110" s="316">
        <v>73.25</v>
      </c>
      <c r="J110" s="316">
        <v>74.200000000000017</v>
      </c>
      <c r="K110" s="316">
        <v>75.75</v>
      </c>
      <c r="L110" s="303">
        <v>72.650000000000006</v>
      </c>
      <c r="M110" s="303">
        <v>70.150000000000006</v>
      </c>
      <c r="N110" s="318">
        <v>42480900</v>
      </c>
      <c r="O110" s="319">
        <v>-1.6752806986276954E-2</v>
      </c>
    </row>
    <row r="111" spans="1:15" ht="14.4">
      <c r="A111" s="276">
        <v>101</v>
      </c>
      <c r="B111" s="386" t="s">
        <v>79</v>
      </c>
      <c r="C111" s="276" t="s">
        <v>159</v>
      </c>
      <c r="D111" s="315">
        <v>21851.7</v>
      </c>
      <c r="E111" s="315">
        <v>21919.55</v>
      </c>
      <c r="F111" s="316">
        <v>21609.1</v>
      </c>
      <c r="G111" s="316">
        <v>21366.5</v>
      </c>
      <c r="H111" s="316">
        <v>21056.05</v>
      </c>
      <c r="I111" s="316">
        <v>22162.149999999998</v>
      </c>
      <c r="J111" s="316">
        <v>22472.600000000002</v>
      </c>
      <c r="K111" s="316">
        <v>22715.199999999997</v>
      </c>
      <c r="L111" s="303">
        <v>22230</v>
      </c>
      <c r="M111" s="303">
        <v>21676.95</v>
      </c>
      <c r="N111" s="318">
        <v>114420</v>
      </c>
      <c r="O111" s="319">
        <v>-0.13573532744164968</v>
      </c>
    </row>
    <row r="112" spans="1:15" ht="14.4">
      <c r="A112" s="276">
        <v>102</v>
      </c>
      <c r="B112" s="386" t="s">
        <v>52</v>
      </c>
      <c r="C112" s="276" t="s">
        <v>160</v>
      </c>
      <c r="D112" s="315">
        <v>1475.3</v>
      </c>
      <c r="E112" s="315">
        <v>1450.55</v>
      </c>
      <c r="F112" s="316">
        <v>1417.1</v>
      </c>
      <c r="G112" s="316">
        <v>1358.8999999999999</v>
      </c>
      <c r="H112" s="316">
        <v>1325.4499999999998</v>
      </c>
      <c r="I112" s="316">
        <v>1508.75</v>
      </c>
      <c r="J112" s="316">
        <v>1542.2000000000003</v>
      </c>
      <c r="K112" s="316">
        <v>1600.4</v>
      </c>
      <c r="L112" s="303">
        <v>1484</v>
      </c>
      <c r="M112" s="303">
        <v>1392.35</v>
      </c>
      <c r="N112" s="318">
        <v>3274700</v>
      </c>
      <c r="O112" s="319">
        <v>5.9430604982206404E-2</v>
      </c>
    </row>
    <row r="113" spans="1:15" ht="14.4">
      <c r="A113" s="276">
        <v>103</v>
      </c>
      <c r="B113" s="386" t="s">
        <v>73</v>
      </c>
      <c r="C113" s="276" t="s">
        <v>161</v>
      </c>
      <c r="D113" s="315">
        <v>246.95</v>
      </c>
      <c r="E113" s="315">
        <v>244.28333333333333</v>
      </c>
      <c r="F113" s="316">
        <v>240.66666666666666</v>
      </c>
      <c r="G113" s="316">
        <v>234.38333333333333</v>
      </c>
      <c r="H113" s="316">
        <v>230.76666666666665</v>
      </c>
      <c r="I113" s="316">
        <v>250.56666666666666</v>
      </c>
      <c r="J113" s="316">
        <v>254.18333333333334</v>
      </c>
      <c r="K113" s="316">
        <v>260.4666666666667</v>
      </c>
      <c r="L113" s="303">
        <v>247.9</v>
      </c>
      <c r="M113" s="303">
        <v>238</v>
      </c>
      <c r="N113" s="318">
        <v>12465000</v>
      </c>
      <c r="O113" s="319">
        <v>7.0876288659793812E-2</v>
      </c>
    </row>
    <row r="114" spans="1:15" ht="14.4">
      <c r="A114" s="276">
        <v>104</v>
      </c>
      <c r="B114" s="386" t="s">
        <v>57</v>
      </c>
      <c r="C114" s="276" t="s">
        <v>162</v>
      </c>
      <c r="D114" s="315">
        <v>103.2</v>
      </c>
      <c r="E114" s="315">
        <v>101.93333333333334</v>
      </c>
      <c r="F114" s="316">
        <v>99.966666666666669</v>
      </c>
      <c r="G114" s="316">
        <v>96.733333333333334</v>
      </c>
      <c r="H114" s="316">
        <v>94.766666666666666</v>
      </c>
      <c r="I114" s="316">
        <v>105.16666666666667</v>
      </c>
      <c r="J114" s="316">
        <v>107.13333333333334</v>
      </c>
      <c r="K114" s="316">
        <v>110.36666666666667</v>
      </c>
      <c r="L114" s="303">
        <v>103.9</v>
      </c>
      <c r="M114" s="303">
        <v>98.7</v>
      </c>
      <c r="N114" s="318">
        <v>47312200</v>
      </c>
      <c r="O114" s="319">
        <v>-2.6140373807345446E-3</v>
      </c>
    </row>
    <row r="115" spans="1:15" ht="14.4">
      <c r="A115" s="276">
        <v>105</v>
      </c>
      <c r="B115" s="386" t="s">
        <v>50</v>
      </c>
      <c r="C115" s="276" t="s">
        <v>163</v>
      </c>
      <c r="D115" s="315">
        <v>1571.2</v>
      </c>
      <c r="E115" s="315">
        <v>1577.1333333333332</v>
      </c>
      <c r="F115" s="316">
        <v>1562.2666666666664</v>
      </c>
      <c r="G115" s="316">
        <v>1553.3333333333333</v>
      </c>
      <c r="H115" s="316">
        <v>1538.4666666666665</v>
      </c>
      <c r="I115" s="316">
        <v>1586.0666666666664</v>
      </c>
      <c r="J115" s="316">
        <v>1600.9333333333332</v>
      </c>
      <c r="K115" s="316">
        <v>1609.8666666666663</v>
      </c>
      <c r="L115" s="303">
        <v>1592</v>
      </c>
      <c r="M115" s="303">
        <v>1568.2</v>
      </c>
      <c r="N115" s="318">
        <v>2957000</v>
      </c>
      <c r="O115" s="319">
        <v>1.4582261108251844E-2</v>
      </c>
    </row>
    <row r="116" spans="1:15" ht="14.4">
      <c r="A116" s="276">
        <v>106</v>
      </c>
      <c r="B116" s="386" t="s">
        <v>54</v>
      </c>
      <c r="C116" s="276" t="s">
        <v>164</v>
      </c>
      <c r="D116" s="315">
        <v>29.65</v>
      </c>
      <c r="E116" s="315">
        <v>29.233333333333331</v>
      </c>
      <c r="F116" s="316">
        <v>28.766666666666662</v>
      </c>
      <c r="G116" s="316">
        <v>27.883333333333333</v>
      </c>
      <c r="H116" s="316">
        <v>27.416666666666664</v>
      </c>
      <c r="I116" s="316">
        <v>30.11666666666666</v>
      </c>
      <c r="J116" s="316">
        <v>30.583333333333329</v>
      </c>
      <c r="K116" s="316">
        <v>31.466666666666658</v>
      </c>
      <c r="L116" s="303">
        <v>29.7</v>
      </c>
      <c r="M116" s="303">
        <v>28.35</v>
      </c>
      <c r="N116" s="318">
        <v>75820000</v>
      </c>
      <c r="O116" s="319">
        <v>2.6175459491649299E-2</v>
      </c>
    </row>
    <row r="117" spans="1:15" ht="14.4">
      <c r="A117" s="276">
        <v>107</v>
      </c>
      <c r="B117" s="386" t="s">
        <v>42</v>
      </c>
      <c r="C117" s="276" t="s">
        <v>165</v>
      </c>
      <c r="D117" s="315">
        <v>189.25</v>
      </c>
      <c r="E117" s="315">
        <v>188.45000000000002</v>
      </c>
      <c r="F117" s="316">
        <v>186.85000000000002</v>
      </c>
      <c r="G117" s="316">
        <v>184.45000000000002</v>
      </c>
      <c r="H117" s="316">
        <v>182.85000000000002</v>
      </c>
      <c r="I117" s="316">
        <v>190.85000000000002</v>
      </c>
      <c r="J117" s="316">
        <v>192.45</v>
      </c>
      <c r="K117" s="316">
        <v>194.85000000000002</v>
      </c>
      <c r="L117" s="303">
        <v>190.05</v>
      </c>
      <c r="M117" s="303">
        <v>186.05</v>
      </c>
      <c r="N117" s="318">
        <v>16768000</v>
      </c>
      <c r="O117" s="319">
        <v>-1.7346460384435068E-2</v>
      </c>
    </row>
    <row r="118" spans="1:15" ht="14.4">
      <c r="A118" s="276">
        <v>108</v>
      </c>
      <c r="B118" s="386" t="s">
        <v>89</v>
      </c>
      <c r="C118" s="276" t="s">
        <v>166</v>
      </c>
      <c r="D118" s="315">
        <v>1304.3499999999999</v>
      </c>
      <c r="E118" s="315">
        <v>1296</v>
      </c>
      <c r="F118" s="316">
        <v>1268.8499999999999</v>
      </c>
      <c r="G118" s="316">
        <v>1233.3499999999999</v>
      </c>
      <c r="H118" s="316">
        <v>1206.1999999999998</v>
      </c>
      <c r="I118" s="316">
        <v>1331.5</v>
      </c>
      <c r="J118" s="316">
        <v>1358.65</v>
      </c>
      <c r="K118" s="316">
        <v>1394.15</v>
      </c>
      <c r="L118" s="303">
        <v>1323.15</v>
      </c>
      <c r="M118" s="303">
        <v>1260.5</v>
      </c>
      <c r="N118" s="318">
        <v>1782253</v>
      </c>
      <c r="O118" s="319">
        <v>5.5435044589057604E-2</v>
      </c>
    </row>
    <row r="119" spans="1:15" ht="14.4">
      <c r="A119" s="276">
        <v>109</v>
      </c>
      <c r="B119" s="386" t="s">
        <v>37</v>
      </c>
      <c r="C119" s="276" t="s">
        <v>167</v>
      </c>
      <c r="D119" s="315">
        <v>856.85</v>
      </c>
      <c r="E119" s="315">
        <v>856.48333333333323</v>
      </c>
      <c r="F119" s="316">
        <v>846.91666666666652</v>
      </c>
      <c r="G119" s="316">
        <v>836.98333333333323</v>
      </c>
      <c r="H119" s="316">
        <v>827.41666666666652</v>
      </c>
      <c r="I119" s="316">
        <v>866.41666666666652</v>
      </c>
      <c r="J119" s="316">
        <v>875.98333333333335</v>
      </c>
      <c r="K119" s="316">
        <v>885.91666666666652</v>
      </c>
      <c r="L119" s="303">
        <v>866.05</v>
      </c>
      <c r="M119" s="303">
        <v>846.55</v>
      </c>
      <c r="N119" s="318">
        <v>1416950</v>
      </c>
      <c r="O119" s="319">
        <v>-1.0095011876484561E-2</v>
      </c>
    </row>
    <row r="120" spans="1:15" ht="14.4">
      <c r="A120" s="276">
        <v>110</v>
      </c>
      <c r="B120" s="386" t="s">
        <v>54</v>
      </c>
      <c r="C120" s="276" t="s">
        <v>168</v>
      </c>
      <c r="D120" s="315">
        <v>206.8</v>
      </c>
      <c r="E120" s="315">
        <v>204.06666666666669</v>
      </c>
      <c r="F120" s="316">
        <v>199.73333333333338</v>
      </c>
      <c r="G120" s="316">
        <v>192.66666666666669</v>
      </c>
      <c r="H120" s="316">
        <v>188.33333333333337</v>
      </c>
      <c r="I120" s="316">
        <v>211.13333333333338</v>
      </c>
      <c r="J120" s="316">
        <v>215.4666666666667</v>
      </c>
      <c r="K120" s="316">
        <v>222.53333333333339</v>
      </c>
      <c r="L120" s="303">
        <v>208.4</v>
      </c>
      <c r="M120" s="303">
        <v>197</v>
      </c>
      <c r="N120" s="318">
        <v>23913700</v>
      </c>
      <c r="O120" s="319">
        <v>6.2382549590173038E-2</v>
      </c>
    </row>
    <row r="121" spans="1:15" ht="14.4">
      <c r="A121" s="276">
        <v>111</v>
      </c>
      <c r="B121" s="386" t="s">
        <v>42</v>
      </c>
      <c r="C121" s="276" t="s">
        <v>169</v>
      </c>
      <c r="D121" s="315">
        <v>115.65</v>
      </c>
      <c r="E121" s="315">
        <v>114.35000000000001</v>
      </c>
      <c r="F121" s="316">
        <v>112.70000000000002</v>
      </c>
      <c r="G121" s="316">
        <v>109.75000000000001</v>
      </c>
      <c r="H121" s="316">
        <v>108.10000000000002</v>
      </c>
      <c r="I121" s="316">
        <v>117.30000000000001</v>
      </c>
      <c r="J121" s="316">
        <v>118.95000000000002</v>
      </c>
      <c r="K121" s="316">
        <v>121.9</v>
      </c>
      <c r="L121" s="303">
        <v>116</v>
      </c>
      <c r="M121" s="303">
        <v>111.4</v>
      </c>
      <c r="N121" s="318">
        <v>26232000</v>
      </c>
      <c r="O121" s="319">
        <v>-0.10244303017860809</v>
      </c>
    </row>
    <row r="122" spans="1:15" ht="14.4">
      <c r="A122" s="276">
        <v>112</v>
      </c>
      <c r="B122" s="386" t="s">
        <v>73</v>
      </c>
      <c r="C122" s="276" t="s">
        <v>170</v>
      </c>
      <c r="D122" s="315">
        <v>2005.3</v>
      </c>
      <c r="E122" s="315">
        <v>2010.9833333333336</v>
      </c>
      <c r="F122" s="316">
        <v>1980.2166666666672</v>
      </c>
      <c r="G122" s="316">
        <v>1955.1333333333337</v>
      </c>
      <c r="H122" s="316">
        <v>1924.3666666666672</v>
      </c>
      <c r="I122" s="316">
        <v>2036.0666666666671</v>
      </c>
      <c r="J122" s="316">
        <v>2066.8333333333335</v>
      </c>
      <c r="K122" s="316">
        <v>2091.916666666667</v>
      </c>
      <c r="L122" s="303">
        <v>2041.75</v>
      </c>
      <c r="M122" s="303">
        <v>1985.9</v>
      </c>
      <c r="N122" s="318">
        <v>35633345</v>
      </c>
      <c r="O122" s="319">
        <v>2.9845817969946238E-2</v>
      </c>
    </row>
    <row r="123" spans="1:15" ht="14.4">
      <c r="A123" s="276">
        <v>113</v>
      </c>
      <c r="B123" s="386" t="s">
        <v>113</v>
      </c>
      <c r="C123" s="276" t="s">
        <v>171</v>
      </c>
      <c r="D123" s="315">
        <v>39.35</v>
      </c>
      <c r="E123" s="315">
        <v>39.166666666666664</v>
      </c>
      <c r="F123" s="316">
        <v>38.93333333333333</v>
      </c>
      <c r="G123" s="316">
        <v>38.516666666666666</v>
      </c>
      <c r="H123" s="316">
        <v>38.283333333333331</v>
      </c>
      <c r="I123" s="316">
        <v>39.583333333333329</v>
      </c>
      <c r="J123" s="316">
        <v>39.816666666666663</v>
      </c>
      <c r="K123" s="316">
        <v>40.233333333333327</v>
      </c>
      <c r="L123" s="303">
        <v>39.4</v>
      </c>
      <c r="M123" s="303">
        <v>38.75</v>
      </c>
      <c r="N123" s="318">
        <v>59831000</v>
      </c>
      <c r="O123" s="319">
        <v>-2.2656734947237741E-2</v>
      </c>
    </row>
    <row r="124" spans="1:15" ht="14.4">
      <c r="A124" s="276">
        <v>114</v>
      </c>
      <c r="B124" s="417" t="s">
        <v>57</v>
      </c>
      <c r="C124" s="276" t="s">
        <v>280</v>
      </c>
      <c r="D124" s="315">
        <v>835.5</v>
      </c>
      <c r="E124" s="315">
        <v>833.63333333333333</v>
      </c>
      <c r="F124" s="316">
        <v>827.26666666666665</v>
      </c>
      <c r="G124" s="316">
        <v>819.0333333333333</v>
      </c>
      <c r="H124" s="316">
        <v>812.66666666666663</v>
      </c>
      <c r="I124" s="316">
        <v>841.86666666666667</v>
      </c>
      <c r="J124" s="316">
        <v>848.23333333333323</v>
      </c>
      <c r="K124" s="316">
        <v>856.4666666666667</v>
      </c>
      <c r="L124" s="303">
        <v>840</v>
      </c>
      <c r="M124" s="303">
        <v>825.4</v>
      </c>
      <c r="N124" s="318">
        <v>5173500</v>
      </c>
      <c r="O124" s="319">
        <v>2.939859722429488E-2</v>
      </c>
    </row>
    <row r="125" spans="1:15" ht="14.4">
      <c r="A125" s="276">
        <v>115</v>
      </c>
      <c r="B125" s="386" t="s">
        <v>54</v>
      </c>
      <c r="C125" s="276" t="s">
        <v>172</v>
      </c>
      <c r="D125" s="315">
        <v>230.25</v>
      </c>
      <c r="E125" s="315">
        <v>227.33333333333334</v>
      </c>
      <c r="F125" s="316">
        <v>223.66666666666669</v>
      </c>
      <c r="G125" s="316">
        <v>217.08333333333334</v>
      </c>
      <c r="H125" s="316">
        <v>213.41666666666669</v>
      </c>
      <c r="I125" s="316">
        <v>233.91666666666669</v>
      </c>
      <c r="J125" s="316">
        <v>237.58333333333337</v>
      </c>
      <c r="K125" s="316">
        <v>244.16666666666669</v>
      </c>
      <c r="L125" s="303">
        <v>231</v>
      </c>
      <c r="M125" s="303">
        <v>220.75</v>
      </c>
      <c r="N125" s="318">
        <v>121611000</v>
      </c>
      <c r="O125" s="319">
        <v>1.4718766427194673E-2</v>
      </c>
    </row>
    <row r="126" spans="1:15" ht="14.4">
      <c r="A126" s="276">
        <v>116</v>
      </c>
      <c r="B126" s="386" t="s">
        <v>37</v>
      </c>
      <c r="C126" s="276" t="s">
        <v>173</v>
      </c>
      <c r="D126" s="315">
        <v>23502.5</v>
      </c>
      <c r="E126" s="315">
        <v>23480.833333333332</v>
      </c>
      <c r="F126" s="316">
        <v>23276.666666666664</v>
      </c>
      <c r="G126" s="316">
        <v>23050.833333333332</v>
      </c>
      <c r="H126" s="316">
        <v>22846.666666666664</v>
      </c>
      <c r="I126" s="316">
        <v>23706.666666666664</v>
      </c>
      <c r="J126" s="316">
        <v>23910.833333333328</v>
      </c>
      <c r="K126" s="316">
        <v>24136.666666666664</v>
      </c>
      <c r="L126" s="303">
        <v>23685</v>
      </c>
      <c r="M126" s="303">
        <v>23255</v>
      </c>
      <c r="N126" s="318">
        <v>130850</v>
      </c>
      <c r="O126" s="319">
        <v>-2.2047832585949178E-2</v>
      </c>
    </row>
    <row r="127" spans="1:15" ht="14.4">
      <c r="A127" s="276">
        <v>117</v>
      </c>
      <c r="B127" s="386" t="s">
        <v>64</v>
      </c>
      <c r="C127" s="276" t="s">
        <v>174</v>
      </c>
      <c r="D127" s="315">
        <v>1372.75</v>
      </c>
      <c r="E127" s="315">
        <v>1376.45</v>
      </c>
      <c r="F127" s="316">
        <v>1351.9</v>
      </c>
      <c r="G127" s="316">
        <v>1331.05</v>
      </c>
      <c r="H127" s="316">
        <v>1306.5</v>
      </c>
      <c r="I127" s="316">
        <v>1397.3000000000002</v>
      </c>
      <c r="J127" s="316">
        <v>1421.85</v>
      </c>
      <c r="K127" s="316">
        <v>1442.7000000000003</v>
      </c>
      <c r="L127" s="303">
        <v>1401</v>
      </c>
      <c r="M127" s="303">
        <v>1355.6</v>
      </c>
      <c r="N127" s="318">
        <v>1751750</v>
      </c>
      <c r="O127" s="319">
        <v>3.3084657800843333E-2</v>
      </c>
    </row>
    <row r="128" spans="1:15" ht="14.4">
      <c r="A128" s="276">
        <v>118</v>
      </c>
      <c r="B128" s="386" t="s">
        <v>79</v>
      </c>
      <c r="C128" s="276" t="s">
        <v>175</v>
      </c>
      <c r="D128" s="315">
        <v>5152.3500000000004</v>
      </c>
      <c r="E128" s="315">
        <v>5130.1833333333334</v>
      </c>
      <c r="F128" s="316">
        <v>5087.166666666667</v>
      </c>
      <c r="G128" s="316">
        <v>5021.9833333333336</v>
      </c>
      <c r="H128" s="316">
        <v>4978.9666666666672</v>
      </c>
      <c r="I128" s="316">
        <v>5195.3666666666668</v>
      </c>
      <c r="J128" s="316">
        <v>5238.3833333333332</v>
      </c>
      <c r="K128" s="316">
        <v>5303.5666666666666</v>
      </c>
      <c r="L128" s="303">
        <v>5173.2</v>
      </c>
      <c r="M128" s="303">
        <v>5065</v>
      </c>
      <c r="N128" s="318">
        <v>588875</v>
      </c>
      <c r="O128" s="319">
        <v>1.0293802273214669E-2</v>
      </c>
    </row>
    <row r="129" spans="1:15" ht="14.4">
      <c r="A129" s="276">
        <v>119</v>
      </c>
      <c r="B129" s="386" t="s">
        <v>57</v>
      </c>
      <c r="C129" s="276" t="s">
        <v>176</v>
      </c>
      <c r="D129" s="315">
        <v>876.1</v>
      </c>
      <c r="E129" s="315">
        <v>868.33333333333337</v>
      </c>
      <c r="F129" s="316">
        <v>857.4666666666667</v>
      </c>
      <c r="G129" s="316">
        <v>838.83333333333337</v>
      </c>
      <c r="H129" s="316">
        <v>827.9666666666667</v>
      </c>
      <c r="I129" s="316">
        <v>886.9666666666667</v>
      </c>
      <c r="J129" s="316">
        <v>897.83333333333326</v>
      </c>
      <c r="K129" s="316">
        <v>916.4666666666667</v>
      </c>
      <c r="L129" s="303">
        <v>879.2</v>
      </c>
      <c r="M129" s="303">
        <v>849.7</v>
      </c>
      <c r="N129" s="318">
        <v>3828846</v>
      </c>
      <c r="O129" s="319">
        <v>2.2697913053721362E-3</v>
      </c>
    </row>
    <row r="130" spans="1:15" ht="14.4">
      <c r="A130" s="276">
        <v>120</v>
      </c>
      <c r="B130" s="386" t="s">
        <v>52</v>
      </c>
      <c r="C130" s="276" t="s">
        <v>178</v>
      </c>
      <c r="D130" s="315">
        <v>510.65</v>
      </c>
      <c r="E130" s="315">
        <v>511.11666666666662</v>
      </c>
      <c r="F130" s="316">
        <v>505.63333333333321</v>
      </c>
      <c r="G130" s="316">
        <v>500.61666666666662</v>
      </c>
      <c r="H130" s="316">
        <v>495.13333333333321</v>
      </c>
      <c r="I130" s="316">
        <v>516.13333333333321</v>
      </c>
      <c r="J130" s="316">
        <v>521.61666666666667</v>
      </c>
      <c r="K130" s="316">
        <v>526.63333333333321</v>
      </c>
      <c r="L130" s="303">
        <v>516.6</v>
      </c>
      <c r="M130" s="303">
        <v>506.1</v>
      </c>
      <c r="N130" s="318">
        <v>40465600</v>
      </c>
      <c r="O130" s="319">
        <v>3.6171356873991756E-2</v>
      </c>
    </row>
    <row r="131" spans="1:15" ht="14.4">
      <c r="A131" s="276">
        <v>121</v>
      </c>
      <c r="B131" s="386" t="s">
        <v>89</v>
      </c>
      <c r="C131" s="276" t="s">
        <v>179</v>
      </c>
      <c r="D131" s="315">
        <v>426.05</v>
      </c>
      <c r="E131" s="315">
        <v>426.01666666666665</v>
      </c>
      <c r="F131" s="316">
        <v>410.0333333333333</v>
      </c>
      <c r="G131" s="316">
        <v>394.01666666666665</v>
      </c>
      <c r="H131" s="316">
        <v>378.0333333333333</v>
      </c>
      <c r="I131" s="316">
        <v>442.0333333333333</v>
      </c>
      <c r="J131" s="316">
        <v>458.01666666666665</v>
      </c>
      <c r="K131" s="316">
        <v>474.0333333333333</v>
      </c>
      <c r="L131" s="303">
        <v>442</v>
      </c>
      <c r="M131" s="303">
        <v>410</v>
      </c>
      <c r="N131" s="318">
        <v>6175500</v>
      </c>
      <c r="O131" s="319">
        <v>-9.0567704881820185E-2</v>
      </c>
    </row>
    <row r="132" spans="1:15" ht="14.4">
      <c r="A132" s="276">
        <v>122</v>
      </c>
      <c r="B132" s="386" t="s">
        <v>180</v>
      </c>
      <c r="C132" s="276" t="s">
        <v>181</v>
      </c>
      <c r="D132" s="315">
        <v>325.3</v>
      </c>
      <c r="E132" s="315">
        <v>325.71666666666664</v>
      </c>
      <c r="F132" s="316">
        <v>322.43333333333328</v>
      </c>
      <c r="G132" s="316">
        <v>319.56666666666666</v>
      </c>
      <c r="H132" s="316">
        <v>316.2833333333333</v>
      </c>
      <c r="I132" s="316">
        <v>328.58333333333326</v>
      </c>
      <c r="J132" s="316">
        <v>331.86666666666667</v>
      </c>
      <c r="K132" s="316">
        <v>334.73333333333323</v>
      </c>
      <c r="L132" s="303">
        <v>329</v>
      </c>
      <c r="M132" s="303">
        <v>322.85000000000002</v>
      </c>
      <c r="N132" s="318">
        <v>4660000</v>
      </c>
      <c r="O132" s="319">
        <v>1.0845986984815618E-2</v>
      </c>
    </row>
    <row r="133" spans="1:15" ht="14.4">
      <c r="A133" s="276">
        <v>123</v>
      </c>
      <c r="B133" s="386" t="s">
        <v>39</v>
      </c>
      <c r="C133" s="276" t="s">
        <v>3464</v>
      </c>
      <c r="D133" s="315">
        <v>514.54999999999995</v>
      </c>
      <c r="E133" s="315">
        <v>514.80000000000007</v>
      </c>
      <c r="F133" s="316">
        <v>508.90000000000009</v>
      </c>
      <c r="G133" s="316">
        <v>503.25</v>
      </c>
      <c r="H133" s="316">
        <v>497.35</v>
      </c>
      <c r="I133" s="316">
        <v>520.45000000000016</v>
      </c>
      <c r="J133" s="316">
        <v>526.35</v>
      </c>
      <c r="K133" s="316">
        <v>532.00000000000023</v>
      </c>
      <c r="L133" s="303">
        <v>520.70000000000005</v>
      </c>
      <c r="M133" s="303">
        <v>509.15</v>
      </c>
      <c r="N133" s="318">
        <v>17913150</v>
      </c>
      <c r="O133" s="319">
        <v>8.7425878059905725E-3</v>
      </c>
    </row>
    <row r="134" spans="1:15" ht="14.4">
      <c r="A134" s="276">
        <v>124</v>
      </c>
      <c r="B134" s="386" t="s">
        <v>44</v>
      </c>
      <c r="C134" s="276" t="s">
        <v>183</v>
      </c>
      <c r="D134" s="315">
        <v>146.69999999999999</v>
      </c>
      <c r="E134" s="315">
        <v>147.56666666666666</v>
      </c>
      <c r="F134" s="316">
        <v>145.13333333333333</v>
      </c>
      <c r="G134" s="316">
        <v>143.56666666666666</v>
      </c>
      <c r="H134" s="316">
        <v>141.13333333333333</v>
      </c>
      <c r="I134" s="316">
        <v>149.13333333333333</v>
      </c>
      <c r="J134" s="316">
        <v>151.56666666666666</v>
      </c>
      <c r="K134" s="316">
        <v>153.13333333333333</v>
      </c>
      <c r="L134" s="303">
        <v>150</v>
      </c>
      <c r="M134" s="303">
        <v>146</v>
      </c>
      <c r="N134" s="318">
        <v>90960600</v>
      </c>
      <c r="O134" s="319">
        <v>-5.5907235401999648E-2</v>
      </c>
    </row>
    <row r="135" spans="1:15" ht="14.4">
      <c r="A135" s="276">
        <v>125</v>
      </c>
      <c r="B135" s="386" t="s">
        <v>42</v>
      </c>
      <c r="C135" s="276" t="s">
        <v>185</v>
      </c>
      <c r="D135" s="315">
        <v>55.55</v>
      </c>
      <c r="E135" s="315">
        <v>55.383333333333326</v>
      </c>
      <c r="F135" s="316">
        <v>54.866666666666653</v>
      </c>
      <c r="G135" s="316">
        <v>54.18333333333333</v>
      </c>
      <c r="H135" s="316">
        <v>53.666666666666657</v>
      </c>
      <c r="I135" s="316">
        <v>56.066666666666649</v>
      </c>
      <c r="J135" s="316">
        <v>56.583333333333329</v>
      </c>
      <c r="K135" s="316">
        <v>57.266666666666644</v>
      </c>
      <c r="L135" s="303">
        <v>55.9</v>
      </c>
      <c r="M135" s="303">
        <v>54.7</v>
      </c>
      <c r="N135" s="318">
        <v>87736500</v>
      </c>
      <c r="O135" s="319">
        <v>-1.5363343063450607E-3</v>
      </c>
    </row>
    <row r="136" spans="1:15" ht="14.4">
      <c r="A136" s="276">
        <v>126</v>
      </c>
      <c r="B136" s="386" t="s">
        <v>113</v>
      </c>
      <c r="C136" s="276" t="s">
        <v>186</v>
      </c>
      <c r="D136" s="315">
        <v>487.65</v>
      </c>
      <c r="E136" s="315">
        <v>481.08333333333331</v>
      </c>
      <c r="F136" s="316">
        <v>472.46666666666664</v>
      </c>
      <c r="G136" s="316">
        <v>457.2833333333333</v>
      </c>
      <c r="H136" s="316">
        <v>448.66666666666663</v>
      </c>
      <c r="I136" s="316">
        <v>496.26666666666665</v>
      </c>
      <c r="J136" s="316">
        <v>504.88333333333333</v>
      </c>
      <c r="K136" s="316">
        <v>520.06666666666661</v>
      </c>
      <c r="L136" s="303">
        <v>489.7</v>
      </c>
      <c r="M136" s="303">
        <v>465.9</v>
      </c>
      <c r="N136" s="318">
        <v>35649000</v>
      </c>
      <c r="O136" s="319">
        <v>2.3426061493411421E-2</v>
      </c>
    </row>
    <row r="137" spans="1:15" ht="14.4">
      <c r="A137" s="276">
        <v>127</v>
      </c>
      <c r="B137" s="386" t="s">
        <v>107</v>
      </c>
      <c r="C137" s="276" t="s">
        <v>187</v>
      </c>
      <c r="D137" s="315">
        <v>2668.75</v>
      </c>
      <c r="E137" s="315">
        <v>2663.3666666666668</v>
      </c>
      <c r="F137" s="316">
        <v>2651.8833333333337</v>
      </c>
      <c r="G137" s="316">
        <v>2635.0166666666669</v>
      </c>
      <c r="H137" s="316">
        <v>2623.5333333333338</v>
      </c>
      <c r="I137" s="316">
        <v>2680.2333333333336</v>
      </c>
      <c r="J137" s="316">
        <v>2691.7166666666672</v>
      </c>
      <c r="K137" s="316">
        <v>2708.5833333333335</v>
      </c>
      <c r="L137" s="303">
        <v>2674.85</v>
      </c>
      <c r="M137" s="303">
        <v>2646.5</v>
      </c>
      <c r="N137" s="318">
        <v>7023300</v>
      </c>
      <c r="O137" s="319">
        <v>5.010316677132861E-2</v>
      </c>
    </row>
    <row r="138" spans="1:15" ht="14.4">
      <c r="A138" s="276">
        <v>128</v>
      </c>
      <c r="B138" s="386" t="s">
        <v>107</v>
      </c>
      <c r="C138" s="276" t="s">
        <v>188</v>
      </c>
      <c r="D138" s="315">
        <v>842.1</v>
      </c>
      <c r="E138" s="315">
        <v>841.55000000000007</v>
      </c>
      <c r="F138" s="316">
        <v>835.70000000000016</v>
      </c>
      <c r="G138" s="316">
        <v>829.30000000000007</v>
      </c>
      <c r="H138" s="316">
        <v>823.45000000000016</v>
      </c>
      <c r="I138" s="316">
        <v>847.95000000000016</v>
      </c>
      <c r="J138" s="316">
        <v>853.80000000000007</v>
      </c>
      <c r="K138" s="316">
        <v>860.20000000000016</v>
      </c>
      <c r="L138" s="303">
        <v>847.4</v>
      </c>
      <c r="M138" s="303">
        <v>835.15</v>
      </c>
      <c r="N138" s="318">
        <v>9922800</v>
      </c>
      <c r="O138" s="319">
        <v>-7.3229291716686677E-3</v>
      </c>
    </row>
    <row r="139" spans="1:15" ht="14.4">
      <c r="A139" s="276">
        <v>129</v>
      </c>
      <c r="B139" s="386" t="s">
        <v>50</v>
      </c>
      <c r="C139" s="276" t="s">
        <v>189</v>
      </c>
      <c r="D139" s="315">
        <v>1289.25</v>
      </c>
      <c r="E139" s="315">
        <v>1291.0666666666668</v>
      </c>
      <c r="F139" s="316">
        <v>1277.0833333333337</v>
      </c>
      <c r="G139" s="316">
        <v>1264.916666666667</v>
      </c>
      <c r="H139" s="316">
        <v>1250.9333333333338</v>
      </c>
      <c r="I139" s="316">
        <v>1303.2333333333336</v>
      </c>
      <c r="J139" s="316">
        <v>1317.2166666666667</v>
      </c>
      <c r="K139" s="316">
        <v>1329.3833333333334</v>
      </c>
      <c r="L139" s="303">
        <v>1305.05</v>
      </c>
      <c r="M139" s="303">
        <v>1278.9000000000001</v>
      </c>
      <c r="N139" s="318">
        <v>5786250</v>
      </c>
      <c r="O139" s="319">
        <v>2.729693741677763E-2</v>
      </c>
    </row>
    <row r="140" spans="1:15" ht="14.4">
      <c r="A140" s="276">
        <v>130</v>
      </c>
      <c r="B140" s="386" t="s">
        <v>52</v>
      </c>
      <c r="C140" s="276" t="s">
        <v>190</v>
      </c>
      <c r="D140" s="315">
        <v>2729.4</v>
      </c>
      <c r="E140" s="315">
        <v>2693.6</v>
      </c>
      <c r="F140" s="316">
        <v>2639.2</v>
      </c>
      <c r="G140" s="316">
        <v>2549</v>
      </c>
      <c r="H140" s="316">
        <v>2494.6</v>
      </c>
      <c r="I140" s="316">
        <v>2783.7999999999997</v>
      </c>
      <c r="J140" s="316">
        <v>2838.2000000000003</v>
      </c>
      <c r="K140" s="316">
        <v>2928.3999999999996</v>
      </c>
      <c r="L140" s="303">
        <v>2748</v>
      </c>
      <c r="M140" s="303">
        <v>2603.4</v>
      </c>
      <c r="N140" s="318">
        <v>881750</v>
      </c>
      <c r="O140" s="319">
        <v>-0.14247507901774861</v>
      </c>
    </row>
    <row r="141" spans="1:15" ht="14.4">
      <c r="A141" s="276">
        <v>131</v>
      </c>
      <c r="B141" s="386" t="s">
        <v>42</v>
      </c>
      <c r="C141" s="276" t="s">
        <v>191</v>
      </c>
      <c r="D141" s="315">
        <v>304.39999999999998</v>
      </c>
      <c r="E141" s="315">
        <v>305.56666666666666</v>
      </c>
      <c r="F141" s="316">
        <v>302.43333333333334</v>
      </c>
      <c r="G141" s="316">
        <v>300.4666666666667</v>
      </c>
      <c r="H141" s="316">
        <v>297.33333333333337</v>
      </c>
      <c r="I141" s="316">
        <v>307.5333333333333</v>
      </c>
      <c r="J141" s="316">
        <v>310.66666666666663</v>
      </c>
      <c r="K141" s="316">
        <v>312.63333333333327</v>
      </c>
      <c r="L141" s="303">
        <v>308.7</v>
      </c>
      <c r="M141" s="303">
        <v>303.60000000000002</v>
      </c>
      <c r="N141" s="318">
        <v>2421000</v>
      </c>
      <c r="O141" s="319">
        <v>5.4901960784313725E-2</v>
      </c>
    </row>
    <row r="142" spans="1:15" ht="14.4">
      <c r="A142" s="276">
        <v>132</v>
      </c>
      <c r="B142" s="386" t="s">
        <v>44</v>
      </c>
      <c r="C142" s="276" t="s">
        <v>192</v>
      </c>
      <c r="D142" s="315">
        <v>479.95</v>
      </c>
      <c r="E142" s="315">
        <v>481.5</v>
      </c>
      <c r="F142" s="316">
        <v>476.9</v>
      </c>
      <c r="G142" s="316">
        <v>473.84999999999997</v>
      </c>
      <c r="H142" s="316">
        <v>469.24999999999994</v>
      </c>
      <c r="I142" s="316">
        <v>484.55</v>
      </c>
      <c r="J142" s="316">
        <v>489.15000000000003</v>
      </c>
      <c r="K142" s="316">
        <v>492.20000000000005</v>
      </c>
      <c r="L142" s="303">
        <v>486.1</v>
      </c>
      <c r="M142" s="303">
        <v>478.45</v>
      </c>
      <c r="N142" s="318">
        <v>4999400</v>
      </c>
      <c r="O142" s="319">
        <v>1.3049645390070922E-2</v>
      </c>
    </row>
    <row r="143" spans="1:15" ht="14.4">
      <c r="A143" s="276">
        <v>133</v>
      </c>
      <c r="B143" s="386" t="s">
        <v>50</v>
      </c>
      <c r="C143" s="276" t="s">
        <v>193</v>
      </c>
      <c r="D143" s="315">
        <v>1027.3</v>
      </c>
      <c r="E143" s="315">
        <v>1026.1499999999999</v>
      </c>
      <c r="F143" s="316">
        <v>1020.0999999999997</v>
      </c>
      <c r="G143" s="316">
        <v>1012.8999999999999</v>
      </c>
      <c r="H143" s="316">
        <v>1006.8499999999997</v>
      </c>
      <c r="I143" s="316">
        <v>1033.3499999999997</v>
      </c>
      <c r="J143" s="316">
        <v>1039.3999999999999</v>
      </c>
      <c r="K143" s="316">
        <v>1046.5999999999997</v>
      </c>
      <c r="L143" s="303">
        <v>1032.2</v>
      </c>
      <c r="M143" s="303">
        <v>1018.95</v>
      </c>
      <c r="N143" s="318">
        <v>1527400</v>
      </c>
      <c r="O143" s="319">
        <v>-1.9325842696629212E-2</v>
      </c>
    </row>
    <row r="144" spans="1:15" ht="14.4">
      <c r="A144" s="276">
        <v>134</v>
      </c>
      <c r="B144" s="386" t="s">
        <v>37</v>
      </c>
      <c r="C144" s="276" t="s">
        <v>195</v>
      </c>
      <c r="D144" s="315">
        <v>4904.75</v>
      </c>
      <c r="E144" s="315">
        <v>4881.8833333333332</v>
      </c>
      <c r="F144" s="316">
        <v>4840.8666666666668</v>
      </c>
      <c r="G144" s="316">
        <v>4776.9833333333336</v>
      </c>
      <c r="H144" s="316">
        <v>4735.9666666666672</v>
      </c>
      <c r="I144" s="316">
        <v>4945.7666666666664</v>
      </c>
      <c r="J144" s="316">
        <v>4986.7833333333328</v>
      </c>
      <c r="K144" s="316">
        <v>5050.6666666666661</v>
      </c>
      <c r="L144" s="303">
        <v>4922.8999999999996</v>
      </c>
      <c r="M144" s="303">
        <v>4818</v>
      </c>
      <c r="N144" s="318">
        <v>1891200</v>
      </c>
      <c r="O144" s="319">
        <v>-2.8360049321824909E-2</v>
      </c>
    </row>
    <row r="145" spans="1:15" ht="14.4">
      <c r="A145" s="276">
        <v>135</v>
      </c>
      <c r="B145" s="386" t="s">
        <v>180</v>
      </c>
      <c r="C145" s="276" t="s">
        <v>197</v>
      </c>
      <c r="D145" s="315">
        <v>427.1</v>
      </c>
      <c r="E145" s="315">
        <v>427.28333333333336</v>
      </c>
      <c r="F145" s="316">
        <v>423.01666666666671</v>
      </c>
      <c r="G145" s="316">
        <v>418.93333333333334</v>
      </c>
      <c r="H145" s="316">
        <v>414.66666666666669</v>
      </c>
      <c r="I145" s="316">
        <v>431.36666666666673</v>
      </c>
      <c r="J145" s="316">
        <v>435.63333333333338</v>
      </c>
      <c r="K145" s="316">
        <v>439.71666666666675</v>
      </c>
      <c r="L145" s="303">
        <v>431.55</v>
      </c>
      <c r="M145" s="303">
        <v>423.2</v>
      </c>
      <c r="N145" s="318">
        <v>20345000</v>
      </c>
      <c r="O145" s="319">
        <v>3.0486600381905576E-2</v>
      </c>
    </row>
    <row r="146" spans="1:15" ht="14.4">
      <c r="A146" s="276">
        <v>136</v>
      </c>
      <c r="B146" s="386" t="s">
        <v>113</v>
      </c>
      <c r="C146" s="276" t="s">
        <v>198</v>
      </c>
      <c r="D146" s="315">
        <v>107.7</v>
      </c>
      <c r="E146" s="315">
        <v>106.08333333333333</v>
      </c>
      <c r="F146" s="316">
        <v>103.96666666666665</v>
      </c>
      <c r="G146" s="316">
        <v>100.23333333333332</v>
      </c>
      <c r="H146" s="316">
        <v>98.116666666666646</v>
      </c>
      <c r="I146" s="316">
        <v>109.81666666666666</v>
      </c>
      <c r="J146" s="316">
        <v>111.93333333333334</v>
      </c>
      <c r="K146" s="316">
        <v>115.66666666666667</v>
      </c>
      <c r="L146" s="303">
        <v>108.2</v>
      </c>
      <c r="M146" s="303">
        <v>102.35</v>
      </c>
      <c r="N146" s="318">
        <v>83470600</v>
      </c>
      <c r="O146" s="319">
        <v>-1.6725094945953842E-2</v>
      </c>
    </row>
    <row r="147" spans="1:15" ht="14.4">
      <c r="A147" s="276">
        <v>137</v>
      </c>
      <c r="B147" s="386" t="s">
        <v>64</v>
      </c>
      <c r="C147" s="276" t="s">
        <v>199</v>
      </c>
      <c r="D147" s="315">
        <v>761.4</v>
      </c>
      <c r="E147" s="315">
        <v>759.0333333333333</v>
      </c>
      <c r="F147" s="316">
        <v>753.86666666666656</v>
      </c>
      <c r="G147" s="316">
        <v>746.33333333333326</v>
      </c>
      <c r="H147" s="316">
        <v>741.16666666666652</v>
      </c>
      <c r="I147" s="316">
        <v>766.56666666666661</v>
      </c>
      <c r="J147" s="316">
        <v>771.73333333333335</v>
      </c>
      <c r="K147" s="316">
        <v>779.26666666666665</v>
      </c>
      <c r="L147" s="303">
        <v>764.2</v>
      </c>
      <c r="M147" s="303">
        <v>751.5</v>
      </c>
      <c r="N147" s="318">
        <v>3258000</v>
      </c>
      <c r="O147" s="319">
        <v>4.0562120728201853E-2</v>
      </c>
    </row>
    <row r="148" spans="1:15" ht="14.4">
      <c r="A148" s="276">
        <v>138</v>
      </c>
      <c r="B148" s="386" t="s">
        <v>107</v>
      </c>
      <c r="C148" s="276" t="s">
        <v>200</v>
      </c>
      <c r="D148" s="315">
        <v>345.6</v>
      </c>
      <c r="E148" s="315">
        <v>345.58333333333331</v>
      </c>
      <c r="F148" s="316">
        <v>343.81666666666661</v>
      </c>
      <c r="G148" s="316">
        <v>342.0333333333333</v>
      </c>
      <c r="H148" s="316">
        <v>340.26666666666659</v>
      </c>
      <c r="I148" s="316">
        <v>347.36666666666662</v>
      </c>
      <c r="J148" s="316">
        <v>349.13333333333338</v>
      </c>
      <c r="K148" s="316">
        <v>350.91666666666663</v>
      </c>
      <c r="L148" s="303">
        <v>347.35</v>
      </c>
      <c r="M148" s="303">
        <v>343.8</v>
      </c>
      <c r="N148" s="318">
        <v>26752000</v>
      </c>
      <c r="O148" s="319">
        <v>1.3947847180109158E-2</v>
      </c>
    </row>
    <row r="149" spans="1:15" ht="14.4">
      <c r="A149" s="276">
        <v>139</v>
      </c>
      <c r="B149" s="386" t="s">
        <v>89</v>
      </c>
      <c r="C149" s="276" t="s">
        <v>202</v>
      </c>
      <c r="D149" s="315">
        <v>193.4</v>
      </c>
      <c r="E149" s="315">
        <v>194.5</v>
      </c>
      <c r="F149" s="316">
        <v>189.7</v>
      </c>
      <c r="G149" s="316">
        <v>186</v>
      </c>
      <c r="H149" s="316">
        <v>181.2</v>
      </c>
      <c r="I149" s="316">
        <v>198.2</v>
      </c>
      <c r="J149" s="316">
        <v>203</v>
      </c>
      <c r="K149" s="316">
        <v>206.7</v>
      </c>
      <c r="L149" s="303">
        <v>199.3</v>
      </c>
      <c r="M149" s="303">
        <v>190.8</v>
      </c>
      <c r="N149" s="318">
        <v>31755000</v>
      </c>
      <c r="O149" s="319">
        <v>4.152317229164617E-2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B8" sqref="B8:B9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298" customWidth="1"/>
    <col min="13" max="13" width="12.6640625" style="11" customWidth="1"/>
    <col min="14" max="16384" width="9.10937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44149</v>
      </c>
    </row>
    <row r="7" spans="1:15">
      <c r="A7"/>
    </row>
    <row r="8" spans="1:15" ht="28.5" customHeight="1">
      <c r="A8" s="576" t="s">
        <v>16</v>
      </c>
      <c r="B8" s="577" t="s">
        <v>18</v>
      </c>
      <c r="C8" s="575" t="s">
        <v>19</v>
      </c>
      <c r="D8" s="575" t="s">
        <v>20</v>
      </c>
      <c r="E8" s="575" t="s">
        <v>21</v>
      </c>
      <c r="F8" s="575"/>
      <c r="G8" s="575"/>
      <c r="H8" s="575" t="s">
        <v>22</v>
      </c>
      <c r="I8" s="575"/>
      <c r="J8" s="575"/>
      <c r="K8" s="273"/>
      <c r="L8" s="281"/>
      <c r="M8" s="281"/>
    </row>
    <row r="9" spans="1:15" ht="36" customHeight="1">
      <c r="A9" s="571"/>
      <c r="B9" s="573"/>
      <c r="C9" s="578" t="s">
        <v>23</v>
      </c>
      <c r="D9" s="57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12719.95</v>
      </c>
      <c r="D10" s="302">
        <v>12687.866666666669</v>
      </c>
      <c r="E10" s="302">
        <v>12639.783333333336</v>
      </c>
      <c r="F10" s="302">
        <v>12559.616666666669</v>
      </c>
      <c r="G10" s="302">
        <v>12511.533333333336</v>
      </c>
      <c r="H10" s="302">
        <v>12768.033333333336</v>
      </c>
      <c r="I10" s="302">
        <v>12816.116666666669</v>
      </c>
      <c r="J10" s="302">
        <v>12896.283333333336</v>
      </c>
      <c r="K10" s="301">
        <v>12735.95</v>
      </c>
      <c r="L10" s="301">
        <v>12607.7</v>
      </c>
      <c r="M10" s="306"/>
    </row>
    <row r="11" spans="1:15">
      <c r="A11" s="300">
        <v>2</v>
      </c>
      <c r="B11" s="276" t="s">
        <v>220</v>
      </c>
      <c r="C11" s="303">
        <v>28465.7</v>
      </c>
      <c r="D11" s="278">
        <v>28229.850000000002</v>
      </c>
      <c r="E11" s="278">
        <v>27939.150000000005</v>
      </c>
      <c r="F11" s="278">
        <v>27412.600000000002</v>
      </c>
      <c r="G11" s="278">
        <v>27121.900000000005</v>
      </c>
      <c r="H11" s="278">
        <v>28756.400000000005</v>
      </c>
      <c r="I11" s="278">
        <v>29047.100000000002</v>
      </c>
      <c r="J11" s="278">
        <v>29573.650000000005</v>
      </c>
      <c r="K11" s="303">
        <v>28520.55</v>
      </c>
      <c r="L11" s="303">
        <v>27703.3</v>
      </c>
      <c r="M11" s="306"/>
    </row>
    <row r="12" spans="1:15">
      <c r="A12" s="300">
        <v>3</v>
      </c>
      <c r="B12" s="284" t="s">
        <v>221</v>
      </c>
      <c r="C12" s="303">
        <v>1429.1</v>
      </c>
      <c r="D12" s="278">
        <v>1418.7166666666665</v>
      </c>
      <c r="E12" s="278">
        <v>1407.2333333333329</v>
      </c>
      <c r="F12" s="278">
        <v>1385.3666666666663</v>
      </c>
      <c r="G12" s="278">
        <v>1373.8833333333328</v>
      </c>
      <c r="H12" s="278">
        <v>1440.583333333333</v>
      </c>
      <c r="I12" s="278">
        <v>1452.0666666666666</v>
      </c>
      <c r="J12" s="278">
        <v>1473.9333333333332</v>
      </c>
      <c r="K12" s="303">
        <v>1430.2</v>
      </c>
      <c r="L12" s="303">
        <v>1396.85</v>
      </c>
      <c r="M12" s="306"/>
    </row>
    <row r="13" spans="1:15">
      <c r="A13" s="300">
        <v>4</v>
      </c>
      <c r="B13" s="276" t="s">
        <v>222</v>
      </c>
      <c r="C13" s="303">
        <v>3355.3</v>
      </c>
      <c r="D13" s="278">
        <v>3346.0666666666671</v>
      </c>
      <c r="E13" s="278">
        <v>3333.6333333333341</v>
      </c>
      <c r="F13" s="278">
        <v>3311.9666666666672</v>
      </c>
      <c r="G13" s="278">
        <v>3299.5333333333342</v>
      </c>
      <c r="H13" s="278">
        <v>3367.733333333334</v>
      </c>
      <c r="I13" s="278">
        <v>3380.1666666666674</v>
      </c>
      <c r="J13" s="278">
        <v>3401.8333333333339</v>
      </c>
      <c r="K13" s="303">
        <v>3358.5</v>
      </c>
      <c r="L13" s="303">
        <v>3324.4</v>
      </c>
      <c r="M13" s="306"/>
    </row>
    <row r="14" spans="1:15">
      <c r="A14" s="300">
        <v>5</v>
      </c>
      <c r="B14" s="276" t="s">
        <v>223</v>
      </c>
      <c r="C14" s="303">
        <v>21436.85</v>
      </c>
      <c r="D14" s="278">
        <v>21372.883333333331</v>
      </c>
      <c r="E14" s="278">
        <v>21283.766666666663</v>
      </c>
      <c r="F14" s="278">
        <v>21130.683333333331</v>
      </c>
      <c r="G14" s="278">
        <v>21041.566666666662</v>
      </c>
      <c r="H14" s="278">
        <v>21525.966666666664</v>
      </c>
      <c r="I14" s="278">
        <v>21615.083333333332</v>
      </c>
      <c r="J14" s="278">
        <v>21768.166666666664</v>
      </c>
      <c r="K14" s="303">
        <v>21462</v>
      </c>
      <c r="L14" s="303">
        <v>21219.8</v>
      </c>
      <c r="M14" s="306"/>
    </row>
    <row r="15" spans="1:15">
      <c r="A15" s="300">
        <v>6</v>
      </c>
      <c r="B15" s="276" t="s">
        <v>224</v>
      </c>
      <c r="C15" s="303">
        <v>2500.8000000000002</v>
      </c>
      <c r="D15" s="278">
        <v>2484.5166666666669</v>
      </c>
      <c r="E15" s="278">
        <v>2466.7833333333338</v>
      </c>
      <c r="F15" s="278">
        <v>2432.7666666666669</v>
      </c>
      <c r="G15" s="278">
        <v>2415.0333333333338</v>
      </c>
      <c r="H15" s="278">
        <v>2518.5333333333338</v>
      </c>
      <c r="I15" s="278">
        <v>2536.2666666666664</v>
      </c>
      <c r="J15" s="278">
        <v>2570.2833333333338</v>
      </c>
      <c r="K15" s="303">
        <v>2502.25</v>
      </c>
      <c r="L15" s="303">
        <v>2450.5</v>
      </c>
      <c r="M15" s="306"/>
    </row>
    <row r="16" spans="1:15">
      <c r="A16" s="300">
        <v>7</v>
      </c>
      <c r="B16" s="276" t="s">
        <v>225</v>
      </c>
      <c r="C16" s="303">
        <v>5105.7</v>
      </c>
      <c r="D16" s="278">
        <v>5088.4000000000005</v>
      </c>
      <c r="E16" s="278">
        <v>5065.6000000000013</v>
      </c>
      <c r="F16" s="278">
        <v>5025.5000000000009</v>
      </c>
      <c r="G16" s="278">
        <v>5002.7000000000016</v>
      </c>
      <c r="H16" s="278">
        <v>5128.5000000000009</v>
      </c>
      <c r="I16" s="278">
        <v>5151.3</v>
      </c>
      <c r="J16" s="278">
        <v>5191.4000000000005</v>
      </c>
      <c r="K16" s="303">
        <v>5111.2</v>
      </c>
      <c r="L16" s="303">
        <v>5048.3</v>
      </c>
      <c r="M16" s="306"/>
    </row>
    <row r="17" spans="1:13">
      <c r="A17" s="300">
        <v>8</v>
      </c>
      <c r="B17" s="276" t="s">
        <v>802</v>
      </c>
      <c r="C17" s="276">
        <v>1100.45</v>
      </c>
      <c r="D17" s="278">
        <v>1093.8499999999999</v>
      </c>
      <c r="E17" s="278">
        <v>1080.6999999999998</v>
      </c>
      <c r="F17" s="278">
        <v>1060.9499999999998</v>
      </c>
      <c r="G17" s="278">
        <v>1047.7999999999997</v>
      </c>
      <c r="H17" s="278">
        <v>1113.5999999999999</v>
      </c>
      <c r="I17" s="278">
        <v>1126.75</v>
      </c>
      <c r="J17" s="278">
        <v>1146.5</v>
      </c>
      <c r="K17" s="276">
        <v>1107</v>
      </c>
      <c r="L17" s="276">
        <v>1074.0999999999999</v>
      </c>
      <c r="M17" s="276">
        <v>2.2675000000000001</v>
      </c>
    </row>
    <row r="18" spans="1:13">
      <c r="A18" s="300">
        <v>9</v>
      </c>
      <c r="B18" s="276" t="s">
        <v>295</v>
      </c>
      <c r="C18" s="276">
        <v>15367</v>
      </c>
      <c r="D18" s="278">
        <v>15377.333333333334</v>
      </c>
      <c r="E18" s="278">
        <v>15304.666666666668</v>
      </c>
      <c r="F18" s="278">
        <v>15242.333333333334</v>
      </c>
      <c r="G18" s="278">
        <v>15169.666666666668</v>
      </c>
      <c r="H18" s="278">
        <v>15439.666666666668</v>
      </c>
      <c r="I18" s="278">
        <v>15512.333333333336</v>
      </c>
      <c r="J18" s="278">
        <v>15574.666666666668</v>
      </c>
      <c r="K18" s="276">
        <v>15450</v>
      </c>
      <c r="L18" s="276">
        <v>15315</v>
      </c>
      <c r="M18" s="276">
        <v>7.6850000000000002E-2</v>
      </c>
    </row>
    <row r="19" spans="1:13">
      <c r="A19" s="300">
        <v>10</v>
      </c>
      <c r="B19" s="276" t="s">
        <v>227</v>
      </c>
      <c r="C19" s="276">
        <v>76.900000000000006</v>
      </c>
      <c r="D19" s="278">
        <v>75.683333333333337</v>
      </c>
      <c r="E19" s="278">
        <v>73.966666666666669</v>
      </c>
      <c r="F19" s="278">
        <v>71.033333333333331</v>
      </c>
      <c r="G19" s="278">
        <v>69.316666666666663</v>
      </c>
      <c r="H19" s="278">
        <v>78.616666666666674</v>
      </c>
      <c r="I19" s="278">
        <v>80.333333333333343</v>
      </c>
      <c r="J19" s="278">
        <v>83.26666666666668</v>
      </c>
      <c r="K19" s="276">
        <v>77.400000000000006</v>
      </c>
      <c r="L19" s="276">
        <v>72.75</v>
      </c>
      <c r="M19" s="276">
        <v>55.775060000000003</v>
      </c>
    </row>
    <row r="20" spans="1:13">
      <c r="A20" s="300">
        <v>11</v>
      </c>
      <c r="B20" s="276" t="s">
        <v>228</v>
      </c>
      <c r="C20" s="276">
        <v>158.1</v>
      </c>
      <c r="D20" s="278">
        <v>157.48333333333332</v>
      </c>
      <c r="E20" s="278">
        <v>155.61666666666665</v>
      </c>
      <c r="F20" s="278">
        <v>153.13333333333333</v>
      </c>
      <c r="G20" s="278">
        <v>151.26666666666665</v>
      </c>
      <c r="H20" s="278">
        <v>159.96666666666664</v>
      </c>
      <c r="I20" s="278">
        <v>161.83333333333331</v>
      </c>
      <c r="J20" s="278">
        <v>164.31666666666663</v>
      </c>
      <c r="K20" s="276">
        <v>159.35</v>
      </c>
      <c r="L20" s="276">
        <v>155</v>
      </c>
      <c r="M20" s="276">
        <v>15.80871</v>
      </c>
    </row>
    <row r="21" spans="1:13">
      <c r="A21" s="300">
        <v>12</v>
      </c>
      <c r="B21" s="276" t="s">
        <v>38</v>
      </c>
      <c r="C21" s="276">
        <v>1676.35</v>
      </c>
      <c r="D21" s="278">
        <v>1672.8500000000001</v>
      </c>
      <c r="E21" s="278">
        <v>1661.2000000000003</v>
      </c>
      <c r="F21" s="278">
        <v>1646.0500000000002</v>
      </c>
      <c r="G21" s="278">
        <v>1634.4000000000003</v>
      </c>
      <c r="H21" s="278">
        <v>1688.0000000000002</v>
      </c>
      <c r="I21" s="278">
        <v>1699.6500000000003</v>
      </c>
      <c r="J21" s="278">
        <v>1714.8000000000002</v>
      </c>
      <c r="K21" s="276">
        <v>1684.5</v>
      </c>
      <c r="L21" s="276">
        <v>1657.7</v>
      </c>
      <c r="M21" s="276">
        <v>7.2793799999999997</v>
      </c>
    </row>
    <row r="22" spans="1:13">
      <c r="A22" s="300">
        <v>13</v>
      </c>
      <c r="B22" s="276" t="s">
        <v>296</v>
      </c>
      <c r="C22" s="276">
        <v>243.1</v>
      </c>
      <c r="D22" s="278">
        <v>242.05000000000004</v>
      </c>
      <c r="E22" s="278">
        <v>239.10000000000008</v>
      </c>
      <c r="F22" s="278">
        <v>235.10000000000005</v>
      </c>
      <c r="G22" s="278">
        <v>232.15000000000009</v>
      </c>
      <c r="H22" s="278">
        <v>246.05000000000007</v>
      </c>
      <c r="I22" s="278">
        <v>249.00000000000006</v>
      </c>
      <c r="J22" s="278">
        <v>253.00000000000006</v>
      </c>
      <c r="K22" s="276">
        <v>245</v>
      </c>
      <c r="L22" s="276">
        <v>238.05</v>
      </c>
      <c r="M22" s="276">
        <v>13.79152</v>
      </c>
    </row>
    <row r="23" spans="1:13">
      <c r="A23" s="300">
        <v>14</v>
      </c>
      <c r="B23" s="276" t="s">
        <v>41</v>
      </c>
      <c r="C23" s="276">
        <v>365.5</v>
      </c>
      <c r="D23" s="278">
        <v>366.2</v>
      </c>
      <c r="E23" s="278">
        <v>362</v>
      </c>
      <c r="F23" s="278">
        <v>358.5</v>
      </c>
      <c r="G23" s="278">
        <v>354.3</v>
      </c>
      <c r="H23" s="278">
        <v>369.7</v>
      </c>
      <c r="I23" s="278">
        <v>373.89999999999992</v>
      </c>
      <c r="J23" s="278">
        <v>377.4</v>
      </c>
      <c r="K23" s="276">
        <v>370.4</v>
      </c>
      <c r="L23" s="276">
        <v>362.7</v>
      </c>
      <c r="M23" s="276">
        <v>41.563200000000002</v>
      </c>
    </row>
    <row r="24" spans="1:13">
      <c r="A24" s="300">
        <v>15</v>
      </c>
      <c r="B24" s="276" t="s">
        <v>43</v>
      </c>
      <c r="C24" s="276">
        <v>36.15</v>
      </c>
      <c r="D24" s="278">
        <v>36.050000000000004</v>
      </c>
      <c r="E24" s="278">
        <v>35.850000000000009</v>
      </c>
      <c r="F24" s="278">
        <v>35.550000000000004</v>
      </c>
      <c r="G24" s="278">
        <v>35.350000000000009</v>
      </c>
      <c r="H24" s="278">
        <v>36.350000000000009</v>
      </c>
      <c r="I24" s="278">
        <v>36.550000000000011</v>
      </c>
      <c r="J24" s="278">
        <v>36.850000000000009</v>
      </c>
      <c r="K24" s="276">
        <v>36.25</v>
      </c>
      <c r="L24" s="276">
        <v>35.75</v>
      </c>
      <c r="M24" s="276">
        <v>14.87194</v>
      </c>
    </row>
    <row r="25" spans="1:13">
      <c r="A25" s="300">
        <v>16</v>
      </c>
      <c r="B25" s="276" t="s">
        <v>298</v>
      </c>
      <c r="C25" s="276">
        <v>331.8</v>
      </c>
      <c r="D25" s="278">
        <v>329.56666666666666</v>
      </c>
      <c r="E25" s="278">
        <v>325.33333333333331</v>
      </c>
      <c r="F25" s="278">
        <v>318.86666666666667</v>
      </c>
      <c r="G25" s="278">
        <v>314.63333333333333</v>
      </c>
      <c r="H25" s="278">
        <v>336.0333333333333</v>
      </c>
      <c r="I25" s="278">
        <v>340.26666666666665</v>
      </c>
      <c r="J25" s="278">
        <v>346.73333333333329</v>
      </c>
      <c r="K25" s="276">
        <v>333.8</v>
      </c>
      <c r="L25" s="276">
        <v>323.10000000000002</v>
      </c>
      <c r="M25" s="276">
        <v>4.24648</v>
      </c>
    </row>
    <row r="26" spans="1:13">
      <c r="A26" s="300">
        <v>17</v>
      </c>
      <c r="B26" s="276" t="s">
        <v>229</v>
      </c>
      <c r="C26" s="276">
        <v>1548.5</v>
      </c>
      <c r="D26" s="278">
        <v>1534.8500000000001</v>
      </c>
      <c r="E26" s="278">
        <v>1514.7000000000003</v>
      </c>
      <c r="F26" s="278">
        <v>1480.9</v>
      </c>
      <c r="G26" s="278">
        <v>1460.7500000000002</v>
      </c>
      <c r="H26" s="278">
        <v>1568.6500000000003</v>
      </c>
      <c r="I26" s="278">
        <v>1588.8000000000004</v>
      </c>
      <c r="J26" s="278">
        <v>1622.6000000000004</v>
      </c>
      <c r="K26" s="276">
        <v>1555</v>
      </c>
      <c r="L26" s="276">
        <v>1501.05</v>
      </c>
      <c r="M26" s="276">
        <v>1.5355000000000001</v>
      </c>
    </row>
    <row r="27" spans="1:13">
      <c r="A27" s="300">
        <v>18</v>
      </c>
      <c r="B27" s="276" t="s">
        <v>230</v>
      </c>
      <c r="C27" s="276">
        <v>2683.35</v>
      </c>
      <c r="D27" s="278">
        <v>2679.6666666666665</v>
      </c>
      <c r="E27" s="278">
        <v>2659.5333333333328</v>
      </c>
      <c r="F27" s="278">
        <v>2635.7166666666662</v>
      </c>
      <c r="G27" s="278">
        <v>2615.5833333333326</v>
      </c>
      <c r="H27" s="278">
        <v>2703.4833333333331</v>
      </c>
      <c r="I27" s="278">
        <v>2723.6166666666672</v>
      </c>
      <c r="J27" s="278">
        <v>2747.4333333333334</v>
      </c>
      <c r="K27" s="276">
        <v>2699.8</v>
      </c>
      <c r="L27" s="276">
        <v>2655.85</v>
      </c>
      <c r="M27" s="276">
        <v>0.83965999999999996</v>
      </c>
    </row>
    <row r="28" spans="1:13">
      <c r="A28" s="300">
        <v>19</v>
      </c>
      <c r="B28" s="276" t="s">
        <v>45</v>
      </c>
      <c r="C28" s="276">
        <v>817.65</v>
      </c>
      <c r="D28" s="278">
        <v>825.7833333333333</v>
      </c>
      <c r="E28" s="278">
        <v>803.86666666666656</v>
      </c>
      <c r="F28" s="278">
        <v>790.08333333333326</v>
      </c>
      <c r="G28" s="278">
        <v>768.16666666666652</v>
      </c>
      <c r="H28" s="278">
        <v>839.56666666666661</v>
      </c>
      <c r="I28" s="278">
        <v>861.48333333333335</v>
      </c>
      <c r="J28" s="278">
        <v>875.26666666666665</v>
      </c>
      <c r="K28" s="276">
        <v>847.7</v>
      </c>
      <c r="L28" s="276">
        <v>812</v>
      </c>
      <c r="M28" s="276">
        <v>10.82347</v>
      </c>
    </row>
    <row r="29" spans="1:13">
      <c r="A29" s="300">
        <v>20</v>
      </c>
      <c r="B29" s="276" t="s">
        <v>46</v>
      </c>
      <c r="C29" s="276">
        <v>257.7</v>
      </c>
      <c r="D29" s="278">
        <v>258.56666666666666</v>
      </c>
      <c r="E29" s="278">
        <v>254.88333333333333</v>
      </c>
      <c r="F29" s="278">
        <v>252.06666666666666</v>
      </c>
      <c r="G29" s="278">
        <v>248.38333333333333</v>
      </c>
      <c r="H29" s="278">
        <v>261.38333333333333</v>
      </c>
      <c r="I29" s="278">
        <v>265.06666666666661</v>
      </c>
      <c r="J29" s="278">
        <v>267.88333333333333</v>
      </c>
      <c r="K29" s="276">
        <v>262.25</v>
      </c>
      <c r="L29" s="276">
        <v>255.75</v>
      </c>
      <c r="M29" s="276">
        <v>71.588350000000005</v>
      </c>
    </row>
    <row r="30" spans="1:13">
      <c r="A30" s="300">
        <v>21</v>
      </c>
      <c r="B30" s="276" t="s">
        <v>47</v>
      </c>
      <c r="C30" s="276">
        <v>2265.8000000000002</v>
      </c>
      <c r="D30" s="278">
        <v>2230.4333333333334</v>
      </c>
      <c r="E30" s="278">
        <v>2146.8666666666668</v>
      </c>
      <c r="F30" s="278">
        <v>2027.9333333333334</v>
      </c>
      <c r="G30" s="278">
        <v>1944.3666666666668</v>
      </c>
      <c r="H30" s="278">
        <v>2349.3666666666668</v>
      </c>
      <c r="I30" s="278">
        <v>2432.9333333333334</v>
      </c>
      <c r="J30" s="278">
        <v>2551.8666666666668</v>
      </c>
      <c r="K30" s="276">
        <v>2314</v>
      </c>
      <c r="L30" s="276">
        <v>2111.5</v>
      </c>
      <c r="M30" s="276">
        <v>46.059480000000001</v>
      </c>
    </row>
    <row r="31" spans="1:13">
      <c r="A31" s="300">
        <v>22</v>
      </c>
      <c r="B31" s="276" t="s">
        <v>48</v>
      </c>
      <c r="C31" s="276">
        <v>164</v>
      </c>
      <c r="D31" s="278">
        <v>163.73333333333332</v>
      </c>
      <c r="E31" s="278">
        <v>162.26666666666665</v>
      </c>
      <c r="F31" s="278">
        <v>160.53333333333333</v>
      </c>
      <c r="G31" s="278">
        <v>159.06666666666666</v>
      </c>
      <c r="H31" s="278">
        <v>165.46666666666664</v>
      </c>
      <c r="I31" s="278">
        <v>166.93333333333328</v>
      </c>
      <c r="J31" s="278">
        <v>168.66666666666663</v>
      </c>
      <c r="K31" s="276">
        <v>165.2</v>
      </c>
      <c r="L31" s="276">
        <v>162</v>
      </c>
      <c r="M31" s="276">
        <v>37.19379</v>
      </c>
    </row>
    <row r="32" spans="1:13">
      <c r="A32" s="300">
        <v>23</v>
      </c>
      <c r="B32" s="276" t="s">
        <v>49</v>
      </c>
      <c r="C32" s="276">
        <v>90.55</v>
      </c>
      <c r="D32" s="278">
        <v>90.399999999999991</v>
      </c>
      <c r="E32" s="278">
        <v>89.449999999999989</v>
      </c>
      <c r="F32" s="278">
        <v>88.35</v>
      </c>
      <c r="G32" s="278">
        <v>87.399999999999991</v>
      </c>
      <c r="H32" s="278">
        <v>91.499999999999986</v>
      </c>
      <c r="I32" s="278">
        <v>92.45</v>
      </c>
      <c r="J32" s="278">
        <v>93.549999999999983</v>
      </c>
      <c r="K32" s="276">
        <v>91.35</v>
      </c>
      <c r="L32" s="276">
        <v>89.3</v>
      </c>
      <c r="M32" s="276">
        <v>224.44501</v>
      </c>
    </row>
    <row r="33" spans="1:13">
      <c r="A33" s="300">
        <v>24</v>
      </c>
      <c r="B33" s="276" t="s">
        <v>51</v>
      </c>
      <c r="C33" s="276">
        <v>2179.9499999999998</v>
      </c>
      <c r="D33" s="278">
        <v>2186.1666666666665</v>
      </c>
      <c r="E33" s="278">
        <v>2165.7833333333328</v>
      </c>
      <c r="F33" s="278">
        <v>2151.6166666666663</v>
      </c>
      <c r="G33" s="278">
        <v>2131.2333333333327</v>
      </c>
      <c r="H33" s="278">
        <v>2200.333333333333</v>
      </c>
      <c r="I33" s="278">
        <v>2220.7166666666672</v>
      </c>
      <c r="J33" s="278">
        <v>2234.8833333333332</v>
      </c>
      <c r="K33" s="276">
        <v>2206.5500000000002</v>
      </c>
      <c r="L33" s="276">
        <v>2172</v>
      </c>
      <c r="M33" s="276">
        <v>15.6006</v>
      </c>
    </row>
    <row r="34" spans="1:13">
      <c r="A34" s="300">
        <v>25</v>
      </c>
      <c r="B34" s="276" t="s">
        <v>226</v>
      </c>
      <c r="C34" s="276">
        <v>844.2</v>
      </c>
      <c r="D34" s="278">
        <v>831.08333333333337</v>
      </c>
      <c r="E34" s="278">
        <v>814.16666666666674</v>
      </c>
      <c r="F34" s="278">
        <v>784.13333333333333</v>
      </c>
      <c r="G34" s="278">
        <v>767.2166666666667</v>
      </c>
      <c r="H34" s="278">
        <v>861.11666666666679</v>
      </c>
      <c r="I34" s="278">
        <v>878.03333333333353</v>
      </c>
      <c r="J34" s="278">
        <v>908.06666666666683</v>
      </c>
      <c r="K34" s="276">
        <v>848</v>
      </c>
      <c r="L34" s="276">
        <v>801.05</v>
      </c>
      <c r="M34" s="276">
        <v>3.6655199999999999</v>
      </c>
    </row>
    <row r="35" spans="1:13">
      <c r="A35" s="300">
        <v>26</v>
      </c>
      <c r="B35" s="276" t="s">
        <v>53</v>
      </c>
      <c r="C35" s="276">
        <v>858.1</v>
      </c>
      <c r="D35" s="278">
        <v>850.58333333333337</v>
      </c>
      <c r="E35" s="278">
        <v>840.51666666666677</v>
      </c>
      <c r="F35" s="278">
        <v>822.93333333333339</v>
      </c>
      <c r="G35" s="278">
        <v>812.86666666666679</v>
      </c>
      <c r="H35" s="278">
        <v>868.16666666666674</v>
      </c>
      <c r="I35" s="278">
        <v>878.23333333333335</v>
      </c>
      <c r="J35" s="278">
        <v>895.81666666666672</v>
      </c>
      <c r="K35" s="276">
        <v>860.65</v>
      </c>
      <c r="L35" s="276">
        <v>833</v>
      </c>
      <c r="M35" s="276">
        <v>47.786430000000003</v>
      </c>
    </row>
    <row r="36" spans="1:13">
      <c r="A36" s="300">
        <v>27</v>
      </c>
      <c r="B36" s="276" t="s">
        <v>55</v>
      </c>
      <c r="C36" s="276">
        <v>610.35</v>
      </c>
      <c r="D36" s="278">
        <v>602.33333333333337</v>
      </c>
      <c r="E36" s="278">
        <v>592.31666666666672</v>
      </c>
      <c r="F36" s="278">
        <v>574.2833333333333</v>
      </c>
      <c r="G36" s="278">
        <v>564.26666666666665</v>
      </c>
      <c r="H36" s="278">
        <v>620.36666666666679</v>
      </c>
      <c r="I36" s="278">
        <v>630.38333333333344</v>
      </c>
      <c r="J36" s="278">
        <v>648.41666666666686</v>
      </c>
      <c r="K36" s="276">
        <v>612.35</v>
      </c>
      <c r="L36" s="276">
        <v>584.29999999999995</v>
      </c>
      <c r="M36" s="276">
        <v>288.13261999999997</v>
      </c>
    </row>
    <row r="37" spans="1:13">
      <c r="A37" s="300">
        <v>28</v>
      </c>
      <c r="B37" s="276" t="s">
        <v>56</v>
      </c>
      <c r="C37" s="276">
        <v>3040.75</v>
      </c>
      <c r="D37" s="278">
        <v>3028.1166666666668</v>
      </c>
      <c r="E37" s="278">
        <v>3008.2333333333336</v>
      </c>
      <c r="F37" s="278">
        <v>2975.7166666666667</v>
      </c>
      <c r="G37" s="278">
        <v>2955.8333333333335</v>
      </c>
      <c r="H37" s="278">
        <v>3060.6333333333337</v>
      </c>
      <c r="I37" s="278">
        <v>3080.5166666666669</v>
      </c>
      <c r="J37" s="278">
        <v>3113.0333333333338</v>
      </c>
      <c r="K37" s="276">
        <v>3048</v>
      </c>
      <c r="L37" s="276">
        <v>2995.6</v>
      </c>
      <c r="M37" s="276">
        <v>5.5756300000000003</v>
      </c>
    </row>
    <row r="38" spans="1:13">
      <c r="A38" s="300">
        <v>29</v>
      </c>
      <c r="B38" s="276" t="s">
        <v>58</v>
      </c>
      <c r="C38" s="276">
        <v>7261.1</v>
      </c>
      <c r="D38" s="278">
        <v>7165.666666666667</v>
      </c>
      <c r="E38" s="278">
        <v>7031.3333333333339</v>
      </c>
      <c r="F38" s="278">
        <v>6801.5666666666666</v>
      </c>
      <c r="G38" s="278">
        <v>6667.2333333333336</v>
      </c>
      <c r="H38" s="278">
        <v>7395.4333333333343</v>
      </c>
      <c r="I38" s="278">
        <v>7529.7666666666682</v>
      </c>
      <c r="J38" s="278">
        <v>7759.5333333333347</v>
      </c>
      <c r="K38" s="276">
        <v>7300</v>
      </c>
      <c r="L38" s="276">
        <v>6935.9</v>
      </c>
      <c r="M38" s="276">
        <v>16.545739999999999</v>
      </c>
    </row>
    <row r="39" spans="1:13">
      <c r="A39" s="300">
        <v>30</v>
      </c>
      <c r="B39" s="276" t="s">
        <v>232</v>
      </c>
      <c r="C39" s="276">
        <v>2691.25</v>
      </c>
      <c r="D39" s="278">
        <v>2679.1833333333334</v>
      </c>
      <c r="E39" s="278">
        <v>2643.3666666666668</v>
      </c>
      <c r="F39" s="278">
        <v>2595.4833333333336</v>
      </c>
      <c r="G39" s="278">
        <v>2559.666666666667</v>
      </c>
      <c r="H39" s="278">
        <v>2727.0666666666666</v>
      </c>
      <c r="I39" s="278">
        <v>2762.8833333333332</v>
      </c>
      <c r="J39" s="278">
        <v>2810.7666666666664</v>
      </c>
      <c r="K39" s="276">
        <v>2715</v>
      </c>
      <c r="L39" s="276">
        <v>2631.3</v>
      </c>
      <c r="M39" s="276">
        <v>0.83069000000000004</v>
      </c>
    </row>
    <row r="40" spans="1:13">
      <c r="A40" s="300">
        <v>31</v>
      </c>
      <c r="B40" s="276" t="s">
        <v>59</v>
      </c>
      <c r="C40" s="276">
        <v>4376.05</v>
      </c>
      <c r="D40" s="278">
        <v>4345.3499999999995</v>
      </c>
      <c r="E40" s="278">
        <v>4280.6999999999989</v>
      </c>
      <c r="F40" s="278">
        <v>4185.3499999999995</v>
      </c>
      <c r="G40" s="278">
        <v>4120.6999999999989</v>
      </c>
      <c r="H40" s="278">
        <v>4440.6999999999989</v>
      </c>
      <c r="I40" s="278">
        <v>4505.3499999999985</v>
      </c>
      <c r="J40" s="278">
        <v>4600.6999999999989</v>
      </c>
      <c r="K40" s="276">
        <v>4410</v>
      </c>
      <c r="L40" s="276">
        <v>4250</v>
      </c>
      <c r="M40" s="276">
        <v>60.884590000000003</v>
      </c>
    </row>
    <row r="41" spans="1:13">
      <c r="A41" s="300">
        <v>32</v>
      </c>
      <c r="B41" s="276" t="s">
        <v>60</v>
      </c>
      <c r="C41" s="276">
        <v>1589.25</v>
      </c>
      <c r="D41" s="278">
        <v>1584.6666666666667</v>
      </c>
      <c r="E41" s="278">
        <v>1572.3333333333335</v>
      </c>
      <c r="F41" s="278">
        <v>1555.4166666666667</v>
      </c>
      <c r="G41" s="278">
        <v>1543.0833333333335</v>
      </c>
      <c r="H41" s="278">
        <v>1601.5833333333335</v>
      </c>
      <c r="I41" s="278">
        <v>1613.916666666667</v>
      </c>
      <c r="J41" s="278">
        <v>1630.8333333333335</v>
      </c>
      <c r="K41" s="276">
        <v>1597</v>
      </c>
      <c r="L41" s="276">
        <v>1567.75</v>
      </c>
      <c r="M41" s="276">
        <v>15.692500000000001</v>
      </c>
    </row>
    <row r="42" spans="1:13">
      <c r="A42" s="300">
        <v>33</v>
      </c>
      <c r="B42" s="276" t="s">
        <v>233</v>
      </c>
      <c r="C42" s="276">
        <v>344.25</v>
      </c>
      <c r="D42" s="278">
        <v>340.08333333333331</v>
      </c>
      <c r="E42" s="278">
        <v>334.16666666666663</v>
      </c>
      <c r="F42" s="278">
        <v>324.08333333333331</v>
      </c>
      <c r="G42" s="278">
        <v>318.16666666666663</v>
      </c>
      <c r="H42" s="278">
        <v>350.16666666666663</v>
      </c>
      <c r="I42" s="278">
        <v>356.08333333333326</v>
      </c>
      <c r="J42" s="278">
        <v>366.16666666666663</v>
      </c>
      <c r="K42" s="276">
        <v>346</v>
      </c>
      <c r="L42" s="276">
        <v>330</v>
      </c>
      <c r="M42" s="276">
        <v>82.40401</v>
      </c>
    </row>
    <row r="43" spans="1:13">
      <c r="A43" s="300">
        <v>34</v>
      </c>
      <c r="B43" s="276" t="s">
        <v>61</v>
      </c>
      <c r="C43" s="276">
        <v>46.55</v>
      </c>
      <c r="D43" s="278">
        <v>45.9</v>
      </c>
      <c r="E43" s="278">
        <v>45.05</v>
      </c>
      <c r="F43" s="278">
        <v>43.55</v>
      </c>
      <c r="G43" s="278">
        <v>42.699999999999996</v>
      </c>
      <c r="H43" s="278">
        <v>47.4</v>
      </c>
      <c r="I43" s="278">
        <v>48.250000000000007</v>
      </c>
      <c r="J43" s="278">
        <v>49.75</v>
      </c>
      <c r="K43" s="276">
        <v>46.75</v>
      </c>
      <c r="L43" s="276">
        <v>44.4</v>
      </c>
      <c r="M43" s="276">
        <v>267.24684000000002</v>
      </c>
    </row>
    <row r="44" spans="1:13">
      <c r="A44" s="300">
        <v>35</v>
      </c>
      <c r="B44" s="276" t="s">
        <v>62</v>
      </c>
      <c r="C44" s="276">
        <v>40.450000000000003</v>
      </c>
      <c r="D44" s="278">
        <v>40.333333333333336</v>
      </c>
      <c r="E44" s="278">
        <v>40.016666666666673</v>
      </c>
      <c r="F44" s="278">
        <v>39.583333333333336</v>
      </c>
      <c r="G44" s="278">
        <v>39.266666666666673</v>
      </c>
      <c r="H44" s="278">
        <v>40.766666666666673</v>
      </c>
      <c r="I44" s="278">
        <v>41.083333333333336</v>
      </c>
      <c r="J44" s="278">
        <v>41.516666666666673</v>
      </c>
      <c r="K44" s="276">
        <v>40.65</v>
      </c>
      <c r="L44" s="276">
        <v>39.9</v>
      </c>
      <c r="M44" s="276">
        <v>12.333600000000001</v>
      </c>
    </row>
    <row r="45" spans="1:13">
      <c r="A45" s="300">
        <v>36</v>
      </c>
      <c r="B45" s="276" t="s">
        <v>63</v>
      </c>
      <c r="C45" s="276">
        <v>1354.2</v>
      </c>
      <c r="D45" s="278">
        <v>1346.8666666666666</v>
      </c>
      <c r="E45" s="278">
        <v>1337.6833333333332</v>
      </c>
      <c r="F45" s="278">
        <v>1321.1666666666665</v>
      </c>
      <c r="G45" s="278">
        <v>1311.9833333333331</v>
      </c>
      <c r="H45" s="278">
        <v>1363.3833333333332</v>
      </c>
      <c r="I45" s="278">
        <v>1372.5666666666666</v>
      </c>
      <c r="J45" s="278">
        <v>1389.0833333333333</v>
      </c>
      <c r="K45" s="276">
        <v>1356.05</v>
      </c>
      <c r="L45" s="276">
        <v>1330.35</v>
      </c>
      <c r="M45" s="276">
        <v>4.4082999999999997</v>
      </c>
    </row>
    <row r="46" spans="1:13">
      <c r="A46" s="300">
        <v>37</v>
      </c>
      <c r="B46" s="276" t="s">
        <v>234</v>
      </c>
      <c r="C46" s="276">
        <v>1256.6500000000001</v>
      </c>
      <c r="D46" s="278">
        <v>1253.5500000000002</v>
      </c>
      <c r="E46" s="278">
        <v>1231.6500000000003</v>
      </c>
      <c r="F46" s="278">
        <v>1206.6500000000001</v>
      </c>
      <c r="G46" s="278">
        <v>1184.7500000000002</v>
      </c>
      <c r="H46" s="278">
        <v>1278.5500000000004</v>
      </c>
      <c r="I46" s="278">
        <v>1300.45</v>
      </c>
      <c r="J46" s="278">
        <v>1325.4500000000005</v>
      </c>
      <c r="K46" s="276">
        <v>1275.45</v>
      </c>
      <c r="L46" s="276">
        <v>1228.55</v>
      </c>
      <c r="M46" s="276">
        <v>0.97636999999999996</v>
      </c>
    </row>
    <row r="47" spans="1:13">
      <c r="A47" s="300">
        <v>38</v>
      </c>
      <c r="B47" s="276" t="s">
        <v>65</v>
      </c>
      <c r="C47" s="276">
        <v>96.7</v>
      </c>
      <c r="D47" s="278">
        <v>95.566666666666663</v>
      </c>
      <c r="E47" s="278">
        <v>93.883333333333326</v>
      </c>
      <c r="F47" s="278">
        <v>91.066666666666663</v>
      </c>
      <c r="G47" s="278">
        <v>89.383333333333326</v>
      </c>
      <c r="H47" s="278">
        <v>98.383333333333326</v>
      </c>
      <c r="I47" s="278">
        <v>100.06666666666666</v>
      </c>
      <c r="J47" s="278">
        <v>102.88333333333333</v>
      </c>
      <c r="K47" s="276">
        <v>97.25</v>
      </c>
      <c r="L47" s="276">
        <v>92.75</v>
      </c>
      <c r="M47" s="276">
        <v>77.40513</v>
      </c>
    </row>
    <row r="48" spans="1:13">
      <c r="A48" s="300">
        <v>39</v>
      </c>
      <c r="B48" s="276" t="s">
        <v>66</v>
      </c>
      <c r="C48" s="276">
        <v>649</v>
      </c>
      <c r="D48" s="278">
        <v>650.06666666666661</v>
      </c>
      <c r="E48" s="278">
        <v>644.53333333333319</v>
      </c>
      <c r="F48" s="278">
        <v>640.06666666666661</v>
      </c>
      <c r="G48" s="278">
        <v>634.53333333333319</v>
      </c>
      <c r="H48" s="278">
        <v>654.53333333333319</v>
      </c>
      <c r="I48" s="278">
        <v>660.06666666666649</v>
      </c>
      <c r="J48" s="278">
        <v>664.53333333333319</v>
      </c>
      <c r="K48" s="276">
        <v>655.6</v>
      </c>
      <c r="L48" s="276">
        <v>645.6</v>
      </c>
      <c r="M48" s="276">
        <v>7.5615500000000004</v>
      </c>
    </row>
    <row r="49" spans="1:13">
      <c r="A49" s="300">
        <v>40</v>
      </c>
      <c r="B49" s="276" t="s">
        <v>67</v>
      </c>
      <c r="C49" s="276">
        <v>481.1</v>
      </c>
      <c r="D49" s="278">
        <v>485.86666666666662</v>
      </c>
      <c r="E49" s="278">
        <v>473.23333333333323</v>
      </c>
      <c r="F49" s="278">
        <v>465.36666666666662</v>
      </c>
      <c r="G49" s="278">
        <v>452.73333333333323</v>
      </c>
      <c r="H49" s="278">
        <v>493.73333333333323</v>
      </c>
      <c r="I49" s="278">
        <v>506.36666666666656</v>
      </c>
      <c r="J49" s="278">
        <v>514.23333333333323</v>
      </c>
      <c r="K49" s="276">
        <v>498.5</v>
      </c>
      <c r="L49" s="276">
        <v>478</v>
      </c>
      <c r="M49" s="276">
        <v>27.693940000000001</v>
      </c>
    </row>
    <row r="50" spans="1:13">
      <c r="A50" s="300">
        <v>41</v>
      </c>
      <c r="B50" s="276" t="s">
        <v>69</v>
      </c>
      <c r="C50" s="276">
        <v>475.75</v>
      </c>
      <c r="D50" s="278">
        <v>474.58333333333331</v>
      </c>
      <c r="E50" s="278">
        <v>471.16666666666663</v>
      </c>
      <c r="F50" s="278">
        <v>466.58333333333331</v>
      </c>
      <c r="G50" s="278">
        <v>463.16666666666663</v>
      </c>
      <c r="H50" s="278">
        <v>479.16666666666663</v>
      </c>
      <c r="I50" s="278">
        <v>482.58333333333326</v>
      </c>
      <c r="J50" s="278">
        <v>487.16666666666663</v>
      </c>
      <c r="K50" s="276">
        <v>478</v>
      </c>
      <c r="L50" s="276">
        <v>470</v>
      </c>
      <c r="M50" s="276">
        <v>82.728409999999997</v>
      </c>
    </row>
    <row r="51" spans="1:13">
      <c r="A51" s="300">
        <v>42</v>
      </c>
      <c r="B51" s="276" t="s">
        <v>70</v>
      </c>
      <c r="C51" s="276">
        <v>27.95</v>
      </c>
      <c r="D51" s="278">
        <v>27.966666666666665</v>
      </c>
      <c r="E51" s="278">
        <v>27.783333333333331</v>
      </c>
      <c r="F51" s="278">
        <v>27.616666666666667</v>
      </c>
      <c r="G51" s="278">
        <v>27.433333333333334</v>
      </c>
      <c r="H51" s="278">
        <v>28.133333333333329</v>
      </c>
      <c r="I51" s="278">
        <v>28.316666666666659</v>
      </c>
      <c r="J51" s="278">
        <v>28.483333333333327</v>
      </c>
      <c r="K51" s="276">
        <v>28.15</v>
      </c>
      <c r="L51" s="276">
        <v>27.8</v>
      </c>
      <c r="M51" s="276">
        <v>147.25782000000001</v>
      </c>
    </row>
    <row r="52" spans="1:13">
      <c r="A52" s="300">
        <v>43</v>
      </c>
      <c r="B52" s="276" t="s">
        <v>71</v>
      </c>
      <c r="C52" s="276">
        <v>433.45</v>
      </c>
      <c r="D52" s="278">
        <v>430.73333333333329</v>
      </c>
      <c r="E52" s="278">
        <v>426.06666666666661</v>
      </c>
      <c r="F52" s="278">
        <v>418.68333333333334</v>
      </c>
      <c r="G52" s="278">
        <v>414.01666666666665</v>
      </c>
      <c r="H52" s="278">
        <v>438.11666666666656</v>
      </c>
      <c r="I52" s="278">
        <v>442.78333333333319</v>
      </c>
      <c r="J52" s="278">
        <v>450.16666666666652</v>
      </c>
      <c r="K52" s="276">
        <v>435.4</v>
      </c>
      <c r="L52" s="276">
        <v>423.35</v>
      </c>
      <c r="M52" s="276">
        <v>49.222099999999998</v>
      </c>
    </row>
    <row r="53" spans="1:13">
      <c r="A53" s="300">
        <v>44</v>
      </c>
      <c r="B53" s="276" t="s">
        <v>72</v>
      </c>
      <c r="C53" s="276">
        <v>11738.3</v>
      </c>
      <c r="D53" s="278">
        <v>11797.766666666668</v>
      </c>
      <c r="E53" s="278">
        <v>11620.533333333336</v>
      </c>
      <c r="F53" s="278">
        <v>11502.766666666668</v>
      </c>
      <c r="G53" s="278">
        <v>11325.533333333336</v>
      </c>
      <c r="H53" s="278">
        <v>11915.533333333336</v>
      </c>
      <c r="I53" s="278">
        <v>12092.76666666667</v>
      </c>
      <c r="J53" s="278">
        <v>12210.533333333336</v>
      </c>
      <c r="K53" s="276">
        <v>11975</v>
      </c>
      <c r="L53" s="276">
        <v>11680</v>
      </c>
      <c r="M53" s="276">
        <v>0.60753999999999997</v>
      </c>
    </row>
    <row r="54" spans="1:13">
      <c r="A54" s="300">
        <v>45</v>
      </c>
      <c r="B54" s="276" t="s">
        <v>74</v>
      </c>
      <c r="C54" s="276">
        <v>394</v>
      </c>
      <c r="D54" s="278">
        <v>392.5333333333333</v>
      </c>
      <c r="E54" s="278">
        <v>384.66666666666663</v>
      </c>
      <c r="F54" s="278">
        <v>375.33333333333331</v>
      </c>
      <c r="G54" s="278">
        <v>367.46666666666664</v>
      </c>
      <c r="H54" s="278">
        <v>401.86666666666662</v>
      </c>
      <c r="I54" s="278">
        <v>409.73333333333329</v>
      </c>
      <c r="J54" s="278">
        <v>419.06666666666661</v>
      </c>
      <c r="K54" s="276">
        <v>400.4</v>
      </c>
      <c r="L54" s="276">
        <v>383.2</v>
      </c>
      <c r="M54" s="276">
        <v>95.578540000000004</v>
      </c>
    </row>
    <row r="55" spans="1:13">
      <c r="A55" s="300">
        <v>46</v>
      </c>
      <c r="B55" s="276" t="s">
        <v>75</v>
      </c>
      <c r="C55" s="276">
        <v>3514.45</v>
      </c>
      <c r="D55" s="278">
        <v>3520.2999999999997</v>
      </c>
      <c r="E55" s="278">
        <v>3499.1499999999996</v>
      </c>
      <c r="F55" s="278">
        <v>3483.85</v>
      </c>
      <c r="G55" s="278">
        <v>3462.7</v>
      </c>
      <c r="H55" s="278">
        <v>3535.5999999999995</v>
      </c>
      <c r="I55" s="278">
        <v>3556.75</v>
      </c>
      <c r="J55" s="278">
        <v>3572.0499999999993</v>
      </c>
      <c r="K55" s="276">
        <v>3541.45</v>
      </c>
      <c r="L55" s="276">
        <v>3505</v>
      </c>
      <c r="M55" s="276">
        <v>4.7352299999999996</v>
      </c>
    </row>
    <row r="56" spans="1:13">
      <c r="A56" s="300">
        <v>47</v>
      </c>
      <c r="B56" s="276" t="s">
        <v>76</v>
      </c>
      <c r="C56" s="276">
        <v>425.6</v>
      </c>
      <c r="D56" s="278">
        <v>427.48333333333335</v>
      </c>
      <c r="E56" s="278">
        <v>422.2166666666667</v>
      </c>
      <c r="F56" s="278">
        <v>418.83333333333337</v>
      </c>
      <c r="G56" s="278">
        <v>413.56666666666672</v>
      </c>
      <c r="H56" s="278">
        <v>430.86666666666667</v>
      </c>
      <c r="I56" s="278">
        <v>436.13333333333333</v>
      </c>
      <c r="J56" s="278">
        <v>439.51666666666665</v>
      </c>
      <c r="K56" s="276">
        <v>432.75</v>
      </c>
      <c r="L56" s="276">
        <v>424.1</v>
      </c>
      <c r="M56" s="276">
        <v>54.437019999999997</v>
      </c>
    </row>
    <row r="57" spans="1:13">
      <c r="A57" s="300">
        <v>48</v>
      </c>
      <c r="B57" s="276" t="s">
        <v>77</v>
      </c>
      <c r="C57" s="276">
        <v>91.5</v>
      </c>
      <c r="D57" s="278">
        <v>91.166666666666671</v>
      </c>
      <c r="E57" s="278">
        <v>90.63333333333334</v>
      </c>
      <c r="F57" s="278">
        <v>89.766666666666666</v>
      </c>
      <c r="G57" s="278">
        <v>89.233333333333334</v>
      </c>
      <c r="H57" s="278">
        <v>92.033333333333346</v>
      </c>
      <c r="I57" s="278">
        <v>92.566666666666677</v>
      </c>
      <c r="J57" s="278">
        <v>93.433333333333351</v>
      </c>
      <c r="K57" s="276">
        <v>91.7</v>
      </c>
      <c r="L57" s="276">
        <v>90.3</v>
      </c>
      <c r="M57" s="276">
        <v>55.211579999999998</v>
      </c>
    </row>
    <row r="58" spans="1:13">
      <c r="A58" s="300">
        <v>49</v>
      </c>
      <c r="B58" s="276" t="s">
        <v>78</v>
      </c>
      <c r="C58" s="276">
        <v>115.05</v>
      </c>
      <c r="D58" s="278">
        <v>114.43333333333332</v>
      </c>
      <c r="E58" s="278">
        <v>113.26666666666665</v>
      </c>
      <c r="F58" s="278">
        <v>111.48333333333333</v>
      </c>
      <c r="G58" s="278">
        <v>110.31666666666666</v>
      </c>
      <c r="H58" s="278">
        <v>116.21666666666664</v>
      </c>
      <c r="I58" s="278">
        <v>117.3833333333333</v>
      </c>
      <c r="J58" s="278">
        <v>119.16666666666663</v>
      </c>
      <c r="K58" s="276">
        <v>115.6</v>
      </c>
      <c r="L58" s="276">
        <v>112.65</v>
      </c>
      <c r="M58" s="276">
        <v>24.426169999999999</v>
      </c>
    </row>
    <row r="59" spans="1:13">
      <c r="A59" s="300">
        <v>50</v>
      </c>
      <c r="B59" s="276" t="s">
        <v>81</v>
      </c>
      <c r="C59" s="276">
        <v>581.35</v>
      </c>
      <c r="D59" s="278">
        <v>579.85</v>
      </c>
      <c r="E59" s="278">
        <v>574.40000000000009</v>
      </c>
      <c r="F59" s="278">
        <v>567.45000000000005</v>
      </c>
      <c r="G59" s="278">
        <v>562.00000000000011</v>
      </c>
      <c r="H59" s="278">
        <v>586.80000000000007</v>
      </c>
      <c r="I59" s="278">
        <v>592.25000000000011</v>
      </c>
      <c r="J59" s="278">
        <v>599.20000000000005</v>
      </c>
      <c r="K59" s="276">
        <v>585.29999999999995</v>
      </c>
      <c r="L59" s="276">
        <v>572.9</v>
      </c>
      <c r="M59" s="276">
        <v>0.95677999999999996</v>
      </c>
    </row>
    <row r="60" spans="1:13">
      <c r="A60" s="300">
        <v>51</v>
      </c>
      <c r="B60" s="276" t="s">
        <v>82</v>
      </c>
      <c r="C60" s="276">
        <v>309.75</v>
      </c>
      <c r="D60" s="278">
        <v>311.56666666666666</v>
      </c>
      <c r="E60" s="278">
        <v>306.7833333333333</v>
      </c>
      <c r="F60" s="278">
        <v>303.81666666666666</v>
      </c>
      <c r="G60" s="278">
        <v>299.0333333333333</v>
      </c>
      <c r="H60" s="278">
        <v>314.5333333333333</v>
      </c>
      <c r="I60" s="278">
        <v>319.31666666666672</v>
      </c>
      <c r="J60" s="278">
        <v>322.2833333333333</v>
      </c>
      <c r="K60" s="276">
        <v>316.35000000000002</v>
      </c>
      <c r="L60" s="276">
        <v>308.60000000000002</v>
      </c>
      <c r="M60" s="276">
        <v>58.208640000000003</v>
      </c>
    </row>
    <row r="61" spans="1:13">
      <c r="A61" s="300">
        <v>52</v>
      </c>
      <c r="B61" s="276" t="s">
        <v>83</v>
      </c>
      <c r="C61" s="276">
        <v>744.65</v>
      </c>
      <c r="D61" s="278">
        <v>745.26666666666677</v>
      </c>
      <c r="E61" s="278">
        <v>739.53333333333353</v>
      </c>
      <c r="F61" s="278">
        <v>734.41666666666674</v>
      </c>
      <c r="G61" s="278">
        <v>728.68333333333351</v>
      </c>
      <c r="H61" s="278">
        <v>750.38333333333355</v>
      </c>
      <c r="I61" s="278">
        <v>756.1166666666669</v>
      </c>
      <c r="J61" s="278">
        <v>761.23333333333358</v>
      </c>
      <c r="K61" s="276">
        <v>751</v>
      </c>
      <c r="L61" s="276">
        <v>740.15</v>
      </c>
      <c r="M61" s="276">
        <v>69.555310000000006</v>
      </c>
    </row>
    <row r="62" spans="1:13">
      <c r="A62" s="300">
        <v>53</v>
      </c>
      <c r="B62" s="276" t="s">
        <v>84</v>
      </c>
      <c r="C62" s="276">
        <v>125.9</v>
      </c>
      <c r="D62" s="278">
        <v>124.48333333333333</v>
      </c>
      <c r="E62" s="278">
        <v>122.61666666666667</v>
      </c>
      <c r="F62" s="278">
        <v>119.33333333333334</v>
      </c>
      <c r="G62" s="278">
        <v>117.46666666666668</v>
      </c>
      <c r="H62" s="278">
        <v>127.76666666666667</v>
      </c>
      <c r="I62" s="278">
        <v>129.63333333333333</v>
      </c>
      <c r="J62" s="278">
        <v>132.91666666666666</v>
      </c>
      <c r="K62" s="276">
        <v>126.35</v>
      </c>
      <c r="L62" s="276">
        <v>121.2</v>
      </c>
      <c r="M62" s="276">
        <v>233.77931000000001</v>
      </c>
    </row>
    <row r="63" spans="1:13">
      <c r="A63" s="300">
        <v>54</v>
      </c>
      <c r="B63" s="276" t="s">
        <v>3634</v>
      </c>
      <c r="C63" s="276">
        <v>2304.3000000000002</v>
      </c>
      <c r="D63" s="278">
        <v>2315.6666666666665</v>
      </c>
      <c r="E63" s="278">
        <v>2272.6333333333332</v>
      </c>
      <c r="F63" s="278">
        <v>2240.9666666666667</v>
      </c>
      <c r="G63" s="278">
        <v>2197.9333333333334</v>
      </c>
      <c r="H63" s="278">
        <v>2347.333333333333</v>
      </c>
      <c r="I63" s="278">
        <v>2390.3666666666668</v>
      </c>
      <c r="J63" s="278">
        <v>2422.0333333333328</v>
      </c>
      <c r="K63" s="276">
        <v>2358.6999999999998</v>
      </c>
      <c r="L63" s="276">
        <v>2284</v>
      </c>
      <c r="M63" s="276">
        <v>3.8687100000000001</v>
      </c>
    </row>
    <row r="64" spans="1:13">
      <c r="A64" s="300">
        <v>55</v>
      </c>
      <c r="B64" s="276" t="s">
        <v>85</v>
      </c>
      <c r="C64" s="276">
        <v>1510.8</v>
      </c>
      <c r="D64" s="278">
        <v>1509.4333333333334</v>
      </c>
      <c r="E64" s="278">
        <v>1494.8666666666668</v>
      </c>
      <c r="F64" s="278">
        <v>1478.9333333333334</v>
      </c>
      <c r="G64" s="278">
        <v>1464.3666666666668</v>
      </c>
      <c r="H64" s="278">
        <v>1525.3666666666668</v>
      </c>
      <c r="I64" s="278">
        <v>1539.9333333333334</v>
      </c>
      <c r="J64" s="278">
        <v>1555.8666666666668</v>
      </c>
      <c r="K64" s="276">
        <v>1524</v>
      </c>
      <c r="L64" s="276">
        <v>1493.5</v>
      </c>
      <c r="M64" s="276">
        <v>4.4451799999999997</v>
      </c>
    </row>
    <row r="65" spans="1:13">
      <c r="A65" s="300">
        <v>56</v>
      </c>
      <c r="B65" s="276" t="s">
        <v>86</v>
      </c>
      <c r="C65" s="276">
        <v>399.85</v>
      </c>
      <c r="D65" s="278">
        <v>398.61666666666662</v>
      </c>
      <c r="E65" s="278">
        <v>394.23333333333323</v>
      </c>
      <c r="F65" s="278">
        <v>388.61666666666662</v>
      </c>
      <c r="G65" s="278">
        <v>384.23333333333323</v>
      </c>
      <c r="H65" s="278">
        <v>404.23333333333323</v>
      </c>
      <c r="I65" s="278">
        <v>408.61666666666656</v>
      </c>
      <c r="J65" s="278">
        <v>414.23333333333323</v>
      </c>
      <c r="K65" s="276">
        <v>403</v>
      </c>
      <c r="L65" s="276">
        <v>393</v>
      </c>
      <c r="M65" s="276">
        <v>16.524609999999999</v>
      </c>
    </row>
    <row r="66" spans="1:13">
      <c r="A66" s="300">
        <v>57</v>
      </c>
      <c r="B66" s="276" t="s">
        <v>236</v>
      </c>
      <c r="C66" s="276">
        <v>749.75</v>
      </c>
      <c r="D66" s="278">
        <v>740.56666666666661</v>
      </c>
      <c r="E66" s="278">
        <v>729.18333333333317</v>
      </c>
      <c r="F66" s="278">
        <v>708.61666666666656</v>
      </c>
      <c r="G66" s="278">
        <v>697.23333333333312</v>
      </c>
      <c r="H66" s="278">
        <v>761.13333333333321</v>
      </c>
      <c r="I66" s="278">
        <v>772.51666666666665</v>
      </c>
      <c r="J66" s="278">
        <v>793.08333333333326</v>
      </c>
      <c r="K66" s="276">
        <v>751.95</v>
      </c>
      <c r="L66" s="276">
        <v>720</v>
      </c>
      <c r="M66" s="276">
        <v>2.52996</v>
      </c>
    </row>
    <row r="67" spans="1:13">
      <c r="A67" s="300">
        <v>58</v>
      </c>
      <c r="B67" s="276" t="s">
        <v>237</v>
      </c>
      <c r="C67" s="276">
        <v>297.39999999999998</v>
      </c>
      <c r="D67" s="278">
        <v>296.76666666666665</v>
      </c>
      <c r="E67" s="278">
        <v>294.68333333333328</v>
      </c>
      <c r="F67" s="278">
        <v>291.96666666666664</v>
      </c>
      <c r="G67" s="278">
        <v>289.88333333333327</v>
      </c>
      <c r="H67" s="278">
        <v>299.48333333333329</v>
      </c>
      <c r="I67" s="278">
        <v>301.56666666666666</v>
      </c>
      <c r="J67" s="278">
        <v>304.2833333333333</v>
      </c>
      <c r="K67" s="276">
        <v>298.85000000000002</v>
      </c>
      <c r="L67" s="276">
        <v>294.05</v>
      </c>
      <c r="M67" s="276">
        <v>11.571580000000001</v>
      </c>
    </row>
    <row r="68" spans="1:13">
      <c r="A68" s="300">
        <v>59</v>
      </c>
      <c r="B68" s="276" t="s">
        <v>235</v>
      </c>
      <c r="C68" s="276">
        <v>186.75</v>
      </c>
      <c r="D68" s="278">
        <v>182.46666666666667</v>
      </c>
      <c r="E68" s="278">
        <v>176.68333333333334</v>
      </c>
      <c r="F68" s="278">
        <v>166.61666666666667</v>
      </c>
      <c r="G68" s="278">
        <v>160.83333333333334</v>
      </c>
      <c r="H68" s="278">
        <v>192.53333333333333</v>
      </c>
      <c r="I68" s="278">
        <v>198.31666666666669</v>
      </c>
      <c r="J68" s="278">
        <v>208.38333333333333</v>
      </c>
      <c r="K68" s="276">
        <v>188.25</v>
      </c>
      <c r="L68" s="276">
        <v>172.4</v>
      </c>
      <c r="M68" s="276">
        <v>27.358350000000002</v>
      </c>
    </row>
    <row r="69" spans="1:13">
      <c r="A69" s="300">
        <v>60</v>
      </c>
      <c r="B69" s="276" t="s">
        <v>87</v>
      </c>
      <c r="C69" s="276">
        <v>478.35</v>
      </c>
      <c r="D69" s="278">
        <v>477</v>
      </c>
      <c r="E69" s="278">
        <v>472</v>
      </c>
      <c r="F69" s="278">
        <v>465.65</v>
      </c>
      <c r="G69" s="278">
        <v>460.65</v>
      </c>
      <c r="H69" s="278">
        <v>483.35</v>
      </c>
      <c r="I69" s="278">
        <v>488.35</v>
      </c>
      <c r="J69" s="278">
        <v>494.70000000000005</v>
      </c>
      <c r="K69" s="276">
        <v>482</v>
      </c>
      <c r="L69" s="276">
        <v>470.65</v>
      </c>
      <c r="M69" s="276">
        <v>11.79898</v>
      </c>
    </row>
    <row r="70" spans="1:13">
      <c r="A70" s="300">
        <v>61</v>
      </c>
      <c r="B70" s="276" t="s">
        <v>88</v>
      </c>
      <c r="C70" s="276">
        <v>515.4</v>
      </c>
      <c r="D70" s="278">
        <v>516.66666666666663</v>
      </c>
      <c r="E70" s="278">
        <v>511.33333333333326</v>
      </c>
      <c r="F70" s="278">
        <v>507.26666666666665</v>
      </c>
      <c r="G70" s="278">
        <v>501.93333333333328</v>
      </c>
      <c r="H70" s="278">
        <v>520.73333333333323</v>
      </c>
      <c r="I70" s="278">
        <v>526.06666666666649</v>
      </c>
      <c r="J70" s="278">
        <v>530.13333333333321</v>
      </c>
      <c r="K70" s="276">
        <v>522</v>
      </c>
      <c r="L70" s="276">
        <v>512.6</v>
      </c>
      <c r="M70" s="276">
        <v>31.046810000000001</v>
      </c>
    </row>
    <row r="71" spans="1:13">
      <c r="A71" s="300">
        <v>62</v>
      </c>
      <c r="B71" s="276" t="s">
        <v>238</v>
      </c>
      <c r="C71" s="276">
        <v>949.45</v>
      </c>
      <c r="D71" s="278">
        <v>937.01666666666677</v>
      </c>
      <c r="E71" s="278">
        <v>919.03333333333353</v>
      </c>
      <c r="F71" s="278">
        <v>888.61666666666679</v>
      </c>
      <c r="G71" s="278">
        <v>870.63333333333355</v>
      </c>
      <c r="H71" s="278">
        <v>967.43333333333351</v>
      </c>
      <c r="I71" s="278">
        <v>985.41666666666686</v>
      </c>
      <c r="J71" s="278">
        <v>1015.8333333333335</v>
      </c>
      <c r="K71" s="276">
        <v>955</v>
      </c>
      <c r="L71" s="276">
        <v>906.6</v>
      </c>
      <c r="M71" s="276">
        <v>3.8946700000000001</v>
      </c>
    </row>
    <row r="72" spans="1:13">
      <c r="A72" s="300">
        <v>63</v>
      </c>
      <c r="B72" s="276" t="s">
        <v>91</v>
      </c>
      <c r="C72" s="276">
        <v>3432.95</v>
      </c>
      <c r="D72" s="278">
        <v>3417.0499999999997</v>
      </c>
      <c r="E72" s="278">
        <v>3384.0999999999995</v>
      </c>
      <c r="F72" s="278">
        <v>3335.2499999999995</v>
      </c>
      <c r="G72" s="278">
        <v>3302.2999999999993</v>
      </c>
      <c r="H72" s="278">
        <v>3465.8999999999996</v>
      </c>
      <c r="I72" s="278">
        <v>3498.8499999999995</v>
      </c>
      <c r="J72" s="278">
        <v>3547.7</v>
      </c>
      <c r="K72" s="276">
        <v>3450</v>
      </c>
      <c r="L72" s="276">
        <v>3368.2</v>
      </c>
      <c r="M72" s="276">
        <v>13.46031</v>
      </c>
    </row>
    <row r="73" spans="1:13">
      <c r="A73" s="300">
        <v>64</v>
      </c>
      <c r="B73" s="276" t="s">
        <v>93</v>
      </c>
      <c r="C73" s="276">
        <v>184.65</v>
      </c>
      <c r="D73" s="278">
        <v>183.66666666666666</v>
      </c>
      <c r="E73" s="278">
        <v>181.5333333333333</v>
      </c>
      <c r="F73" s="278">
        <v>178.41666666666666</v>
      </c>
      <c r="G73" s="278">
        <v>176.2833333333333</v>
      </c>
      <c r="H73" s="278">
        <v>186.7833333333333</v>
      </c>
      <c r="I73" s="278">
        <v>188.91666666666669</v>
      </c>
      <c r="J73" s="278">
        <v>192.0333333333333</v>
      </c>
      <c r="K73" s="276">
        <v>185.8</v>
      </c>
      <c r="L73" s="276">
        <v>180.55</v>
      </c>
      <c r="M73" s="276">
        <v>100.70735000000001</v>
      </c>
    </row>
    <row r="74" spans="1:13">
      <c r="A74" s="300">
        <v>65</v>
      </c>
      <c r="B74" s="276" t="s">
        <v>231</v>
      </c>
      <c r="C74" s="276">
        <v>2383.0500000000002</v>
      </c>
      <c r="D74" s="278">
        <v>2381.1833333333334</v>
      </c>
      <c r="E74" s="278">
        <v>2363.3666666666668</v>
      </c>
      <c r="F74" s="278">
        <v>2343.6833333333334</v>
      </c>
      <c r="G74" s="278">
        <v>2325.8666666666668</v>
      </c>
      <c r="H74" s="278">
        <v>2400.8666666666668</v>
      </c>
      <c r="I74" s="278">
        <v>2418.6833333333334</v>
      </c>
      <c r="J74" s="278">
        <v>2438.3666666666668</v>
      </c>
      <c r="K74" s="276">
        <v>2399</v>
      </c>
      <c r="L74" s="276">
        <v>2361.5</v>
      </c>
      <c r="M74" s="276">
        <v>1.7175800000000001</v>
      </c>
    </row>
    <row r="75" spans="1:13">
      <c r="A75" s="300">
        <v>66</v>
      </c>
      <c r="B75" s="276" t="s">
        <v>94</v>
      </c>
      <c r="C75" s="276">
        <v>4856.8999999999996</v>
      </c>
      <c r="D75" s="278">
        <v>4857.2666666666664</v>
      </c>
      <c r="E75" s="278">
        <v>4829.6833333333325</v>
      </c>
      <c r="F75" s="278">
        <v>4802.4666666666662</v>
      </c>
      <c r="G75" s="278">
        <v>4774.8833333333323</v>
      </c>
      <c r="H75" s="278">
        <v>4884.4833333333327</v>
      </c>
      <c r="I75" s="278">
        <v>4912.0666666666666</v>
      </c>
      <c r="J75" s="278">
        <v>4939.2833333333328</v>
      </c>
      <c r="K75" s="276">
        <v>4884.8500000000004</v>
      </c>
      <c r="L75" s="276">
        <v>4830.05</v>
      </c>
      <c r="M75" s="276">
        <v>10.918699999999999</v>
      </c>
    </row>
    <row r="76" spans="1:13">
      <c r="A76" s="300">
        <v>67</v>
      </c>
      <c r="B76" s="276" t="s">
        <v>239</v>
      </c>
      <c r="C76" s="276">
        <v>54.35</v>
      </c>
      <c r="D76" s="278">
        <v>54.333333333333336</v>
      </c>
      <c r="E76" s="278">
        <v>53.866666666666674</v>
      </c>
      <c r="F76" s="278">
        <v>53.38333333333334</v>
      </c>
      <c r="G76" s="278">
        <v>52.916666666666679</v>
      </c>
      <c r="H76" s="278">
        <v>54.81666666666667</v>
      </c>
      <c r="I76" s="278">
        <v>55.283333333333324</v>
      </c>
      <c r="J76" s="278">
        <v>55.766666666666666</v>
      </c>
      <c r="K76" s="276">
        <v>54.8</v>
      </c>
      <c r="L76" s="276">
        <v>53.85</v>
      </c>
      <c r="M76" s="276">
        <v>19.26783</v>
      </c>
    </row>
    <row r="77" spans="1:13">
      <c r="A77" s="300">
        <v>68</v>
      </c>
      <c r="B77" s="276" t="s">
        <v>95</v>
      </c>
      <c r="C77" s="276">
        <v>2514.6</v>
      </c>
      <c r="D77" s="278">
        <v>2468.8333333333335</v>
      </c>
      <c r="E77" s="278">
        <v>2363.2666666666669</v>
      </c>
      <c r="F77" s="278">
        <v>2211.9333333333334</v>
      </c>
      <c r="G77" s="278">
        <v>2106.3666666666668</v>
      </c>
      <c r="H77" s="278">
        <v>2620.166666666667</v>
      </c>
      <c r="I77" s="278">
        <v>2725.7333333333336</v>
      </c>
      <c r="J77" s="278">
        <v>2877.0666666666671</v>
      </c>
      <c r="K77" s="276">
        <v>2574.4</v>
      </c>
      <c r="L77" s="276">
        <v>2317.5</v>
      </c>
      <c r="M77" s="276">
        <v>94.752099999999999</v>
      </c>
    </row>
    <row r="78" spans="1:13">
      <c r="A78" s="300">
        <v>69</v>
      </c>
      <c r="B78" s="276" t="s">
        <v>240</v>
      </c>
      <c r="C78" s="276">
        <v>379.8</v>
      </c>
      <c r="D78" s="278">
        <v>381.41666666666669</v>
      </c>
      <c r="E78" s="278">
        <v>374.78333333333336</v>
      </c>
      <c r="F78" s="278">
        <v>369.76666666666665</v>
      </c>
      <c r="G78" s="278">
        <v>363.13333333333333</v>
      </c>
      <c r="H78" s="278">
        <v>386.43333333333339</v>
      </c>
      <c r="I78" s="278">
        <v>393.06666666666672</v>
      </c>
      <c r="J78" s="278">
        <v>398.08333333333343</v>
      </c>
      <c r="K78" s="276">
        <v>388.05</v>
      </c>
      <c r="L78" s="276">
        <v>376.4</v>
      </c>
      <c r="M78" s="276">
        <v>5.4982199999999999</v>
      </c>
    </row>
    <row r="79" spans="1:13">
      <c r="A79" s="300">
        <v>70</v>
      </c>
      <c r="B79" s="276" t="s">
        <v>241</v>
      </c>
      <c r="C79" s="276">
        <v>1029.95</v>
      </c>
      <c r="D79" s="278">
        <v>1035.0833333333333</v>
      </c>
      <c r="E79" s="278">
        <v>1020.1666666666665</v>
      </c>
      <c r="F79" s="278">
        <v>1010.3833333333332</v>
      </c>
      <c r="G79" s="278">
        <v>995.46666666666647</v>
      </c>
      <c r="H79" s="278">
        <v>1044.8666666666666</v>
      </c>
      <c r="I79" s="278">
        <v>1059.7833333333331</v>
      </c>
      <c r="J79" s="278">
        <v>1069.5666666666666</v>
      </c>
      <c r="K79" s="276">
        <v>1050</v>
      </c>
      <c r="L79" s="276">
        <v>1025.3</v>
      </c>
      <c r="M79" s="276">
        <v>2.1894100000000001</v>
      </c>
    </row>
    <row r="80" spans="1:13">
      <c r="A80" s="300">
        <v>71</v>
      </c>
      <c r="B80" s="276" t="s">
        <v>97</v>
      </c>
      <c r="C80" s="276">
        <v>1395.95</v>
      </c>
      <c r="D80" s="278">
        <v>1398.8666666666668</v>
      </c>
      <c r="E80" s="278">
        <v>1379.8833333333337</v>
      </c>
      <c r="F80" s="278">
        <v>1363.8166666666668</v>
      </c>
      <c r="G80" s="278">
        <v>1344.8333333333337</v>
      </c>
      <c r="H80" s="278">
        <v>1414.9333333333336</v>
      </c>
      <c r="I80" s="278">
        <v>1433.9166666666667</v>
      </c>
      <c r="J80" s="278">
        <v>1449.9833333333336</v>
      </c>
      <c r="K80" s="276">
        <v>1417.85</v>
      </c>
      <c r="L80" s="276">
        <v>1382.8</v>
      </c>
      <c r="M80" s="276">
        <v>14.614890000000001</v>
      </c>
    </row>
    <row r="81" spans="1:13">
      <c r="A81" s="300">
        <v>72</v>
      </c>
      <c r="B81" s="276" t="s">
        <v>98</v>
      </c>
      <c r="C81" s="276">
        <v>168.75</v>
      </c>
      <c r="D81" s="278">
        <v>169.21666666666667</v>
      </c>
      <c r="E81" s="278">
        <v>166.63333333333333</v>
      </c>
      <c r="F81" s="278">
        <v>164.51666666666665</v>
      </c>
      <c r="G81" s="278">
        <v>161.93333333333331</v>
      </c>
      <c r="H81" s="278">
        <v>171.33333333333334</v>
      </c>
      <c r="I81" s="278">
        <v>173.91666666666666</v>
      </c>
      <c r="J81" s="278">
        <v>176.03333333333336</v>
      </c>
      <c r="K81" s="276">
        <v>171.8</v>
      </c>
      <c r="L81" s="276">
        <v>167.1</v>
      </c>
      <c r="M81" s="276">
        <v>75.564040000000006</v>
      </c>
    </row>
    <row r="82" spans="1:13">
      <c r="A82" s="300">
        <v>73</v>
      </c>
      <c r="B82" s="276" t="s">
        <v>99</v>
      </c>
      <c r="C82" s="276">
        <v>56.65</v>
      </c>
      <c r="D82" s="278">
        <v>56.1</v>
      </c>
      <c r="E82" s="278">
        <v>55.25</v>
      </c>
      <c r="F82" s="278">
        <v>53.85</v>
      </c>
      <c r="G82" s="278">
        <v>53</v>
      </c>
      <c r="H82" s="278">
        <v>57.5</v>
      </c>
      <c r="I82" s="278">
        <v>58.350000000000009</v>
      </c>
      <c r="J82" s="278">
        <v>59.75</v>
      </c>
      <c r="K82" s="276">
        <v>56.95</v>
      </c>
      <c r="L82" s="276">
        <v>54.7</v>
      </c>
      <c r="M82" s="276">
        <v>362.16804000000002</v>
      </c>
    </row>
    <row r="83" spans="1:13">
      <c r="A83" s="300">
        <v>74</v>
      </c>
      <c r="B83" s="276" t="s">
        <v>370</v>
      </c>
      <c r="C83" s="276">
        <v>141.9</v>
      </c>
      <c r="D83" s="278">
        <v>138.70000000000002</v>
      </c>
      <c r="E83" s="278">
        <v>134.60000000000002</v>
      </c>
      <c r="F83" s="278">
        <v>127.30000000000001</v>
      </c>
      <c r="G83" s="278">
        <v>123.20000000000002</v>
      </c>
      <c r="H83" s="278">
        <v>146.00000000000003</v>
      </c>
      <c r="I83" s="278">
        <v>150.1</v>
      </c>
      <c r="J83" s="278">
        <v>157.40000000000003</v>
      </c>
      <c r="K83" s="276">
        <v>142.80000000000001</v>
      </c>
      <c r="L83" s="276">
        <v>131.4</v>
      </c>
      <c r="M83" s="276">
        <v>55.892519999999998</v>
      </c>
    </row>
    <row r="84" spans="1:13">
      <c r="A84" s="300">
        <v>75</v>
      </c>
      <c r="B84" s="276" t="s">
        <v>244</v>
      </c>
      <c r="C84" s="276">
        <v>68</v>
      </c>
      <c r="D84" s="278">
        <v>68.033333333333331</v>
      </c>
      <c r="E84" s="278">
        <v>67.566666666666663</v>
      </c>
      <c r="F84" s="278">
        <v>67.133333333333326</v>
      </c>
      <c r="G84" s="278">
        <v>66.666666666666657</v>
      </c>
      <c r="H84" s="278">
        <v>68.466666666666669</v>
      </c>
      <c r="I84" s="278">
        <v>68.933333333333337</v>
      </c>
      <c r="J84" s="278">
        <v>69.366666666666674</v>
      </c>
      <c r="K84" s="276">
        <v>68.5</v>
      </c>
      <c r="L84" s="276">
        <v>67.599999999999994</v>
      </c>
      <c r="M84" s="276">
        <v>17.719650000000001</v>
      </c>
    </row>
    <row r="85" spans="1:13">
      <c r="A85" s="300">
        <v>76</v>
      </c>
      <c r="B85" s="276" t="s">
        <v>100</v>
      </c>
      <c r="C85" s="276">
        <v>92.8</v>
      </c>
      <c r="D85" s="278">
        <v>92.533333333333346</v>
      </c>
      <c r="E85" s="278">
        <v>91.766666666666694</v>
      </c>
      <c r="F85" s="278">
        <v>90.733333333333348</v>
      </c>
      <c r="G85" s="278">
        <v>89.966666666666697</v>
      </c>
      <c r="H85" s="278">
        <v>93.566666666666691</v>
      </c>
      <c r="I85" s="278">
        <v>94.333333333333343</v>
      </c>
      <c r="J85" s="278">
        <v>95.366666666666688</v>
      </c>
      <c r="K85" s="276">
        <v>93.3</v>
      </c>
      <c r="L85" s="276">
        <v>91.5</v>
      </c>
      <c r="M85" s="276">
        <v>104.82732</v>
      </c>
    </row>
    <row r="86" spans="1:13">
      <c r="A86" s="300">
        <v>77</v>
      </c>
      <c r="B86" s="276" t="s">
        <v>245</v>
      </c>
      <c r="C86" s="276">
        <v>126.65</v>
      </c>
      <c r="D86" s="278">
        <v>126.39999999999999</v>
      </c>
      <c r="E86" s="278">
        <v>124.29999999999998</v>
      </c>
      <c r="F86" s="278">
        <v>121.94999999999999</v>
      </c>
      <c r="G86" s="278">
        <v>119.84999999999998</v>
      </c>
      <c r="H86" s="278">
        <v>128.75</v>
      </c>
      <c r="I86" s="278">
        <v>130.84999999999997</v>
      </c>
      <c r="J86" s="278">
        <v>133.19999999999999</v>
      </c>
      <c r="K86" s="276">
        <v>128.5</v>
      </c>
      <c r="L86" s="276">
        <v>124.05</v>
      </c>
      <c r="M86" s="276">
        <v>6.8054899999999998</v>
      </c>
    </row>
    <row r="87" spans="1:13">
      <c r="A87" s="300">
        <v>78</v>
      </c>
      <c r="B87" s="276" t="s">
        <v>101</v>
      </c>
      <c r="C87" s="276">
        <v>486.55</v>
      </c>
      <c r="D87" s="278">
        <v>485.31666666666666</v>
      </c>
      <c r="E87" s="278">
        <v>482.23333333333335</v>
      </c>
      <c r="F87" s="278">
        <v>477.91666666666669</v>
      </c>
      <c r="G87" s="278">
        <v>474.83333333333337</v>
      </c>
      <c r="H87" s="278">
        <v>489.63333333333333</v>
      </c>
      <c r="I87" s="278">
        <v>492.7166666666667</v>
      </c>
      <c r="J87" s="278">
        <v>497.0333333333333</v>
      </c>
      <c r="K87" s="276">
        <v>488.4</v>
      </c>
      <c r="L87" s="276">
        <v>481</v>
      </c>
      <c r="M87" s="276">
        <v>17.402090000000001</v>
      </c>
    </row>
    <row r="88" spans="1:13">
      <c r="A88" s="300">
        <v>79</v>
      </c>
      <c r="B88" s="276" t="s">
        <v>103</v>
      </c>
      <c r="C88" s="276">
        <v>24.55</v>
      </c>
      <c r="D88" s="278">
        <v>24.483333333333334</v>
      </c>
      <c r="E88" s="278">
        <v>24.266666666666669</v>
      </c>
      <c r="F88" s="278">
        <v>23.983333333333334</v>
      </c>
      <c r="G88" s="278">
        <v>23.766666666666669</v>
      </c>
      <c r="H88" s="278">
        <v>24.766666666666669</v>
      </c>
      <c r="I88" s="278">
        <v>24.983333333333338</v>
      </c>
      <c r="J88" s="278">
        <v>25.266666666666669</v>
      </c>
      <c r="K88" s="276">
        <v>24.7</v>
      </c>
      <c r="L88" s="276">
        <v>24.2</v>
      </c>
      <c r="M88" s="276">
        <v>59.112259999999999</v>
      </c>
    </row>
    <row r="89" spans="1:13">
      <c r="A89" s="300">
        <v>80</v>
      </c>
      <c r="B89" s="276" t="s">
        <v>246</v>
      </c>
      <c r="C89" s="276">
        <v>492.85</v>
      </c>
      <c r="D89" s="278">
        <v>494.10000000000008</v>
      </c>
      <c r="E89" s="278">
        <v>489.85000000000014</v>
      </c>
      <c r="F89" s="278">
        <v>486.85000000000008</v>
      </c>
      <c r="G89" s="278">
        <v>482.60000000000014</v>
      </c>
      <c r="H89" s="278">
        <v>497.10000000000014</v>
      </c>
      <c r="I89" s="278">
        <v>501.35</v>
      </c>
      <c r="J89" s="278">
        <v>504.35000000000014</v>
      </c>
      <c r="K89" s="276">
        <v>498.35</v>
      </c>
      <c r="L89" s="276">
        <v>491.1</v>
      </c>
      <c r="M89" s="276">
        <v>0.48089999999999999</v>
      </c>
    </row>
    <row r="90" spans="1:13">
      <c r="A90" s="300">
        <v>81</v>
      </c>
      <c r="B90" s="276" t="s">
        <v>104</v>
      </c>
      <c r="C90" s="276">
        <v>681.9</v>
      </c>
      <c r="D90" s="278">
        <v>683.6</v>
      </c>
      <c r="E90" s="278">
        <v>676.7</v>
      </c>
      <c r="F90" s="278">
        <v>671.5</v>
      </c>
      <c r="G90" s="278">
        <v>664.6</v>
      </c>
      <c r="H90" s="278">
        <v>688.80000000000007</v>
      </c>
      <c r="I90" s="278">
        <v>695.69999999999993</v>
      </c>
      <c r="J90" s="278">
        <v>700.90000000000009</v>
      </c>
      <c r="K90" s="276">
        <v>690.5</v>
      </c>
      <c r="L90" s="276">
        <v>678.4</v>
      </c>
      <c r="M90" s="276">
        <v>5.7887199999999996</v>
      </c>
    </row>
    <row r="91" spans="1:13">
      <c r="A91" s="300">
        <v>82</v>
      </c>
      <c r="B91" s="276" t="s">
        <v>247</v>
      </c>
      <c r="C91" s="276">
        <v>382.4</v>
      </c>
      <c r="D91" s="278">
        <v>381.89999999999992</v>
      </c>
      <c r="E91" s="278">
        <v>378.89999999999986</v>
      </c>
      <c r="F91" s="278">
        <v>375.39999999999992</v>
      </c>
      <c r="G91" s="278">
        <v>372.39999999999986</v>
      </c>
      <c r="H91" s="278">
        <v>385.39999999999986</v>
      </c>
      <c r="I91" s="278">
        <v>388.4</v>
      </c>
      <c r="J91" s="278">
        <v>391.89999999999986</v>
      </c>
      <c r="K91" s="276">
        <v>384.9</v>
      </c>
      <c r="L91" s="276">
        <v>378.4</v>
      </c>
      <c r="M91" s="276">
        <v>1.0678000000000001</v>
      </c>
    </row>
    <row r="92" spans="1:13">
      <c r="A92" s="300">
        <v>83</v>
      </c>
      <c r="B92" s="276" t="s">
        <v>248</v>
      </c>
      <c r="C92" s="276">
        <v>990.3</v>
      </c>
      <c r="D92" s="278">
        <v>997.1</v>
      </c>
      <c r="E92" s="278">
        <v>973.2</v>
      </c>
      <c r="F92" s="278">
        <v>956.1</v>
      </c>
      <c r="G92" s="278">
        <v>932.2</v>
      </c>
      <c r="H92" s="278">
        <v>1014.2</v>
      </c>
      <c r="I92" s="278">
        <v>1038.0999999999999</v>
      </c>
      <c r="J92" s="278">
        <v>1055.2</v>
      </c>
      <c r="K92" s="276">
        <v>1021</v>
      </c>
      <c r="L92" s="276">
        <v>980</v>
      </c>
      <c r="M92" s="276">
        <v>22.9559</v>
      </c>
    </row>
    <row r="93" spans="1:13">
      <c r="A93" s="300">
        <v>84</v>
      </c>
      <c r="B93" s="276" t="s">
        <v>105</v>
      </c>
      <c r="C93" s="276">
        <v>841.35</v>
      </c>
      <c r="D93" s="278">
        <v>836.2833333333333</v>
      </c>
      <c r="E93" s="278">
        <v>824.56666666666661</v>
      </c>
      <c r="F93" s="278">
        <v>807.7833333333333</v>
      </c>
      <c r="G93" s="278">
        <v>796.06666666666661</v>
      </c>
      <c r="H93" s="278">
        <v>853.06666666666661</v>
      </c>
      <c r="I93" s="278">
        <v>864.7833333333333</v>
      </c>
      <c r="J93" s="278">
        <v>881.56666666666661</v>
      </c>
      <c r="K93" s="276">
        <v>848</v>
      </c>
      <c r="L93" s="276">
        <v>819.5</v>
      </c>
      <c r="M93" s="276">
        <v>59.186120000000003</v>
      </c>
    </row>
    <row r="94" spans="1:13">
      <c r="A94" s="300">
        <v>85</v>
      </c>
      <c r="B94" s="276" t="s">
        <v>250</v>
      </c>
      <c r="C94" s="276">
        <v>189.3</v>
      </c>
      <c r="D94" s="278">
        <v>188.98333333333335</v>
      </c>
      <c r="E94" s="278">
        <v>188.1166666666667</v>
      </c>
      <c r="F94" s="278">
        <v>186.93333333333337</v>
      </c>
      <c r="G94" s="278">
        <v>186.06666666666672</v>
      </c>
      <c r="H94" s="278">
        <v>190.16666666666669</v>
      </c>
      <c r="I94" s="278">
        <v>191.03333333333336</v>
      </c>
      <c r="J94" s="278">
        <v>192.21666666666667</v>
      </c>
      <c r="K94" s="276">
        <v>189.85</v>
      </c>
      <c r="L94" s="276">
        <v>187.8</v>
      </c>
      <c r="M94" s="276">
        <v>4.24587</v>
      </c>
    </row>
    <row r="95" spans="1:13">
      <c r="A95" s="300">
        <v>86</v>
      </c>
      <c r="B95" s="276" t="s">
        <v>386</v>
      </c>
      <c r="C95" s="276">
        <v>305.75</v>
      </c>
      <c r="D95" s="278">
        <v>307.58333333333331</v>
      </c>
      <c r="E95" s="278">
        <v>301.41666666666663</v>
      </c>
      <c r="F95" s="278">
        <v>297.08333333333331</v>
      </c>
      <c r="G95" s="278">
        <v>290.91666666666663</v>
      </c>
      <c r="H95" s="278">
        <v>311.91666666666663</v>
      </c>
      <c r="I95" s="278">
        <v>318.08333333333326</v>
      </c>
      <c r="J95" s="278">
        <v>322.41666666666663</v>
      </c>
      <c r="K95" s="276">
        <v>313.75</v>
      </c>
      <c r="L95" s="276">
        <v>303.25</v>
      </c>
      <c r="M95" s="276">
        <v>5.4141000000000004</v>
      </c>
    </row>
    <row r="96" spans="1:13">
      <c r="A96" s="300">
        <v>87</v>
      </c>
      <c r="B96" s="276" t="s">
        <v>106</v>
      </c>
      <c r="C96" s="276">
        <v>828.4</v>
      </c>
      <c r="D96" s="278">
        <v>824.13333333333333</v>
      </c>
      <c r="E96" s="278">
        <v>814.36666666666667</v>
      </c>
      <c r="F96" s="278">
        <v>800.33333333333337</v>
      </c>
      <c r="G96" s="278">
        <v>790.56666666666672</v>
      </c>
      <c r="H96" s="278">
        <v>838.16666666666663</v>
      </c>
      <c r="I96" s="278">
        <v>847.93333333333328</v>
      </c>
      <c r="J96" s="278">
        <v>861.96666666666658</v>
      </c>
      <c r="K96" s="276">
        <v>833.9</v>
      </c>
      <c r="L96" s="276">
        <v>810.1</v>
      </c>
      <c r="M96" s="276">
        <v>36.891089999999998</v>
      </c>
    </row>
    <row r="97" spans="1:13">
      <c r="A97" s="300">
        <v>88</v>
      </c>
      <c r="B97" s="276" t="s">
        <v>108</v>
      </c>
      <c r="C97" s="276">
        <v>828.1</v>
      </c>
      <c r="D97" s="278">
        <v>825.90000000000009</v>
      </c>
      <c r="E97" s="278">
        <v>820.35000000000014</v>
      </c>
      <c r="F97" s="278">
        <v>812.6</v>
      </c>
      <c r="G97" s="278">
        <v>807.05000000000007</v>
      </c>
      <c r="H97" s="278">
        <v>833.6500000000002</v>
      </c>
      <c r="I97" s="278">
        <v>839.20000000000016</v>
      </c>
      <c r="J97" s="278">
        <v>846.95000000000027</v>
      </c>
      <c r="K97" s="276">
        <v>831.45</v>
      </c>
      <c r="L97" s="276">
        <v>818.15</v>
      </c>
      <c r="M97" s="276">
        <v>39.18289</v>
      </c>
    </row>
    <row r="98" spans="1:13">
      <c r="A98" s="300">
        <v>89</v>
      </c>
      <c r="B98" s="276" t="s">
        <v>109</v>
      </c>
      <c r="C98" s="276">
        <v>2306.75</v>
      </c>
      <c r="D98" s="278">
        <v>2304.6833333333334</v>
      </c>
      <c r="E98" s="278">
        <v>2286.0666666666666</v>
      </c>
      <c r="F98" s="278">
        <v>2265.3833333333332</v>
      </c>
      <c r="G98" s="278">
        <v>2246.7666666666664</v>
      </c>
      <c r="H98" s="278">
        <v>2325.3666666666668</v>
      </c>
      <c r="I98" s="278">
        <v>2343.9833333333336</v>
      </c>
      <c r="J98" s="278">
        <v>2364.666666666667</v>
      </c>
      <c r="K98" s="276">
        <v>2323.3000000000002</v>
      </c>
      <c r="L98" s="276">
        <v>2284</v>
      </c>
      <c r="M98" s="276">
        <v>39.999279999999999</v>
      </c>
    </row>
    <row r="99" spans="1:13">
      <c r="A99" s="300">
        <v>90</v>
      </c>
      <c r="B99" s="276" t="s">
        <v>252</v>
      </c>
      <c r="C99" s="276">
        <v>2404.15</v>
      </c>
      <c r="D99" s="278">
        <v>2413.0666666666666</v>
      </c>
      <c r="E99" s="278">
        <v>2391.1333333333332</v>
      </c>
      <c r="F99" s="278">
        <v>2378.1166666666668</v>
      </c>
      <c r="G99" s="278">
        <v>2356.1833333333334</v>
      </c>
      <c r="H99" s="278">
        <v>2426.083333333333</v>
      </c>
      <c r="I99" s="278">
        <v>2448.0166666666664</v>
      </c>
      <c r="J99" s="278">
        <v>2461.0333333333328</v>
      </c>
      <c r="K99" s="276">
        <v>2435</v>
      </c>
      <c r="L99" s="276">
        <v>2400.0500000000002</v>
      </c>
      <c r="M99" s="276">
        <v>1.5241400000000001</v>
      </c>
    </row>
    <row r="100" spans="1:13">
      <c r="A100" s="300">
        <v>91</v>
      </c>
      <c r="B100" s="276" t="s">
        <v>110</v>
      </c>
      <c r="C100" s="276">
        <v>1358.8</v>
      </c>
      <c r="D100" s="278">
        <v>1358.2</v>
      </c>
      <c r="E100" s="278">
        <v>1347.6000000000001</v>
      </c>
      <c r="F100" s="278">
        <v>1336.4</v>
      </c>
      <c r="G100" s="278">
        <v>1325.8000000000002</v>
      </c>
      <c r="H100" s="278">
        <v>1369.4</v>
      </c>
      <c r="I100" s="278">
        <v>1380</v>
      </c>
      <c r="J100" s="278">
        <v>1391.2</v>
      </c>
      <c r="K100" s="276">
        <v>1368.8</v>
      </c>
      <c r="L100" s="276">
        <v>1347</v>
      </c>
      <c r="M100" s="276">
        <v>112.36239999999999</v>
      </c>
    </row>
    <row r="101" spans="1:13">
      <c r="A101" s="300">
        <v>92</v>
      </c>
      <c r="B101" s="276" t="s">
        <v>253</v>
      </c>
      <c r="C101" s="276">
        <v>627.5</v>
      </c>
      <c r="D101" s="278">
        <v>625.26666666666665</v>
      </c>
      <c r="E101" s="278">
        <v>620.18333333333328</v>
      </c>
      <c r="F101" s="278">
        <v>612.86666666666667</v>
      </c>
      <c r="G101" s="278">
        <v>607.7833333333333</v>
      </c>
      <c r="H101" s="278">
        <v>632.58333333333326</v>
      </c>
      <c r="I101" s="278">
        <v>637.66666666666674</v>
      </c>
      <c r="J101" s="278">
        <v>644.98333333333323</v>
      </c>
      <c r="K101" s="276">
        <v>630.35</v>
      </c>
      <c r="L101" s="276">
        <v>617.95000000000005</v>
      </c>
      <c r="M101" s="276">
        <v>50.362929999999999</v>
      </c>
    </row>
    <row r="102" spans="1:13">
      <c r="A102" s="300">
        <v>93</v>
      </c>
      <c r="B102" s="276" t="s">
        <v>111</v>
      </c>
      <c r="C102" s="276">
        <v>3128.9</v>
      </c>
      <c r="D102" s="278">
        <v>3111.6333333333332</v>
      </c>
      <c r="E102" s="278">
        <v>3088.3666666666663</v>
      </c>
      <c r="F102" s="278">
        <v>3047.833333333333</v>
      </c>
      <c r="G102" s="278">
        <v>3024.5666666666662</v>
      </c>
      <c r="H102" s="278">
        <v>3152.1666666666665</v>
      </c>
      <c r="I102" s="278">
        <v>3175.4333333333329</v>
      </c>
      <c r="J102" s="278">
        <v>3215.9666666666667</v>
      </c>
      <c r="K102" s="276">
        <v>3134.9</v>
      </c>
      <c r="L102" s="276">
        <v>3071.1</v>
      </c>
      <c r="M102" s="276">
        <v>12.74593</v>
      </c>
    </row>
    <row r="103" spans="1:13">
      <c r="A103" s="300">
        <v>94</v>
      </c>
      <c r="B103" s="276" t="s">
        <v>114</v>
      </c>
      <c r="C103" s="276">
        <v>210.55</v>
      </c>
      <c r="D103" s="278">
        <v>208.63333333333335</v>
      </c>
      <c r="E103" s="278">
        <v>206.2166666666667</v>
      </c>
      <c r="F103" s="278">
        <v>201.88333333333335</v>
      </c>
      <c r="G103" s="278">
        <v>199.4666666666667</v>
      </c>
      <c r="H103" s="278">
        <v>212.9666666666667</v>
      </c>
      <c r="I103" s="278">
        <v>215.38333333333338</v>
      </c>
      <c r="J103" s="278">
        <v>219.7166666666667</v>
      </c>
      <c r="K103" s="276">
        <v>211.05</v>
      </c>
      <c r="L103" s="276">
        <v>204.3</v>
      </c>
      <c r="M103" s="276">
        <v>151.33045999999999</v>
      </c>
    </row>
    <row r="104" spans="1:13">
      <c r="A104" s="300">
        <v>95</v>
      </c>
      <c r="B104" s="276" t="s">
        <v>115</v>
      </c>
      <c r="C104" s="276">
        <v>214.65</v>
      </c>
      <c r="D104" s="278">
        <v>213.38333333333333</v>
      </c>
      <c r="E104" s="278">
        <v>211.01666666666665</v>
      </c>
      <c r="F104" s="278">
        <v>207.38333333333333</v>
      </c>
      <c r="G104" s="278">
        <v>205.01666666666665</v>
      </c>
      <c r="H104" s="278">
        <v>217.01666666666665</v>
      </c>
      <c r="I104" s="278">
        <v>219.38333333333333</v>
      </c>
      <c r="J104" s="278">
        <v>223.01666666666665</v>
      </c>
      <c r="K104" s="276">
        <v>215.75</v>
      </c>
      <c r="L104" s="276">
        <v>209.75</v>
      </c>
      <c r="M104" s="276">
        <v>53.130690000000001</v>
      </c>
    </row>
    <row r="105" spans="1:13">
      <c r="A105" s="300">
        <v>96</v>
      </c>
      <c r="B105" s="276" t="s">
        <v>116</v>
      </c>
      <c r="C105" s="276">
        <v>2185.35</v>
      </c>
      <c r="D105" s="278">
        <v>2194</v>
      </c>
      <c r="E105" s="278">
        <v>2169.6</v>
      </c>
      <c r="F105" s="278">
        <v>2153.85</v>
      </c>
      <c r="G105" s="278">
        <v>2129.4499999999998</v>
      </c>
      <c r="H105" s="278">
        <v>2209.75</v>
      </c>
      <c r="I105" s="278">
        <v>2234.1499999999996</v>
      </c>
      <c r="J105" s="278">
        <v>2249.9</v>
      </c>
      <c r="K105" s="276">
        <v>2218.4</v>
      </c>
      <c r="L105" s="276">
        <v>2178.25</v>
      </c>
      <c r="M105" s="276">
        <v>27.99165</v>
      </c>
    </row>
    <row r="106" spans="1:13">
      <c r="A106" s="300">
        <v>97</v>
      </c>
      <c r="B106" s="276" t="s">
        <v>254</v>
      </c>
      <c r="C106" s="276">
        <v>227.95</v>
      </c>
      <c r="D106" s="278">
        <v>227.25</v>
      </c>
      <c r="E106" s="278">
        <v>225.7</v>
      </c>
      <c r="F106" s="278">
        <v>223.45</v>
      </c>
      <c r="G106" s="278">
        <v>221.89999999999998</v>
      </c>
      <c r="H106" s="278">
        <v>229.5</v>
      </c>
      <c r="I106" s="278">
        <v>231.05</v>
      </c>
      <c r="J106" s="278">
        <v>233.3</v>
      </c>
      <c r="K106" s="276">
        <v>228.8</v>
      </c>
      <c r="L106" s="276">
        <v>225</v>
      </c>
      <c r="M106" s="276">
        <v>3.8335400000000002</v>
      </c>
    </row>
    <row r="107" spans="1:13">
      <c r="A107" s="300">
        <v>98</v>
      </c>
      <c r="B107" s="276" t="s">
        <v>255</v>
      </c>
      <c r="C107" s="276">
        <v>32.15</v>
      </c>
      <c r="D107" s="278">
        <v>32.383333333333333</v>
      </c>
      <c r="E107" s="278">
        <v>31.766666666666666</v>
      </c>
      <c r="F107" s="278">
        <v>31.383333333333333</v>
      </c>
      <c r="G107" s="278">
        <v>30.766666666666666</v>
      </c>
      <c r="H107" s="278">
        <v>32.766666666666666</v>
      </c>
      <c r="I107" s="278">
        <v>33.383333333333326</v>
      </c>
      <c r="J107" s="278">
        <v>33.766666666666666</v>
      </c>
      <c r="K107" s="276">
        <v>33</v>
      </c>
      <c r="L107" s="276">
        <v>32</v>
      </c>
      <c r="M107" s="276">
        <v>11.87345</v>
      </c>
    </row>
    <row r="108" spans="1:13">
      <c r="A108" s="300">
        <v>99</v>
      </c>
      <c r="B108" s="276" t="s">
        <v>117</v>
      </c>
      <c r="C108" s="276">
        <v>182.2</v>
      </c>
      <c r="D108" s="278">
        <v>179.41666666666666</v>
      </c>
      <c r="E108" s="278">
        <v>174.83333333333331</v>
      </c>
      <c r="F108" s="278">
        <v>167.46666666666667</v>
      </c>
      <c r="G108" s="278">
        <v>162.88333333333333</v>
      </c>
      <c r="H108" s="278">
        <v>186.7833333333333</v>
      </c>
      <c r="I108" s="278">
        <v>191.36666666666662</v>
      </c>
      <c r="J108" s="278">
        <v>198.73333333333329</v>
      </c>
      <c r="K108" s="276">
        <v>184</v>
      </c>
      <c r="L108" s="276">
        <v>172.05</v>
      </c>
      <c r="M108" s="276">
        <v>298.00438000000003</v>
      </c>
    </row>
    <row r="109" spans="1:13">
      <c r="A109" s="300">
        <v>100</v>
      </c>
      <c r="B109" s="276" t="s">
        <v>118</v>
      </c>
      <c r="C109" s="276">
        <v>485.55</v>
      </c>
      <c r="D109" s="278">
        <v>480.06666666666666</v>
      </c>
      <c r="E109" s="278">
        <v>473.0333333333333</v>
      </c>
      <c r="F109" s="278">
        <v>460.51666666666665</v>
      </c>
      <c r="G109" s="278">
        <v>453.48333333333329</v>
      </c>
      <c r="H109" s="278">
        <v>492.58333333333331</v>
      </c>
      <c r="I109" s="278">
        <v>499.61666666666673</v>
      </c>
      <c r="J109" s="278">
        <v>512.13333333333333</v>
      </c>
      <c r="K109" s="276">
        <v>487.1</v>
      </c>
      <c r="L109" s="276">
        <v>467.55</v>
      </c>
      <c r="M109" s="276">
        <v>348.15091000000001</v>
      </c>
    </row>
    <row r="110" spans="1:13">
      <c r="A110" s="300">
        <v>101</v>
      </c>
      <c r="B110" s="276" t="s">
        <v>256</v>
      </c>
      <c r="C110" s="276">
        <v>1297.3</v>
      </c>
      <c r="D110" s="278">
        <v>1284.4333333333334</v>
      </c>
      <c r="E110" s="278">
        <v>1264.8666666666668</v>
      </c>
      <c r="F110" s="278">
        <v>1232.4333333333334</v>
      </c>
      <c r="G110" s="278">
        <v>1212.8666666666668</v>
      </c>
      <c r="H110" s="278">
        <v>1316.8666666666668</v>
      </c>
      <c r="I110" s="278">
        <v>1336.4333333333334</v>
      </c>
      <c r="J110" s="278">
        <v>1368.8666666666668</v>
      </c>
      <c r="K110" s="276">
        <v>1304</v>
      </c>
      <c r="L110" s="276">
        <v>1252</v>
      </c>
      <c r="M110" s="276">
        <v>9.0407700000000002</v>
      </c>
    </row>
    <row r="111" spans="1:13">
      <c r="A111" s="300">
        <v>102</v>
      </c>
      <c r="B111" s="276" t="s">
        <v>119</v>
      </c>
      <c r="C111" s="276">
        <v>432.65</v>
      </c>
      <c r="D111" s="278">
        <v>431.90000000000003</v>
      </c>
      <c r="E111" s="278">
        <v>428.80000000000007</v>
      </c>
      <c r="F111" s="278">
        <v>424.95000000000005</v>
      </c>
      <c r="G111" s="278">
        <v>421.85000000000008</v>
      </c>
      <c r="H111" s="278">
        <v>435.75000000000006</v>
      </c>
      <c r="I111" s="278">
        <v>438.85000000000008</v>
      </c>
      <c r="J111" s="278">
        <v>442.70000000000005</v>
      </c>
      <c r="K111" s="276">
        <v>435</v>
      </c>
      <c r="L111" s="276">
        <v>428.05</v>
      </c>
      <c r="M111" s="276">
        <v>18.25808</v>
      </c>
    </row>
    <row r="112" spans="1:13">
      <c r="A112" s="300">
        <v>103</v>
      </c>
      <c r="B112" s="276" t="s">
        <v>257</v>
      </c>
      <c r="C112" s="276">
        <v>36.950000000000003</v>
      </c>
      <c r="D112" s="278">
        <v>36.983333333333334</v>
      </c>
      <c r="E112" s="278">
        <v>36.516666666666666</v>
      </c>
      <c r="F112" s="278">
        <v>36.083333333333329</v>
      </c>
      <c r="G112" s="278">
        <v>35.61666666666666</v>
      </c>
      <c r="H112" s="278">
        <v>37.416666666666671</v>
      </c>
      <c r="I112" s="278">
        <v>37.88333333333334</v>
      </c>
      <c r="J112" s="278">
        <v>38.316666666666677</v>
      </c>
      <c r="K112" s="276">
        <v>37.450000000000003</v>
      </c>
      <c r="L112" s="276">
        <v>36.549999999999997</v>
      </c>
      <c r="M112" s="276">
        <v>9.1845700000000008</v>
      </c>
    </row>
    <row r="113" spans="1:13">
      <c r="A113" s="300">
        <v>104</v>
      </c>
      <c r="B113" s="276" t="s">
        <v>120</v>
      </c>
      <c r="C113" s="276">
        <v>8.6999999999999993</v>
      </c>
      <c r="D113" s="278">
        <v>8.6666666666666661</v>
      </c>
      <c r="E113" s="278">
        <v>8.4833333333333325</v>
      </c>
      <c r="F113" s="278">
        <v>8.2666666666666657</v>
      </c>
      <c r="G113" s="278">
        <v>8.0833333333333321</v>
      </c>
      <c r="H113" s="278">
        <v>8.8833333333333329</v>
      </c>
      <c r="I113" s="278">
        <v>9.0666666666666664</v>
      </c>
      <c r="J113" s="278">
        <v>9.2833333333333332</v>
      </c>
      <c r="K113" s="276">
        <v>8.85</v>
      </c>
      <c r="L113" s="276">
        <v>8.4499999999999993</v>
      </c>
      <c r="M113" s="276">
        <v>2066.5482699999998</v>
      </c>
    </row>
    <row r="114" spans="1:13">
      <c r="A114" s="300">
        <v>105</v>
      </c>
      <c r="B114" s="276" t="s">
        <v>121</v>
      </c>
      <c r="C114" s="276">
        <v>33.049999999999997</v>
      </c>
      <c r="D114" s="278">
        <v>32.833333333333336</v>
      </c>
      <c r="E114" s="278">
        <v>32.216666666666669</v>
      </c>
      <c r="F114" s="278">
        <v>31.383333333333333</v>
      </c>
      <c r="G114" s="278">
        <v>30.766666666666666</v>
      </c>
      <c r="H114" s="278">
        <v>33.666666666666671</v>
      </c>
      <c r="I114" s="278">
        <v>34.283333333333331</v>
      </c>
      <c r="J114" s="278">
        <v>35.116666666666674</v>
      </c>
      <c r="K114" s="276">
        <v>33.450000000000003</v>
      </c>
      <c r="L114" s="276">
        <v>32</v>
      </c>
      <c r="M114" s="276">
        <v>292.00787000000003</v>
      </c>
    </row>
    <row r="115" spans="1:13">
      <c r="A115" s="300">
        <v>106</v>
      </c>
      <c r="B115" s="276" t="s">
        <v>122</v>
      </c>
      <c r="C115" s="276">
        <v>436.45</v>
      </c>
      <c r="D115" s="278">
        <v>439.11666666666662</v>
      </c>
      <c r="E115" s="278">
        <v>431.78333333333325</v>
      </c>
      <c r="F115" s="278">
        <v>427.11666666666662</v>
      </c>
      <c r="G115" s="278">
        <v>419.78333333333325</v>
      </c>
      <c r="H115" s="278">
        <v>443.78333333333325</v>
      </c>
      <c r="I115" s="278">
        <v>451.11666666666662</v>
      </c>
      <c r="J115" s="278">
        <v>455.78333333333325</v>
      </c>
      <c r="K115" s="276">
        <v>446.45</v>
      </c>
      <c r="L115" s="276">
        <v>434.45</v>
      </c>
      <c r="M115" s="276">
        <v>25.178159999999998</v>
      </c>
    </row>
    <row r="116" spans="1:13">
      <c r="A116" s="300">
        <v>107</v>
      </c>
      <c r="B116" s="276" t="s">
        <v>260</v>
      </c>
      <c r="C116" s="276">
        <v>111.2</v>
      </c>
      <c r="D116" s="278">
        <v>111.36666666666667</v>
      </c>
      <c r="E116" s="278">
        <v>109.83333333333334</v>
      </c>
      <c r="F116" s="278">
        <v>108.46666666666667</v>
      </c>
      <c r="G116" s="278">
        <v>106.93333333333334</v>
      </c>
      <c r="H116" s="278">
        <v>112.73333333333335</v>
      </c>
      <c r="I116" s="278">
        <v>114.26666666666668</v>
      </c>
      <c r="J116" s="278">
        <v>115.63333333333335</v>
      </c>
      <c r="K116" s="276">
        <v>112.9</v>
      </c>
      <c r="L116" s="276">
        <v>110</v>
      </c>
      <c r="M116" s="276">
        <v>7.3573300000000001</v>
      </c>
    </row>
    <row r="117" spans="1:13">
      <c r="A117" s="300">
        <v>108</v>
      </c>
      <c r="B117" s="276" t="s">
        <v>123</v>
      </c>
      <c r="C117" s="276">
        <v>1616.4</v>
      </c>
      <c r="D117" s="278">
        <v>1620.4333333333334</v>
      </c>
      <c r="E117" s="278">
        <v>1600.9666666666667</v>
      </c>
      <c r="F117" s="278">
        <v>1585.5333333333333</v>
      </c>
      <c r="G117" s="278">
        <v>1566.0666666666666</v>
      </c>
      <c r="H117" s="278">
        <v>1635.8666666666668</v>
      </c>
      <c r="I117" s="278">
        <v>1655.3333333333335</v>
      </c>
      <c r="J117" s="278">
        <v>1670.7666666666669</v>
      </c>
      <c r="K117" s="276">
        <v>1639.9</v>
      </c>
      <c r="L117" s="276">
        <v>1605</v>
      </c>
      <c r="M117" s="276">
        <v>9.2190999999999992</v>
      </c>
    </row>
    <row r="118" spans="1:13">
      <c r="A118" s="300">
        <v>109</v>
      </c>
      <c r="B118" s="276" t="s">
        <v>124</v>
      </c>
      <c r="C118" s="276">
        <v>768.55</v>
      </c>
      <c r="D118" s="278">
        <v>761.66666666666663</v>
      </c>
      <c r="E118" s="278">
        <v>748.63333333333321</v>
      </c>
      <c r="F118" s="278">
        <v>728.71666666666658</v>
      </c>
      <c r="G118" s="278">
        <v>715.68333333333317</v>
      </c>
      <c r="H118" s="278">
        <v>781.58333333333326</v>
      </c>
      <c r="I118" s="278">
        <v>794.61666666666679</v>
      </c>
      <c r="J118" s="278">
        <v>814.5333333333333</v>
      </c>
      <c r="K118" s="276">
        <v>774.7</v>
      </c>
      <c r="L118" s="276">
        <v>741.75</v>
      </c>
      <c r="M118" s="276">
        <v>254.72191000000001</v>
      </c>
    </row>
    <row r="119" spans="1:13">
      <c r="A119" s="300">
        <v>110</v>
      </c>
      <c r="B119" s="276" t="s">
        <v>125</v>
      </c>
      <c r="C119" s="276">
        <v>180.7</v>
      </c>
      <c r="D119" s="278">
        <v>180.26666666666665</v>
      </c>
      <c r="E119" s="278">
        <v>179.08333333333331</v>
      </c>
      <c r="F119" s="278">
        <v>177.46666666666667</v>
      </c>
      <c r="G119" s="278">
        <v>176.28333333333333</v>
      </c>
      <c r="H119" s="278">
        <v>181.8833333333333</v>
      </c>
      <c r="I119" s="278">
        <v>183.06666666666663</v>
      </c>
      <c r="J119" s="278">
        <v>184.68333333333328</v>
      </c>
      <c r="K119" s="276">
        <v>181.45</v>
      </c>
      <c r="L119" s="276">
        <v>178.65</v>
      </c>
      <c r="M119" s="276">
        <v>43.464979999999997</v>
      </c>
    </row>
    <row r="120" spans="1:13">
      <c r="A120" s="300">
        <v>111</v>
      </c>
      <c r="B120" s="276" t="s">
        <v>126</v>
      </c>
      <c r="C120" s="276">
        <v>1124.2</v>
      </c>
      <c r="D120" s="278">
        <v>1124.7333333333333</v>
      </c>
      <c r="E120" s="278">
        <v>1116.4666666666667</v>
      </c>
      <c r="F120" s="278">
        <v>1108.7333333333333</v>
      </c>
      <c r="G120" s="278">
        <v>1100.4666666666667</v>
      </c>
      <c r="H120" s="278">
        <v>1132.4666666666667</v>
      </c>
      <c r="I120" s="278">
        <v>1140.7333333333336</v>
      </c>
      <c r="J120" s="278">
        <v>1148.4666666666667</v>
      </c>
      <c r="K120" s="276">
        <v>1133</v>
      </c>
      <c r="L120" s="276">
        <v>1117</v>
      </c>
      <c r="M120" s="276">
        <v>63.63212</v>
      </c>
    </row>
    <row r="121" spans="1:13">
      <c r="A121" s="300">
        <v>112</v>
      </c>
      <c r="B121" s="276" t="s">
        <v>127</v>
      </c>
      <c r="C121" s="276">
        <v>84.75</v>
      </c>
      <c r="D121" s="278">
        <v>84.533333333333346</v>
      </c>
      <c r="E121" s="278">
        <v>83.916666666666686</v>
      </c>
      <c r="F121" s="278">
        <v>83.083333333333343</v>
      </c>
      <c r="G121" s="278">
        <v>82.466666666666683</v>
      </c>
      <c r="H121" s="278">
        <v>85.366666666666688</v>
      </c>
      <c r="I121" s="278">
        <v>85.983333333333334</v>
      </c>
      <c r="J121" s="278">
        <v>86.816666666666691</v>
      </c>
      <c r="K121" s="276">
        <v>85.15</v>
      </c>
      <c r="L121" s="276">
        <v>83.7</v>
      </c>
      <c r="M121" s="276">
        <v>111.08758</v>
      </c>
    </row>
    <row r="122" spans="1:13">
      <c r="A122" s="300">
        <v>113</v>
      </c>
      <c r="B122" s="276" t="s">
        <v>262</v>
      </c>
      <c r="C122" s="276">
        <v>2079.5500000000002</v>
      </c>
      <c r="D122" s="278">
        <v>2082.8166666666671</v>
      </c>
      <c r="E122" s="278">
        <v>2051.733333333334</v>
      </c>
      <c r="F122" s="278">
        <v>2023.916666666667</v>
      </c>
      <c r="G122" s="278">
        <v>1992.8333333333339</v>
      </c>
      <c r="H122" s="278">
        <v>2110.6333333333341</v>
      </c>
      <c r="I122" s="278">
        <v>2141.7166666666672</v>
      </c>
      <c r="J122" s="278">
        <v>2169.5333333333342</v>
      </c>
      <c r="K122" s="276">
        <v>2113.9</v>
      </c>
      <c r="L122" s="276">
        <v>2055</v>
      </c>
      <c r="M122" s="276">
        <v>5.1642999999999999</v>
      </c>
    </row>
    <row r="123" spans="1:13">
      <c r="A123" s="300">
        <v>114</v>
      </c>
      <c r="B123" s="276" t="s">
        <v>2931</v>
      </c>
      <c r="C123" s="276">
        <v>1389.25</v>
      </c>
      <c r="D123" s="278">
        <v>1386.05</v>
      </c>
      <c r="E123" s="278">
        <v>1369.1</v>
      </c>
      <c r="F123" s="278">
        <v>1348.95</v>
      </c>
      <c r="G123" s="278">
        <v>1332</v>
      </c>
      <c r="H123" s="278">
        <v>1406.1999999999998</v>
      </c>
      <c r="I123" s="278">
        <v>1423.15</v>
      </c>
      <c r="J123" s="278">
        <v>1443.2999999999997</v>
      </c>
      <c r="K123" s="276">
        <v>1403</v>
      </c>
      <c r="L123" s="276">
        <v>1365.9</v>
      </c>
      <c r="M123" s="276">
        <v>6.1963600000000003</v>
      </c>
    </row>
    <row r="124" spans="1:13">
      <c r="A124" s="300">
        <v>115</v>
      </c>
      <c r="B124" s="276" t="s">
        <v>128</v>
      </c>
      <c r="C124" s="276">
        <v>187.1</v>
      </c>
      <c r="D124" s="278">
        <v>187.15</v>
      </c>
      <c r="E124" s="278">
        <v>185.5</v>
      </c>
      <c r="F124" s="278">
        <v>183.9</v>
      </c>
      <c r="G124" s="278">
        <v>182.25</v>
      </c>
      <c r="H124" s="278">
        <v>188.75</v>
      </c>
      <c r="I124" s="278">
        <v>190.40000000000003</v>
      </c>
      <c r="J124" s="278">
        <v>192</v>
      </c>
      <c r="K124" s="276">
        <v>188.8</v>
      </c>
      <c r="L124" s="276">
        <v>185.55</v>
      </c>
      <c r="M124" s="276">
        <v>281.98725000000002</v>
      </c>
    </row>
    <row r="125" spans="1:13">
      <c r="A125" s="300">
        <v>116</v>
      </c>
      <c r="B125" s="276" t="s">
        <v>129</v>
      </c>
      <c r="C125" s="276">
        <v>215.1</v>
      </c>
      <c r="D125" s="278">
        <v>215.18333333333331</v>
      </c>
      <c r="E125" s="278">
        <v>212.91666666666663</v>
      </c>
      <c r="F125" s="278">
        <v>210.73333333333332</v>
      </c>
      <c r="G125" s="278">
        <v>208.46666666666664</v>
      </c>
      <c r="H125" s="278">
        <v>217.36666666666662</v>
      </c>
      <c r="I125" s="278">
        <v>219.63333333333333</v>
      </c>
      <c r="J125" s="278">
        <v>221.81666666666661</v>
      </c>
      <c r="K125" s="276">
        <v>217.45</v>
      </c>
      <c r="L125" s="276">
        <v>213</v>
      </c>
      <c r="M125" s="276">
        <v>41.663420000000002</v>
      </c>
    </row>
    <row r="126" spans="1:13">
      <c r="A126" s="300">
        <v>117</v>
      </c>
      <c r="B126" s="276" t="s">
        <v>263</v>
      </c>
      <c r="C126" s="276">
        <v>63.6</v>
      </c>
      <c r="D126" s="278">
        <v>62.783333333333331</v>
      </c>
      <c r="E126" s="278">
        <v>61.666666666666664</v>
      </c>
      <c r="F126" s="278">
        <v>59.733333333333334</v>
      </c>
      <c r="G126" s="278">
        <v>58.616666666666667</v>
      </c>
      <c r="H126" s="278">
        <v>64.716666666666669</v>
      </c>
      <c r="I126" s="278">
        <v>65.833333333333343</v>
      </c>
      <c r="J126" s="278">
        <v>67.766666666666652</v>
      </c>
      <c r="K126" s="276">
        <v>63.9</v>
      </c>
      <c r="L126" s="276">
        <v>60.85</v>
      </c>
      <c r="M126" s="276">
        <v>22.138919999999999</v>
      </c>
    </row>
    <row r="127" spans="1:13">
      <c r="A127" s="300">
        <v>118</v>
      </c>
      <c r="B127" s="276" t="s">
        <v>130</v>
      </c>
      <c r="C127" s="276">
        <v>343.2</v>
      </c>
      <c r="D127" s="278">
        <v>340.56666666666666</v>
      </c>
      <c r="E127" s="278">
        <v>336.88333333333333</v>
      </c>
      <c r="F127" s="278">
        <v>330.56666666666666</v>
      </c>
      <c r="G127" s="278">
        <v>326.88333333333333</v>
      </c>
      <c r="H127" s="278">
        <v>346.88333333333333</v>
      </c>
      <c r="I127" s="278">
        <v>350.56666666666661</v>
      </c>
      <c r="J127" s="278">
        <v>356.88333333333333</v>
      </c>
      <c r="K127" s="276">
        <v>344.25</v>
      </c>
      <c r="L127" s="276">
        <v>334.25</v>
      </c>
      <c r="M127" s="276">
        <v>50.43441</v>
      </c>
    </row>
    <row r="128" spans="1:13">
      <c r="A128" s="300">
        <v>119</v>
      </c>
      <c r="B128" s="276" t="s">
        <v>264</v>
      </c>
      <c r="C128" s="276">
        <v>699.05</v>
      </c>
      <c r="D128" s="278">
        <v>700.56666666666661</v>
      </c>
      <c r="E128" s="278">
        <v>693.33333333333326</v>
      </c>
      <c r="F128" s="278">
        <v>687.61666666666667</v>
      </c>
      <c r="G128" s="278">
        <v>680.38333333333333</v>
      </c>
      <c r="H128" s="278">
        <v>706.28333333333319</v>
      </c>
      <c r="I128" s="278">
        <v>713.51666666666654</v>
      </c>
      <c r="J128" s="278">
        <v>719.23333333333312</v>
      </c>
      <c r="K128" s="276">
        <v>707.8</v>
      </c>
      <c r="L128" s="276">
        <v>694.85</v>
      </c>
      <c r="M128" s="276">
        <v>1.5309200000000001</v>
      </c>
    </row>
    <row r="129" spans="1:13">
      <c r="A129" s="300">
        <v>120</v>
      </c>
      <c r="B129" s="276" t="s">
        <v>131</v>
      </c>
      <c r="C129" s="276">
        <v>2482</v>
      </c>
      <c r="D129" s="278">
        <v>2446.3333333333335</v>
      </c>
      <c r="E129" s="278">
        <v>2390.666666666667</v>
      </c>
      <c r="F129" s="278">
        <v>2299.3333333333335</v>
      </c>
      <c r="G129" s="278">
        <v>2243.666666666667</v>
      </c>
      <c r="H129" s="278">
        <v>2537.666666666667</v>
      </c>
      <c r="I129" s="278">
        <v>2593.3333333333339</v>
      </c>
      <c r="J129" s="278">
        <v>2684.666666666667</v>
      </c>
      <c r="K129" s="276">
        <v>2502</v>
      </c>
      <c r="L129" s="276">
        <v>2355</v>
      </c>
      <c r="M129" s="276">
        <v>34.361289999999997</v>
      </c>
    </row>
    <row r="130" spans="1:13">
      <c r="A130" s="300">
        <v>121</v>
      </c>
      <c r="B130" s="276" t="s">
        <v>133</v>
      </c>
      <c r="C130" s="276">
        <v>1763.3</v>
      </c>
      <c r="D130" s="278">
        <v>1752.8166666666666</v>
      </c>
      <c r="E130" s="278">
        <v>1730.8333333333333</v>
      </c>
      <c r="F130" s="278">
        <v>1698.3666666666666</v>
      </c>
      <c r="G130" s="278">
        <v>1676.3833333333332</v>
      </c>
      <c r="H130" s="278">
        <v>1785.2833333333333</v>
      </c>
      <c r="I130" s="278">
        <v>1807.2666666666669</v>
      </c>
      <c r="J130" s="278">
        <v>1839.7333333333333</v>
      </c>
      <c r="K130" s="276">
        <v>1774.8</v>
      </c>
      <c r="L130" s="276">
        <v>1720.35</v>
      </c>
      <c r="M130" s="276">
        <v>62.645560000000003</v>
      </c>
    </row>
    <row r="131" spans="1:13">
      <c r="A131" s="300">
        <v>122</v>
      </c>
      <c r="B131" s="276" t="s">
        <v>134</v>
      </c>
      <c r="C131" s="276">
        <v>70.150000000000006</v>
      </c>
      <c r="D131" s="278">
        <v>69.7</v>
      </c>
      <c r="E131" s="278">
        <v>68.7</v>
      </c>
      <c r="F131" s="278">
        <v>67.25</v>
      </c>
      <c r="G131" s="278">
        <v>66.25</v>
      </c>
      <c r="H131" s="278">
        <v>71.150000000000006</v>
      </c>
      <c r="I131" s="278">
        <v>72.150000000000006</v>
      </c>
      <c r="J131" s="278">
        <v>73.600000000000009</v>
      </c>
      <c r="K131" s="276">
        <v>70.7</v>
      </c>
      <c r="L131" s="276">
        <v>68.25</v>
      </c>
      <c r="M131" s="276">
        <v>129.81709000000001</v>
      </c>
    </row>
    <row r="132" spans="1:13">
      <c r="A132" s="300">
        <v>123</v>
      </c>
      <c r="B132" s="276" t="s">
        <v>358</v>
      </c>
      <c r="C132" s="276">
        <v>2174.6</v>
      </c>
      <c r="D132" s="278">
        <v>2162.8666666666668</v>
      </c>
      <c r="E132" s="278">
        <v>2143.7333333333336</v>
      </c>
      <c r="F132" s="278">
        <v>2112.8666666666668</v>
      </c>
      <c r="G132" s="278">
        <v>2093.7333333333336</v>
      </c>
      <c r="H132" s="278">
        <v>2193.7333333333336</v>
      </c>
      <c r="I132" s="278">
        <v>2212.8666666666668</v>
      </c>
      <c r="J132" s="278">
        <v>2243.7333333333336</v>
      </c>
      <c r="K132" s="276">
        <v>2182</v>
      </c>
      <c r="L132" s="276">
        <v>2132</v>
      </c>
      <c r="M132" s="276">
        <v>0.63985000000000003</v>
      </c>
    </row>
    <row r="133" spans="1:13">
      <c r="A133" s="300">
        <v>124</v>
      </c>
      <c r="B133" s="276" t="s">
        <v>135</v>
      </c>
      <c r="C133" s="276">
        <v>314.2</v>
      </c>
      <c r="D133" s="278">
        <v>313.05</v>
      </c>
      <c r="E133" s="278">
        <v>309.25</v>
      </c>
      <c r="F133" s="278">
        <v>304.3</v>
      </c>
      <c r="G133" s="278">
        <v>300.5</v>
      </c>
      <c r="H133" s="278">
        <v>318</v>
      </c>
      <c r="I133" s="278">
        <v>321.80000000000007</v>
      </c>
      <c r="J133" s="278">
        <v>326.75</v>
      </c>
      <c r="K133" s="276">
        <v>316.85000000000002</v>
      </c>
      <c r="L133" s="276">
        <v>308.10000000000002</v>
      </c>
      <c r="M133" s="276">
        <v>60.966589999999997</v>
      </c>
    </row>
    <row r="134" spans="1:13">
      <c r="A134" s="300">
        <v>125</v>
      </c>
      <c r="B134" s="276" t="s">
        <v>136</v>
      </c>
      <c r="C134" s="276">
        <v>1051.5</v>
      </c>
      <c r="D134" s="278">
        <v>1052.5833333333333</v>
      </c>
      <c r="E134" s="278">
        <v>1037.0166666666664</v>
      </c>
      <c r="F134" s="278">
        <v>1022.5333333333331</v>
      </c>
      <c r="G134" s="278">
        <v>1006.9666666666662</v>
      </c>
      <c r="H134" s="278">
        <v>1067.0666666666666</v>
      </c>
      <c r="I134" s="278">
        <v>1082.6333333333337</v>
      </c>
      <c r="J134" s="278">
        <v>1097.1166666666668</v>
      </c>
      <c r="K134" s="276">
        <v>1068.1500000000001</v>
      </c>
      <c r="L134" s="276">
        <v>1038.0999999999999</v>
      </c>
      <c r="M134" s="276">
        <v>50.250959999999999</v>
      </c>
    </row>
    <row r="135" spans="1:13">
      <c r="A135" s="300">
        <v>126</v>
      </c>
      <c r="B135" s="276" t="s">
        <v>266</v>
      </c>
      <c r="C135" s="276">
        <v>3022.05</v>
      </c>
      <c r="D135" s="278">
        <v>3010.5166666666664</v>
      </c>
      <c r="E135" s="278">
        <v>2957.1833333333329</v>
      </c>
      <c r="F135" s="278">
        <v>2892.3166666666666</v>
      </c>
      <c r="G135" s="278">
        <v>2838.9833333333331</v>
      </c>
      <c r="H135" s="278">
        <v>3075.3833333333328</v>
      </c>
      <c r="I135" s="278">
        <v>3128.7166666666667</v>
      </c>
      <c r="J135" s="278">
        <v>3193.5833333333326</v>
      </c>
      <c r="K135" s="276">
        <v>3063.85</v>
      </c>
      <c r="L135" s="276">
        <v>2945.65</v>
      </c>
      <c r="M135" s="276">
        <v>1.9190499999999999</v>
      </c>
    </row>
    <row r="136" spans="1:13">
      <c r="A136" s="300">
        <v>127</v>
      </c>
      <c r="B136" s="276" t="s">
        <v>265</v>
      </c>
      <c r="C136" s="276">
        <v>1709.9</v>
      </c>
      <c r="D136" s="278">
        <v>1697.7666666666667</v>
      </c>
      <c r="E136" s="278">
        <v>1678.1333333333332</v>
      </c>
      <c r="F136" s="278">
        <v>1646.3666666666666</v>
      </c>
      <c r="G136" s="278">
        <v>1626.7333333333331</v>
      </c>
      <c r="H136" s="278">
        <v>1729.5333333333333</v>
      </c>
      <c r="I136" s="278">
        <v>1749.166666666667</v>
      </c>
      <c r="J136" s="278">
        <v>1780.9333333333334</v>
      </c>
      <c r="K136" s="276">
        <v>1717.4</v>
      </c>
      <c r="L136" s="276">
        <v>1666</v>
      </c>
      <c r="M136" s="276">
        <v>0.71579999999999999</v>
      </c>
    </row>
    <row r="137" spans="1:13">
      <c r="A137" s="300">
        <v>128</v>
      </c>
      <c r="B137" s="276" t="s">
        <v>137</v>
      </c>
      <c r="C137" s="276">
        <v>901.35</v>
      </c>
      <c r="D137" s="278">
        <v>899.7166666666667</v>
      </c>
      <c r="E137" s="278">
        <v>892.28333333333342</v>
      </c>
      <c r="F137" s="278">
        <v>883.2166666666667</v>
      </c>
      <c r="G137" s="278">
        <v>875.78333333333342</v>
      </c>
      <c r="H137" s="278">
        <v>908.78333333333342</v>
      </c>
      <c r="I137" s="278">
        <v>916.21666666666681</v>
      </c>
      <c r="J137" s="278">
        <v>925.28333333333342</v>
      </c>
      <c r="K137" s="276">
        <v>907.15</v>
      </c>
      <c r="L137" s="276">
        <v>890.65</v>
      </c>
      <c r="M137" s="276">
        <v>38.231020000000001</v>
      </c>
    </row>
    <row r="138" spans="1:13">
      <c r="A138" s="300">
        <v>129</v>
      </c>
      <c r="B138" s="276" t="s">
        <v>138</v>
      </c>
      <c r="C138" s="276">
        <v>629.85</v>
      </c>
      <c r="D138" s="278">
        <v>632.28333333333342</v>
      </c>
      <c r="E138" s="278">
        <v>625.61666666666679</v>
      </c>
      <c r="F138" s="278">
        <v>621.38333333333333</v>
      </c>
      <c r="G138" s="278">
        <v>614.7166666666667</v>
      </c>
      <c r="H138" s="278">
        <v>636.51666666666688</v>
      </c>
      <c r="I138" s="278">
        <v>643.18333333333362</v>
      </c>
      <c r="J138" s="278">
        <v>647.41666666666697</v>
      </c>
      <c r="K138" s="276">
        <v>638.95000000000005</v>
      </c>
      <c r="L138" s="276">
        <v>628.04999999999995</v>
      </c>
      <c r="M138" s="276">
        <v>41.078229999999998</v>
      </c>
    </row>
    <row r="139" spans="1:13">
      <c r="A139" s="300">
        <v>130</v>
      </c>
      <c r="B139" s="276" t="s">
        <v>139</v>
      </c>
      <c r="C139" s="276">
        <v>143.85</v>
      </c>
      <c r="D139" s="278">
        <v>143.66666666666666</v>
      </c>
      <c r="E139" s="278">
        <v>141.7833333333333</v>
      </c>
      <c r="F139" s="278">
        <v>139.71666666666664</v>
      </c>
      <c r="G139" s="278">
        <v>137.83333333333329</v>
      </c>
      <c r="H139" s="278">
        <v>145.73333333333332</v>
      </c>
      <c r="I139" s="278">
        <v>147.6166666666667</v>
      </c>
      <c r="J139" s="278">
        <v>149.68333333333334</v>
      </c>
      <c r="K139" s="276">
        <v>145.55000000000001</v>
      </c>
      <c r="L139" s="276">
        <v>141.6</v>
      </c>
      <c r="M139" s="276">
        <v>74.863039999999998</v>
      </c>
    </row>
    <row r="140" spans="1:13">
      <c r="A140" s="300">
        <v>131</v>
      </c>
      <c r="B140" s="276" t="s">
        <v>140</v>
      </c>
      <c r="C140" s="276">
        <v>163.65</v>
      </c>
      <c r="D140" s="278">
        <v>162</v>
      </c>
      <c r="E140" s="278">
        <v>159.80000000000001</v>
      </c>
      <c r="F140" s="278">
        <v>155.95000000000002</v>
      </c>
      <c r="G140" s="278">
        <v>153.75000000000003</v>
      </c>
      <c r="H140" s="278">
        <v>165.85</v>
      </c>
      <c r="I140" s="278">
        <v>168.04999999999998</v>
      </c>
      <c r="J140" s="278">
        <v>171.89999999999998</v>
      </c>
      <c r="K140" s="276">
        <v>164.2</v>
      </c>
      <c r="L140" s="276">
        <v>158.15</v>
      </c>
      <c r="M140" s="276">
        <v>61.992559999999997</v>
      </c>
    </row>
    <row r="141" spans="1:13">
      <c r="A141" s="300">
        <v>132</v>
      </c>
      <c r="B141" s="276" t="s">
        <v>141</v>
      </c>
      <c r="C141" s="276">
        <v>369.3</v>
      </c>
      <c r="D141" s="278">
        <v>371.3</v>
      </c>
      <c r="E141" s="278">
        <v>366.15000000000003</v>
      </c>
      <c r="F141" s="278">
        <v>363</v>
      </c>
      <c r="G141" s="278">
        <v>357.85</v>
      </c>
      <c r="H141" s="278">
        <v>374.45000000000005</v>
      </c>
      <c r="I141" s="278">
        <v>379.6</v>
      </c>
      <c r="J141" s="278">
        <v>382.75000000000006</v>
      </c>
      <c r="K141" s="276">
        <v>376.45</v>
      </c>
      <c r="L141" s="276">
        <v>368.15</v>
      </c>
      <c r="M141" s="276">
        <v>20.5884</v>
      </c>
    </row>
    <row r="142" spans="1:13">
      <c r="A142" s="300">
        <v>133</v>
      </c>
      <c r="B142" s="276" t="s">
        <v>142</v>
      </c>
      <c r="C142" s="276">
        <v>6809.25</v>
      </c>
      <c r="D142" s="278">
        <v>6825.083333333333</v>
      </c>
      <c r="E142" s="278">
        <v>6770.1666666666661</v>
      </c>
      <c r="F142" s="278">
        <v>6731.083333333333</v>
      </c>
      <c r="G142" s="278">
        <v>6676.1666666666661</v>
      </c>
      <c r="H142" s="278">
        <v>6864.1666666666661</v>
      </c>
      <c r="I142" s="278">
        <v>6919.0833333333321</v>
      </c>
      <c r="J142" s="278">
        <v>6958.1666666666661</v>
      </c>
      <c r="K142" s="276">
        <v>6880</v>
      </c>
      <c r="L142" s="276">
        <v>6786</v>
      </c>
      <c r="M142" s="276">
        <v>9.7063199999999998</v>
      </c>
    </row>
    <row r="143" spans="1:13">
      <c r="A143" s="300">
        <v>134</v>
      </c>
      <c r="B143" s="276" t="s">
        <v>143</v>
      </c>
      <c r="C143" s="276">
        <v>554.79999999999995</v>
      </c>
      <c r="D143" s="278">
        <v>554.06666666666661</v>
      </c>
      <c r="E143" s="278">
        <v>549.88333333333321</v>
      </c>
      <c r="F143" s="278">
        <v>544.96666666666658</v>
      </c>
      <c r="G143" s="278">
        <v>540.78333333333319</v>
      </c>
      <c r="H143" s="278">
        <v>558.98333333333323</v>
      </c>
      <c r="I143" s="278">
        <v>563.16666666666663</v>
      </c>
      <c r="J143" s="278">
        <v>568.08333333333326</v>
      </c>
      <c r="K143" s="276">
        <v>558.25</v>
      </c>
      <c r="L143" s="276">
        <v>549.15</v>
      </c>
      <c r="M143" s="276">
        <v>13.90255</v>
      </c>
    </row>
    <row r="144" spans="1:13">
      <c r="A144" s="300">
        <v>135</v>
      </c>
      <c r="B144" s="276" t="s">
        <v>144</v>
      </c>
      <c r="C144" s="276">
        <v>606.75</v>
      </c>
      <c r="D144" s="278">
        <v>604.73333333333335</v>
      </c>
      <c r="E144" s="278">
        <v>601.01666666666665</v>
      </c>
      <c r="F144" s="278">
        <v>595.2833333333333</v>
      </c>
      <c r="G144" s="278">
        <v>591.56666666666661</v>
      </c>
      <c r="H144" s="278">
        <v>610.4666666666667</v>
      </c>
      <c r="I144" s="278">
        <v>614.18333333333339</v>
      </c>
      <c r="J144" s="278">
        <v>619.91666666666674</v>
      </c>
      <c r="K144" s="276">
        <v>608.45000000000005</v>
      </c>
      <c r="L144" s="276">
        <v>599</v>
      </c>
      <c r="M144" s="276">
        <v>3.9454600000000002</v>
      </c>
    </row>
    <row r="145" spans="1:13">
      <c r="A145" s="300">
        <v>136</v>
      </c>
      <c r="B145" s="276" t="s">
        <v>145</v>
      </c>
      <c r="C145" s="276">
        <v>859.95</v>
      </c>
      <c r="D145" s="278">
        <v>868.55000000000007</v>
      </c>
      <c r="E145" s="278">
        <v>844.40000000000009</v>
      </c>
      <c r="F145" s="278">
        <v>828.85</v>
      </c>
      <c r="G145" s="278">
        <v>804.7</v>
      </c>
      <c r="H145" s="278">
        <v>884.10000000000014</v>
      </c>
      <c r="I145" s="278">
        <v>908.25</v>
      </c>
      <c r="J145" s="278">
        <v>923.80000000000018</v>
      </c>
      <c r="K145" s="276">
        <v>892.7</v>
      </c>
      <c r="L145" s="276">
        <v>853</v>
      </c>
      <c r="M145" s="276">
        <v>22.31081</v>
      </c>
    </row>
    <row r="146" spans="1:13">
      <c r="A146" s="300">
        <v>137</v>
      </c>
      <c r="B146" s="276" t="s">
        <v>146</v>
      </c>
      <c r="C146" s="276">
        <v>1347.6</v>
      </c>
      <c r="D146" s="278">
        <v>1340.9</v>
      </c>
      <c r="E146" s="278">
        <v>1328.8500000000001</v>
      </c>
      <c r="F146" s="278">
        <v>1310.1000000000001</v>
      </c>
      <c r="G146" s="278">
        <v>1298.0500000000002</v>
      </c>
      <c r="H146" s="278">
        <v>1359.65</v>
      </c>
      <c r="I146" s="278">
        <v>1371.7000000000003</v>
      </c>
      <c r="J146" s="278">
        <v>1390.45</v>
      </c>
      <c r="K146" s="276">
        <v>1352.95</v>
      </c>
      <c r="L146" s="276">
        <v>1322.15</v>
      </c>
      <c r="M146" s="276">
        <v>5.7005299999999997</v>
      </c>
    </row>
    <row r="147" spans="1:13">
      <c r="A147" s="300">
        <v>138</v>
      </c>
      <c r="B147" s="276" t="s">
        <v>147</v>
      </c>
      <c r="C147" s="276">
        <v>130.1</v>
      </c>
      <c r="D147" s="278">
        <v>130.54999999999998</v>
      </c>
      <c r="E147" s="278">
        <v>128.64999999999998</v>
      </c>
      <c r="F147" s="278">
        <v>127.19999999999999</v>
      </c>
      <c r="G147" s="278">
        <v>125.29999999999998</v>
      </c>
      <c r="H147" s="278">
        <v>131.99999999999997</v>
      </c>
      <c r="I147" s="278">
        <v>133.9</v>
      </c>
      <c r="J147" s="278">
        <v>135.34999999999997</v>
      </c>
      <c r="K147" s="276">
        <v>132.44999999999999</v>
      </c>
      <c r="L147" s="276">
        <v>129.1</v>
      </c>
      <c r="M147" s="276">
        <v>170.41857999999999</v>
      </c>
    </row>
    <row r="148" spans="1:13">
      <c r="A148" s="300">
        <v>139</v>
      </c>
      <c r="B148" s="276" t="s">
        <v>268</v>
      </c>
      <c r="C148" s="276">
        <v>1315</v>
      </c>
      <c r="D148" s="278">
        <v>1324.55</v>
      </c>
      <c r="E148" s="278">
        <v>1298</v>
      </c>
      <c r="F148" s="278">
        <v>1281</v>
      </c>
      <c r="G148" s="278">
        <v>1254.45</v>
      </c>
      <c r="H148" s="278">
        <v>1341.55</v>
      </c>
      <c r="I148" s="278">
        <v>1368.0999999999997</v>
      </c>
      <c r="J148" s="278">
        <v>1385.1</v>
      </c>
      <c r="K148" s="276">
        <v>1351.1</v>
      </c>
      <c r="L148" s="276">
        <v>1307.55</v>
      </c>
      <c r="M148" s="276">
        <v>3.56873</v>
      </c>
    </row>
    <row r="149" spans="1:13">
      <c r="A149" s="300">
        <v>140</v>
      </c>
      <c r="B149" s="276" t="s">
        <v>148</v>
      </c>
      <c r="C149" s="276">
        <v>71826.2</v>
      </c>
      <c r="D149" s="278">
        <v>71258.400000000009</v>
      </c>
      <c r="E149" s="278">
        <v>70017.800000000017</v>
      </c>
      <c r="F149" s="278">
        <v>68209.400000000009</v>
      </c>
      <c r="G149" s="278">
        <v>66968.800000000017</v>
      </c>
      <c r="H149" s="278">
        <v>73066.800000000017</v>
      </c>
      <c r="I149" s="278">
        <v>74307.400000000023</v>
      </c>
      <c r="J149" s="278">
        <v>76115.800000000017</v>
      </c>
      <c r="K149" s="276">
        <v>72499</v>
      </c>
      <c r="L149" s="276">
        <v>69450</v>
      </c>
      <c r="M149" s="276">
        <v>0.48897000000000002</v>
      </c>
    </row>
    <row r="150" spans="1:13">
      <c r="A150" s="300">
        <v>141</v>
      </c>
      <c r="B150" s="276" t="s">
        <v>267</v>
      </c>
      <c r="C150" s="276">
        <v>27.5</v>
      </c>
      <c r="D150" s="278">
        <v>27.633333333333336</v>
      </c>
      <c r="E150" s="278">
        <v>27.266666666666673</v>
      </c>
      <c r="F150" s="278">
        <v>27.033333333333335</v>
      </c>
      <c r="G150" s="278">
        <v>26.666666666666671</v>
      </c>
      <c r="H150" s="278">
        <v>27.866666666666674</v>
      </c>
      <c r="I150" s="278">
        <v>28.233333333333341</v>
      </c>
      <c r="J150" s="278">
        <v>28.466666666666676</v>
      </c>
      <c r="K150" s="276">
        <v>28</v>
      </c>
      <c r="L150" s="276">
        <v>27.4</v>
      </c>
      <c r="M150" s="276">
        <v>7.1806200000000002</v>
      </c>
    </row>
    <row r="151" spans="1:13">
      <c r="A151" s="300">
        <v>142</v>
      </c>
      <c r="B151" s="276" t="s">
        <v>149</v>
      </c>
      <c r="C151" s="276">
        <v>1188.8499999999999</v>
      </c>
      <c r="D151" s="278">
        <v>1181.0999999999999</v>
      </c>
      <c r="E151" s="278">
        <v>1169.8499999999999</v>
      </c>
      <c r="F151" s="278">
        <v>1150.8499999999999</v>
      </c>
      <c r="G151" s="278">
        <v>1139.5999999999999</v>
      </c>
      <c r="H151" s="278">
        <v>1200.0999999999999</v>
      </c>
      <c r="I151" s="278">
        <v>1211.3499999999999</v>
      </c>
      <c r="J151" s="278">
        <v>1230.3499999999999</v>
      </c>
      <c r="K151" s="276">
        <v>1192.3499999999999</v>
      </c>
      <c r="L151" s="276">
        <v>1162.0999999999999</v>
      </c>
      <c r="M151" s="276">
        <v>20.413409999999999</v>
      </c>
    </row>
    <row r="152" spans="1:13">
      <c r="A152" s="300">
        <v>143</v>
      </c>
      <c r="B152" s="276" t="s">
        <v>3161</v>
      </c>
      <c r="C152" s="276">
        <v>285.85000000000002</v>
      </c>
      <c r="D152" s="278">
        <v>286.25</v>
      </c>
      <c r="E152" s="278">
        <v>283.3</v>
      </c>
      <c r="F152" s="278">
        <v>280.75</v>
      </c>
      <c r="G152" s="278">
        <v>277.8</v>
      </c>
      <c r="H152" s="278">
        <v>288.8</v>
      </c>
      <c r="I152" s="278">
        <v>291.75000000000006</v>
      </c>
      <c r="J152" s="278">
        <v>294.3</v>
      </c>
      <c r="K152" s="276">
        <v>289.2</v>
      </c>
      <c r="L152" s="276">
        <v>283.7</v>
      </c>
      <c r="M152" s="276">
        <v>2.44984</v>
      </c>
    </row>
    <row r="153" spans="1:13">
      <c r="A153" s="300">
        <v>144</v>
      </c>
      <c r="B153" s="276" t="s">
        <v>269</v>
      </c>
      <c r="C153" s="276">
        <v>900.9</v>
      </c>
      <c r="D153" s="278">
        <v>909.66666666666663</v>
      </c>
      <c r="E153" s="278">
        <v>887.23333333333323</v>
      </c>
      <c r="F153" s="278">
        <v>873.56666666666661</v>
      </c>
      <c r="G153" s="278">
        <v>851.13333333333321</v>
      </c>
      <c r="H153" s="278">
        <v>923.33333333333326</v>
      </c>
      <c r="I153" s="278">
        <v>945.76666666666665</v>
      </c>
      <c r="J153" s="278">
        <v>959.43333333333328</v>
      </c>
      <c r="K153" s="276">
        <v>932.1</v>
      </c>
      <c r="L153" s="276">
        <v>896</v>
      </c>
      <c r="M153" s="276">
        <v>8.0111699999999999</v>
      </c>
    </row>
    <row r="154" spans="1:13">
      <c r="A154" s="300">
        <v>145</v>
      </c>
      <c r="B154" s="276" t="s">
        <v>150</v>
      </c>
      <c r="C154" s="276">
        <v>34.799999999999997</v>
      </c>
      <c r="D154" s="278">
        <v>34.416666666666664</v>
      </c>
      <c r="E154" s="278">
        <v>33.833333333333329</v>
      </c>
      <c r="F154" s="278">
        <v>32.866666666666667</v>
      </c>
      <c r="G154" s="278">
        <v>32.283333333333331</v>
      </c>
      <c r="H154" s="278">
        <v>35.383333333333326</v>
      </c>
      <c r="I154" s="278">
        <v>35.966666666666654</v>
      </c>
      <c r="J154" s="278">
        <v>36.933333333333323</v>
      </c>
      <c r="K154" s="276">
        <v>35</v>
      </c>
      <c r="L154" s="276">
        <v>33.450000000000003</v>
      </c>
      <c r="M154" s="276">
        <v>103.54646</v>
      </c>
    </row>
    <row r="155" spans="1:13">
      <c r="A155" s="300">
        <v>146</v>
      </c>
      <c r="B155" s="276" t="s">
        <v>261</v>
      </c>
      <c r="C155" s="276">
        <v>3859.95</v>
      </c>
      <c r="D155" s="278">
        <v>3792.1333333333337</v>
      </c>
      <c r="E155" s="278">
        <v>3708.3666666666672</v>
      </c>
      <c r="F155" s="278">
        <v>3556.7833333333338</v>
      </c>
      <c r="G155" s="278">
        <v>3473.0166666666673</v>
      </c>
      <c r="H155" s="278">
        <v>3943.7166666666672</v>
      </c>
      <c r="I155" s="278">
        <v>4027.4833333333336</v>
      </c>
      <c r="J155" s="278">
        <v>4179.0666666666675</v>
      </c>
      <c r="K155" s="276">
        <v>3875.9</v>
      </c>
      <c r="L155" s="276">
        <v>3640.55</v>
      </c>
      <c r="M155" s="276">
        <v>10.11384</v>
      </c>
    </row>
    <row r="156" spans="1:13">
      <c r="A156" s="300">
        <v>147</v>
      </c>
      <c r="B156" s="276" t="s">
        <v>153</v>
      </c>
      <c r="C156" s="276">
        <v>16825.650000000001</v>
      </c>
      <c r="D156" s="278">
        <v>16788.55</v>
      </c>
      <c r="E156" s="278">
        <v>16687.099999999999</v>
      </c>
      <c r="F156" s="278">
        <v>16548.55</v>
      </c>
      <c r="G156" s="278">
        <v>16447.099999999999</v>
      </c>
      <c r="H156" s="278">
        <v>16927.099999999999</v>
      </c>
      <c r="I156" s="278">
        <v>17028.550000000003</v>
      </c>
      <c r="J156" s="278">
        <v>17167.099999999999</v>
      </c>
      <c r="K156" s="276">
        <v>16890</v>
      </c>
      <c r="L156" s="276">
        <v>16650</v>
      </c>
      <c r="M156" s="276">
        <v>0.74273</v>
      </c>
    </row>
    <row r="157" spans="1:13">
      <c r="A157" s="300">
        <v>148</v>
      </c>
      <c r="B157" s="276" t="s">
        <v>270</v>
      </c>
      <c r="C157" s="276">
        <v>20.6</v>
      </c>
      <c r="D157" s="278">
        <v>20.650000000000002</v>
      </c>
      <c r="E157" s="278">
        <v>20.450000000000003</v>
      </c>
      <c r="F157" s="278">
        <v>20.3</v>
      </c>
      <c r="G157" s="278">
        <v>20.100000000000001</v>
      </c>
      <c r="H157" s="278">
        <v>20.800000000000004</v>
      </c>
      <c r="I157" s="278">
        <v>21</v>
      </c>
      <c r="J157" s="278">
        <v>21.150000000000006</v>
      </c>
      <c r="K157" s="276">
        <v>20.85</v>
      </c>
      <c r="L157" s="276">
        <v>20.5</v>
      </c>
      <c r="M157" s="276">
        <v>25.884650000000001</v>
      </c>
    </row>
    <row r="158" spans="1:13">
      <c r="A158" s="300">
        <v>149</v>
      </c>
      <c r="B158" s="276" t="s">
        <v>155</v>
      </c>
      <c r="C158" s="276">
        <v>92.65</v>
      </c>
      <c r="D158" s="278">
        <v>91.966666666666654</v>
      </c>
      <c r="E158" s="278">
        <v>90.683333333333309</v>
      </c>
      <c r="F158" s="278">
        <v>88.716666666666654</v>
      </c>
      <c r="G158" s="278">
        <v>87.433333333333309</v>
      </c>
      <c r="H158" s="278">
        <v>93.933333333333309</v>
      </c>
      <c r="I158" s="278">
        <v>95.21666666666664</v>
      </c>
      <c r="J158" s="278">
        <v>97.183333333333309</v>
      </c>
      <c r="K158" s="276">
        <v>93.25</v>
      </c>
      <c r="L158" s="276">
        <v>90</v>
      </c>
      <c r="M158" s="276">
        <v>74.188299999999998</v>
      </c>
    </row>
    <row r="159" spans="1:13">
      <c r="A159" s="300">
        <v>150</v>
      </c>
      <c r="B159" s="276" t="s">
        <v>156</v>
      </c>
      <c r="C159" s="276">
        <v>91.45</v>
      </c>
      <c r="D159" s="278">
        <v>91</v>
      </c>
      <c r="E159" s="278">
        <v>89.65</v>
      </c>
      <c r="F159" s="278">
        <v>87.850000000000009</v>
      </c>
      <c r="G159" s="278">
        <v>86.500000000000014</v>
      </c>
      <c r="H159" s="278">
        <v>92.8</v>
      </c>
      <c r="I159" s="278">
        <v>94.149999999999991</v>
      </c>
      <c r="J159" s="278">
        <v>95.949999999999989</v>
      </c>
      <c r="K159" s="276">
        <v>92.35</v>
      </c>
      <c r="L159" s="276">
        <v>89.2</v>
      </c>
      <c r="M159" s="276">
        <v>240.25138999999999</v>
      </c>
    </row>
    <row r="160" spans="1:13">
      <c r="A160" s="300">
        <v>151</v>
      </c>
      <c r="B160" s="276" t="s">
        <v>271</v>
      </c>
      <c r="C160" s="276">
        <v>431.85</v>
      </c>
      <c r="D160" s="278">
        <v>433.36666666666662</v>
      </c>
      <c r="E160" s="278">
        <v>428.03333333333325</v>
      </c>
      <c r="F160" s="278">
        <v>424.21666666666664</v>
      </c>
      <c r="G160" s="278">
        <v>418.88333333333327</v>
      </c>
      <c r="H160" s="278">
        <v>437.18333333333322</v>
      </c>
      <c r="I160" s="278">
        <v>442.51666666666659</v>
      </c>
      <c r="J160" s="278">
        <v>446.3333333333332</v>
      </c>
      <c r="K160" s="276">
        <v>438.7</v>
      </c>
      <c r="L160" s="276">
        <v>429.55</v>
      </c>
      <c r="M160" s="276">
        <v>3.0822699999999998</v>
      </c>
    </row>
    <row r="161" spans="1:13">
      <c r="A161" s="300">
        <v>152</v>
      </c>
      <c r="B161" s="276" t="s">
        <v>272</v>
      </c>
      <c r="C161" s="276">
        <v>3085.05</v>
      </c>
      <c r="D161" s="278">
        <v>3086.6833333333329</v>
      </c>
      <c r="E161" s="278">
        <v>3073.3666666666659</v>
      </c>
      <c r="F161" s="278">
        <v>3061.6833333333329</v>
      </c>
      <c r="G161" s="278">
        <v>3048.3666666666659</v>
      </c>
      <c r="H161" s="278">
        <v>3098.3666666666659</v>
      </c>
      <c r="I161" s="278">
        <v>3111.6833333333325</v>
      </c>
      <c r="J161" s="278">
        <v>3123.3666666666659</v>
      </c>
      <c r="K161" s="276">
        <v>3100</v>
      </c>
      <c r="L161" s="276">
        <v>3075</v>
      </c>
      <c r="M161" s="276">
        <v>0.27465000000000001</v>
      </c>
    </row>
    <row r="162" spans="1:13">
      <c r="A162" s="300">
        <v>153</v>
      </c>
      <c r="B162" s="276" t="s">
        <v>157</v>
      </c>
      <c r="C162" s="276">
        <v>91.9</v>
      </c>
      <c r="D162" s="278">
        <v>91.783333333333346</v>
      </c>
      <c r="E162" s="278">
        <v>90.216666666666697</v>
      </c>
      <c r="F162" s="278">
        <v>88.533333333333346</v>
      </c>
      <c r="G162" s="278">
        <v>86.966666666666697</v>
      </c>
      <c r="H162" s="278">
        <v>93.466666666666697</v>
      </c>
      <c r="I162" s="278">
        <v>95.033333333333331</v>
      </c>
      <c r="J162" s="278">
        <v>96.716666666666697</v>
      </c>
      <c r="K162" s="276">
        <v>93.35</v>
      </c>
      <c r="L162" s="276">
        <v>90.1</v>
      </c>
      <c r="M162" s="276">
        <v>14.313319999999999</v>
      </c>
    </row>
    <row r="163" spans="1:13">
      <c r="A163" s="300">
        <v>154</v>
      </c>
      <c r="B163" s="276" t="s">
        <v>158</v>
      </c>
      <c r="C163" s="276">
        <v>72.150000000000006</v>
      </c>
      <c r="D163" s="278">
        <v>71.566666666666663</v>
      </c>
      <c r="E163" s="278">
        <v>70.633333333333326</v>
      </c>
      <c r="F163" s="278">
        <v>69.11666666666666</v>
      </c>
      <c r="G163" s="278">
        <v>68.183333333333323</v>
      </c>
      <c r="H163" s="278">
        <v>73.083333333333329</v>
      </c>
      <c r="I163" s="278">
        <v>74.016666666666666</v>
      </c>
      <c r="J163" s="278">
        <v>75.533333333333331</v>
      </c>
      <c r="K163" s="276">
        <v>72.5</v>
      </c>
      <c r="L163" s="276">
        <v>70.05</v>
      </c>
      <c r="M163" s="276">
        <v>162.64536000000001</v>
      </c>
    </row>
    <row r="164" spans="1:13">
      <c r="A164" s="300">
        <v>155</v>
      </c>
      <c r="B164" s="276" t="s">
        <v>159</v>
      </c>
      <c r="C164" s="276">
        <v>21923.95</v>
      </c>
      <c r="D164" s="278">
        <v>21985.983333333334</v>
      </c>
      <c r="E164" s="278">
        <v>21671.966666666667</v>
      </c>
      <c r="F164" s="278">
        <v>21419.983333333334</v>
      </c>
      <c r="G164" s="278">
        <v>21105.966666666667</v>
      </c>
      <c r="H164" s="278">
        <v>22237.966666666667</v>
      </c>
      <c r="I164" s="278">
        <v>22551.983333333337</v>
      </c>
      <c r="J164" s="278">
        <v>22803.966666666667</v>
      </c>
      <c r="K164" s="276">
        <v>22300</v>
      </c>
      <c r="L164" s="276">
        <v>21734</v>
      </c>
      <c r="M164" s="276">
        <v>0.78110000000000002</v>
      </c>
    </row>
    <row r="165" spans="1:13">
      <c r="A165" s="300">
        <v>156</v>
      </c>
      <c r="B165" s="276" t="s">
        <v>160</v>
      </c>
      <c r="C165" s="276">
        <v>1469.7</v>
      </c>
      <c r="D165" s="278">
        <v>1446.0666666666666</v>
      </c>
      <c r="E165" s="278">
        <v>1413.3833333333332</v>
      </c>
      <c r="F165" s="278">
        <v>1357.0666666666666</v>
      </c>
      <c r="G165" s="278">
        <v>1324.3833333333332</v>
      </c>
      <c r="H165" s="278">
        <v>1502.3833333333332</v>
      </c>
      <c r="I165" s="278">
        <v>1535.0666666666666</v>
      </c>
      <c r="J165" s="278">
        <v>1591.3833333333332</v>
      </c>
      <c r="K165" s="276">
        <v>1478.75</v>
      </c>
      <c r="L165" s="276">
        <v>1389.75</v>
      </c>
      <c r="M165" s="276">
        <v>20.194379999999999</v>
      </c>
    </row>
    <row r="166" spans="1:13">
      <c r="A166" s="300">
        <v>157</v>
      </c>
      <c r="B166" s="276" t="s">
        <v>161</v>
      </c>
      <c r="C166" s="276">
        <v>254.35</v>
      </c>
      <c r="D166" s="278">
        <v>251.45000000000002</v>
      </c>
      <c r="E166" s="278">
        <v>247.90000000000003</v>
      </c>
      <c r="F166" s="278">
        <v>241.45000000000002</v>
      </c>
      <c r="G166" s="278">
        <v>237.90000000000003</v>
      </c>
      <c r="H166" s="278">
        <v>257.90000000000003</v>
      </c>
      <c r="I166" s="278">
        <v>261.45000000000005</v>
      </c>
      <c r="J166" s="278">
        <v>267.90000000000003</v>
      </c>
      <c r="K166" s="276">
        <v>255</v>
      </c>
      <c r="L166" s="276">
        <v>245</v>
      </c>
      <c r="M166" s="276">
        <v>92.090900000000005</v>
      </c>
    </row>
    <row r="167" spans="1:13">
      <c r="A167" s="300">
        <v>158</v>
      </c>
      <c r="B167" s="276" t="s">
        <v>162</v>
      </c>
      <c r="C167" s="276">
        <v>103</v>
      </c>
      <c r="D167" s="278">
        <v>101.75</v>
      </c>
      <c r="E167" s="278">
        <v>99.95</v>
      </c>
      <c r="F167" s="278">
        <v>96.9</v>
      </c>
      <c r="G167" s="278">
        <v>95.100000000000009</v>
      </c>
      <c r="H167" s="278">
        <v>104.8</v>
      </c>
      <c r="I167" s="278">
        <v>106.60000000000001</v>
      </c>
      <c r="J167" s="278">
        <v>109.64999999999999</v>
      </c>
      <c r="K167" s="276">
        <v>103.55</v>
      </c>
      <c r="L167" s="276">
        <v>98.7</v>
      </c>
      <c r="M167" s="276">
        <v>117.44658</v>
      </c>
    </row>
    <row r="168" spans="1:13">
      <c r="A168" s="300">
        <v>159</v>
      </c>
      <c r="B168" s="276" t="s">
        <v>275</v>
      </c>
      <c r="C168" s="276">
        <v>5118.2</v>
      </c>
      <c r="D168" s="278">
        <v>5127.75</v>
      </c>
      <c r="E168" s="278">
        <v>5090.45</v>
      </c>
      <c r="F168" s="278">
        <v>5062.7</v>
      </c>
      <c r="G168" s="278">
        <v>5025.3999999999996</v>
      </c>
      <c r="H168" s="278">
        <v>5155.5</v>
      </c>
      <c r="I168" s="278">
        <v>5192.7999999999993</v>
      </c>
      <c r="J168" s="278">
        <v>5220.55</v>
      </c>
      <c r="K168" s="276">
        <v>5165.05</v>
      </c>
      <c r="L168" s="276">
        <v>5100</v>
      </c>
      <c r="M168" s="276">
        <v>0.52344999999999997</v>
      </c>
    </row>
    <row r="169" spans="1:13">
      <c r="A169" s="300">
        <v>160</v>
      </c>
      <c r="B169" s="276" t="s">
        <v>277</v>
      </c>
      <c r="C169" s="276">
        <v>10707.7</v>
      </c>
      <c r="D169" s="278">
        <v>10722.9</v>
      </c>
      <c r="E169" s="278">
        <v>10624.8</v>
      </c>
      <c r="F169" s="278">
        <v>10541.9</v>
      </c>
      <c r="G169" s="278">
        <v>10443.799999999999</v>
      </c>
      <c r="H169" s="278">
        <v>10805.8</v>
      </c>
      <c r="I169" s="278">
        <v>10903.900000000001</v>
      </c>
      <c r="J169" s="278">
        <v>10986.8</v>
      </c>
      <c r="K169" s="276">
        <v>10821</v>
      </c>
      <c r="L169" s="276">
        <v>10640</v>
      </c>
      <c r="M169" s="276">
        <v>3.6380000000000003E-2</v>
      </c>
    </row>
    <row r="170" spans="1:13">
      <c r="A170" s="300">
        <v>161</v>
      </c>
      <c r="B170" s="276" t="s">
        <v>163</v>
      </c>
      <c r="C170" s="276">
        <v>1564.7</v>
      </c>
      <c r="D170" s="278">
        <v>1572.3</v>
      </c>
      <c r="E170" s="278">
        <v>1554.6499999999999</v>
      </c>
      <c r="F170" s="278">
        <v>1544.6</v>
      </c>
      <c r="G170" s="278">
        <v>1526.9499999999998</v>
      </c>
      <c r="H170" s="278">
        <v>1582.35</v>
      </c>
      <c r="I170" s="278">
        <v>1600</v>
      </c>
      <c r="J170" s="278">
        <v>1610.05</v>
      </c>
      <c r="K170" s="276">
        <v>1589.95</v>
      </c>
      <c r="L170" s="276">
        <v>1562.25</v>
      </c>
      <c r="M170" s="276">
        <v>5.9094199999999999</v>
      </c>
    </row>
    <row r="171" spans="1:13">
      <c r="A171" s="300">
        <v>162</v>
      </c>
      <c r="B171" s="276" t="s">
        <v>273</v>
      </c>
      <c r="C171" s="276">
        <v>2339.5500000000002</v>
      </c>
      <c r="D171" s="278">
        <v>2323.7166666666667</v>
      </c>
      <c r="E171" s="278">
        <v>2297.4333333333334</v>
      </c>
      <c r="F171" s="278">
        <v>2255.3166666666666</v>
      </c>
      <c r="G171" s="278">
        <v>2229.0333333333333</v>
      </c>
      <c r="H171" s="278">
        <v>2365.8333333333335</v>
      </c>
      <c r="I171" s="278">
        <v>2392.1166666666672</v>
      </c>
      <c r="J171" s="278">
        <v>2434.2333333333336</v>
      </c>
      <c r="K171" s="276">
        <v>2350</v>
      </c>
      <c r="L171" s="276">
        <v>2281.6</v>
      </c>
      <c r="M171" s="276">
        <v>3.3433000000000002</v>
      </c>
    </row>
    <row r="172" spans="1:13">
      <c r="A172" s="300">
        <v>163</v>
      </c>
      <c r="B172" s="276" t="s">
        <v>164</v>
      </c>
      <c r="C172" s="276">
        <v>29.5</v>
      </c>
      <c r="D172" s="278">
        <v>29.133333333333336</v>
      </c>
      <c r="E172" s="278">
        <v>28.716666666666672</v>
      </c>
      <c r="F172" s="278">
        <v>27.933333333333337</v>
      </c>
      <c r="G172" s="278">
        <v>27.516666666666673</v>
      </c>
      <c r="H172" s="278">
        <v>29.916666666666671</v>
      </c>
      <c r="I172" s="278">
        <v>30.333333333333336</v>
      </c>
      <c r="J172" s="278">
        <v>31.116666666666671</v>
      </c>
      <c r="K172" s="276">
        <v>29.55</v>
      </c>
      <c r="L172" s="276">
        <v>28.35</v>
      </c>
      <c r="M172" s="276">
        <v>337.35973999999999</v>
      </c>
    </row>
    <row r="173" spans="1:13">
      <c r="A173" s="300">
        <v>164</v>
      </c>
      <c r="B173" s="276" t="s">
        <v>274</v>
      </c>
      <c r="C173" s="276">
        <v>385.6</v>
      </c>
      <c r="D173" s="278">
        <v>386.34999999999997</v>
      </c>
      <c r="E173" s="278">
        <v>379.24999999999994</v>
      </c>
      <c r="F173" s="278">
        <v>372.9</v>
      </c>
      <c r="G173" s="278">
        <v>365.79999999999995</v>
      </c>
      <c r="H173" s="278">
        <v>392.69999999999993</v>
      </c>
      <c r="I173" s="278">
        <v>399.79999999999995</v>
      </c>
      <c r="J173" s="278">
        <v>406.14999999999992</v>
      </c>
      <c r="K173" s="276">
        <v>393.45</v>
      </c>
      <c r="L173" s="276">
        <v>380</v>
      </c>
      <c r="M173" s="276">
        <v>3.0860500000000002</v>
      </c>
    </row>
    <row r="174" spans="1:13">
      <c r="A174" s="300">
        <v>165</v>
      </c>
      <c r="B174" s="276" t="s">
        <v>491</v>
      </c>
      <c r="C174" s="276">
        <v>919.45</v>
      </c>
      <c r="D174" s="278">
        <v>921.81666666666661</v>
      </c>
      <c r="E174" s="278">
        <v>913.63333333333321</v>
      </c>
      <c r="F174" s="278">
        <v>907.81666666666661</v>
      </c>
      <c r="G174" s="278">
        <v>899.63333333333321</v>
      </c>
      <c r="H174" s="278">
        <v>927.63333333333321</v>
      </c>
      <c r="I174" s="278">
        <v>935.81666666666661</v>
      </c>
      <c r="J174" s="278">
        <v>941.63333333333321</v>
      </c>
      <c r="K174" s="276">
        <v>930</v>
      </c>
      <c r="L174" s="276">
        <v>916</v>
      </c>
      <c r="M174" s="276">
        <v>2.5871300000000002</v>
      </c>
    </row>
    <row r="175" spans="1:13">
      <c r="A175" s="300">
        <v>166</v>
      </c>
      <c r="B175" s="276" t="s">
        <v>165</v>
      </c>
      <c r="C175" s="276">
        <v>188.85</v>
      </c>
      <c r="D175" s="278">
        <v>188.33333333333334</v>
      </c>
      <c r="E175" s="278">
        <v>186.7166666666667</v>
      </c>
      <c r="F175" s="278">
        <v>184.58333333333334</v>
      </c>
      <c r="G175" s="278">
        <v>182.9666666666667</v>
      </c>
      <c r="H175" s="278">
        <v>190.4666666666667</v>
      </c>
      <c r="I175" s="278">
        <v>192.08333333333331</v>
      </c>
      <c r="J175" s="278">
        <v>194.2166666666667</v>
      </c>
      <c r="K175" s="276">
        <v>189.95</v>
      </c>
      <c r="L175" s="276">
        <v>186.2</v>
      </c>
      <c r="M175" s="276">
        <v>67.323499999999996</v>
      </c>
    </row>
    <row r="176" spans="1:13">
      <c r="A176" s="300">
        <v>167</v>
      </c>
      <c r="B176" s="276" t="s">
        <v>276</v>
      </c>
      <c r="C176" s="276">
        <v>262.60000000000002</v>
      </c>
      <c r="D176" s="278">
        <v>262.5</v>
      </c>
      <c r="E176" s="278">
        <v>261.10000000000002</v>
      </c>
      <c r="F176" s="278">
        <v>259.60000000000002</v>
      </c>
      <c r="G176" s="278">
        <v>258.20000000000005</v>
      </c>
      <c r="H176" s="278">
        <v>264</v>
      </c>
      <c r="I176" s="278">
        <v>265.39999999999998</v>
      </c>
      <c r="J176" s="278">
        <v>266.89999999999998</v>
      </c>
      <c r="K176" s="276">
        <v>263.89999999999998</v>
      </c>
      <c r="L176" s="276">
        <v>261</v>
      </c>
      <c r="M176" s="276">
        <v>5.7139600000000002</v>
      </c>
    </row>
    <row r="177" spans="1:13">
      <c r="A177" s="300">
        <v>168</v>
      </c>
      <c r="B177" s="276" t="s">
        <v>278</v>
      </c>
      <c r="C177" s="276">
        <v>404.8</v>
      </c>
      <c r="D177" s="278">
        <v>405.59999999999997</v>
      </c>
      <c r="E177" s="278">
        <v>399.19999999999993</v>
      </c>
      <c r="F177" s="278">
        <v>393.59999999999997</v>
      </c>
      <c r="G177" s="278">
        <v>387.19999999999993</v>
      </c>
      <c r="H177" s="278">
        <v>411.19999999999993</v>
      </c>
      <c r="I177" s="278">
        <v>417.59999999999991</v>
      </c>
      <c r="J177" s="278">
        <v>423.19999999999993</v>
      </c>
      <c r="K177" s="276">
        <v>412</v>
      </c>
      <c r="L177" s="276">
        <v>400</v>
      </c>
      <c r="M177" s="276">
        <v>0.55315000000000003</v>
      </c>
    </row>
    <row r="178" spans="1:13">
      <c r="A178" s="300">
        <v>169</v>
      </c>
      <c r="B178" s="276" t="s">
        <v>279</v>
      </c>
      <c r="C178" s="276">
        <v>456.3</v>
      </c>
      <c r="D178" s="278">
        <v>456.95</v>
      </c>
      <c r="E178" s="278">
        <v>453.84999999999997</v>
      </c>
      <c r="F178" s="278">
        <v>451.4</v>
      </c>
      <c r="G178" s="278">
        <v>448.29999999999995</v>
      </c>
      <c r="H178" s="278">
        <v>459.4</v>
      </c>
      <c r="I178" s="278">
        <v>462.5</v>
      </c>
      <c r="J178" s="278">
        <v>464.95</v>
      </c>
      <c r="K178" s="276">
        <v>460.05</v>
      </c>
      <c r="L178" s="276">
        <v>454.5</v>
      </c>
      <c r="M178" s="276">
        <v>0.59991000000000005</v>
      </c>
    </row>
    <row r="179" spans="1:13">
      <c r="A179" s="300">
        <v>170</v>
      </c>
      <c r="B179" s="276" t="s">
        <v>167</v>
      </c>
      <c r="C179" s="276">
        <v>854.75</v>
      </c>
      <c r="D179" s="278">
        <v>853.65</v>
      </c>
      <c r="E179" s="278">
        <v>845.59999999999991</v>
      </c>
      <c r="F179" s="278">
        <v>836.44999999999993</v>
      </c>
      <c r="G179" s="278">
        <v>828.39999999999986</v>
      </c>
      <c r="H179" s="278">
        <v>862.8</v>
      </c>
      <c r="I179" s="278">
        <v>870.84999999999991</v>
      </c>
      <c r="J179" s="278">
        <v>880</v>
      </c>
      <c r="K179" s="276">
        <v>861.7</v>
      </c>
      <c r="L179" s="276">
        <v>844.5</v>
      </c>
      <c r="M179" s="276">
        <v>4.26213</v>
      </c>
    </row>
    <row r="180" spans="1:13">
      <c r="A180" s="300">
        <v>171</v>
      </c>
      <c r="B180" s="276" t="s">
        <v>168</v>
      </c>
      <c r="C180" s="276">
        <v>205.6</v>
      </c>
      <c r="D180" s="278">
        <v>203.35</v>
      </c>
      <c r="E180" s="278">
        <v>199.1</v>
      </c>
      <c r="F180" s="278">
        <v>192.6</v>
      </c>
      <c r="G180" s="278">
        <v>188.35</v>
      </c>
      <c r="H180" s="278">
        <v>209.85</v>
      </c>
      <c r="I180" s="278">
        <v>214.1</v>
      </c>
      <c r="J180" s="278">
        <v>220.6</v>
      </c>
      <c r="K180" s="276">
        <v>207.6</v>
      </c>
      <c r="L180" s="276">
        <v>196.85</v>
      </c>
      <c r="M180" s="276">
        <v>194.94934000000001</v>
      </c>
    </row>
    <row r="181" spans="1:13">
      <c r="A181" s="300">
        <v>172</v>
      </c>
      <c r="B181" s="276" t="s">
        <v>169</v>
      </c>
      <c r="C181" s="276">
        <v>115.4</v>
      </c>
      <c r="D181" s="278">
        <v>114.25</v>
      </c>
      <c r="E181" s="278">
        <v>112.5</v>
      </c>
      <c r="F181" s="278">
        <v>109.6</v>
      </c>
      <c r="G181" s="278">
        <v>107.85</v>
      </c>
      <c r="H181" s="278">
        <v>117.15</v>
      </c>
      <c r="I181" s="278">
        <v>118.9</v>
      </c>
      <c r="J181" s="278">
        <v>121.80000000000001</v>
      </c>
      <c r="K181" s="276">
        <v>116</v>
      </c>
      <c r="L181" s="276">
        <v>111.35</v>
      </c>
      <c r="M181" s="276">
        <v>123.55459999999999</v>
      </c>
    </row>
    <row r="182" spans="1:13">
      <c r="A182" s="300">
        <v>173</v>
      </c>
      <c r="B182" s="276" t="s">
        <v>170</v>
      </c>
      <c r="C182" s="276">
        <v>1996.4</v>
      </c>
      <c r="D182" s="278">
        <v>2004.9333333333334</v>
      </c>
      <c r="E182" s="278">
        <v>1973.2166666666667</v>
      </c>
      <c r="F182" s="278">
        <v>1950.0333333333333</v>
      </c>
      <c r="G182" s="278">
        <v>1918.3166666666666</v>
      </c>
      <c r="H182" s="278">
        <v>2028.1166666666668</v>
      </c>
      <c r="I182" s="278">
        <v>2059.8333333333335</v>
      </c>
      <c r="J182" s="278">
        <v>2083.0166666666669</v>
      </c>
      <c r="K182" s="276">
        <v>2036.65</v>
      </c>
      <c r="L182" s="276">
        <v>1981.75</v>
      </c>
      <c r="M182" s="276">
        <v>209.46863999999999</v>
      </c>
    </row>
    <row r="183" spans="1:13">
      <c r="A183" s="300">
        <v>174</v>
      </c>
      <c r="B183" s="276" t="s">
        <v>171</v>
      </c>
      <c r="C183" s="276">
        <v>39.15</v>
      </c>
      <c r="D183" s="278">
        <v>39.06666666666667</v>
      </c>
      <c r="E183" s="278">
        <v>38.783333333333339</v>
      </c>
      <c r="F183" s="278">
        <v>38.416666666666671</v>
      </c>
      <c r="G183" s="278">
        <v>38.13333333333334</v>
      </c>
      <c r="H183" s="278">
        <v>39.433333333333337</v>
      </c>
      <c r="I183" s="278">
        <v>39.716666666666669</v>
      </c>
      <c r="J183" s="278">
        <v>40.083333333333336</v>
      </c>
      <c r="K183" s="276">
        <v>39.35</v>
      </c>
      <c r="L183" s="276">
        <v>38.700000000000003</v>
      </c>
      <c r="M183" s="276">
        <v>135.98972000000001</v>
      </c>
    </row>
    <row r="184" spans="1:13">
      <c r="A184" s="300">
        <v>175</v>
      </c>
      <c r="B184" s="276" t="s">
        <v>3523</v>
      </c>
      <c r="C184" s="276">
        <v>774.05</v>
      </c>
      <c r="D184" s="278">
        <v>777.36666666666667</v>
      </c>
      <c r="E184" s="278">
        <v>766.83333333333337</v>
      </c>
      <c r="F184" s="278">
        <v>759.61666666666667</v>
      </c>
      <c r="G184" s="278">
        <v>749.08333333333337</v>
      </c>
      <c r="H184" s="278">
        <v>784.58333333333337</v>
      </c>
      <c r="I184" s="278">
        <v>795.11666666666667</v>
      </c>
      <c r="J184" s="278">
        <v>802.33333333333337</v>
      </c>
      <c r="K184" s="276">
        <v>787.9</v>
      </c>
      <c r="L184" s="276">
        <v>770.15</v>
      </c>
      <c r="M184" s="276">
        <v>30.579249999999998</v>
      </c>
    </row>
    <row r="185" spans="1:13">
      <c r="A185" s="300">
        <v>176</v>
      </c>
      <c r="B185" s="276" t="s">
        <v>280</v>
      </c>
      <c r="C185" s="276">
        <v>831.85</v>
      </c>
      <c r="D185" s="278">
        <v>831.63333333333333</v>
      </c>
      <c r="E185" s="278">
        <v>824.31666666666661</v>
      </c>
      <c r="F185" s="278">
        <v>816.7833333333333</v>
      </c>
      <c r="G185" s="278">
        <v>809.46666666666658</v>
      </c>
      <c r="H185" s="278">
        <v>839.16666666666663</v>
      </c>
      <c r="I185" s="278">
        <v>846.48333333333346</v>
      </c>
      <c r="J185" s="278">
        <v>854.01666666666665</v>
      </c>
      <c r="K185" s="276">
        <v>838.95</v>
      </c>
      <c r="L185" s="276">
        <v>824.1</v>
      </c>
      <c r="M185" s="276">
        <v>8.2412399999999995</v>
      </c>
    </row>
    <row r="186" spans="1:13">
      <c r="A186" s="300">
        <v>177</v>
      </c>
      <c r="B186" s="276" t="s">
        <v>172</v>
      </c>
      <c r="C186" s="276">
        <v>229.45</v>
      </c>
      <c r="D186" s="278">
        <v>226.73333333333335</v>
      </c>
      <c r="E186" s="278">
        <v>222.81666666666669</v>
      </c>
      <c r="F186" s="278">
        <v>216.18333333333334</v>
      </c>
      <c r="G186" s="278">
        <v>212.26666666666668</v>
      </c>
      <c r="H186" s="278">
        <v>233.3666666666667</v>
      </c>
      <c r="I186" s="278">
        <v>237.28333333333333</v>
      </c>
      <c r="J186" s="278">
        <v>243.91666666666671</v>
      </c>
      <c r="K186" s="276">
        <v>230.65</v>
      </c>
      <c r="L186" s="276">
        <v>220.1</v>
      </c>
      <c r="M186" s="276">
        <v>706.76525000000004</v>
      </c>
    </row>
    <row r="187" spans="1:13">
      <c r="A187" s="300">
        <v>178</v>
      </c>
      <c r="B187" s="276" t="s">
        <v>173</v>
      </c>
      <c r="C187" s="276">
        <v>23435.5</v>
      </c>
      <c r="D187" s="278">
        <v>23428.666666666668</v>
      </c>
      <c r="E187" s="278">
        <v>23212.133333333335</v>
      </c>
      <c r="F187" s="278">
        <v>22988.766666666666</v>
      </c>
      <c r="G187" s="278">
        <v>22772.233333333334</v>
      </c>
      <c r="H187" s="278">
        <v>23652.033333333336</v>
      </c>
      <c r="I187" s="278">
        <v>23868.566666666669</v>
      </c>
      <c r="J187" s="278">
        <v>24091.933333333338</v>
      </c>
      <c r="K187" s="276">
        <v>23645.200000000001</v>
      </c>
      <c r="L187" s="276">
        <v>23205.3</v>
      </c>
      <c r="M187" s="276">
        <v>0.73675999999999997</v>
      </c>
    </row>
    <row r="188" spans="1:13">
      <c r="A188" s="300">
        <v>179</v>
      </c>
      <c r="B188" s="276" t="s">
        <v>174</v>
      </c>
      <c r="C188" s="276">
        <v>1370.15</v>
      </c>
      <c r="D188" s="278">
        <v>1375.1000000000001</v>
      </c>
      <c r="E188" s="278">
        <v>1351.3000000000002</v>
      </c>
      <c r="F188" s="278">
        <v>1332.45</v>
      </c>
      <c r="G188" s="278">
        <v>1308.6500000000001</v>
      </c>
      <c r="H188" s="278">
        <v>1393.9500000000003</v>
      </c>
      <c r="I188" s="278">
        <v>1417.75</v>
      </c>
      <c r="J188" s="278">
        <v>1436.6000000000004</v>
      </c>
      <c r="K188" s="276">
        <v>1398.9</v>
      </c>
      <c r="L188" s="276">
        <v>1356.25</v>
      </c>
      <c r="M188" s="276">
        <v>4.4647199999999998</v>
      </c>
    </row>
    <row r="189" spans="1:13">
      <c r="A189" s="300">
        <v>180</v>
      </c>
      <c r="B189" s="276" t="s">
        <v>175</v>
      </c>
      <c r="C189" s="276">
        <v>5137.05</v>
      </c>
      <c r="D189" s="278">
        <v>5109.7</v>
      </c>
      <c r="E189" s="278">
        <v>5067.3999999999996</v>
      </c>
      <c r="F189" s="278">
        <v>4997.75</v>
      </c>
      <c r="G189" s="278">
        <v>4955.45</v>
      </c>
      <c r="H189" s="278">
        <v>5179.3499999999995</v>
      </c>
      <c r="I189" s="278">
        <v>5221.6500000000005</v>
      </c>
      <c r="J189" s="278">
        <v>5291.2999999999993</v>
      </c>
      <c r="K189" s="276">
        <v>5152</v>
      </c>
      <c r="L189" s="276">
        <v>5040.05</v>
      </c>
      <c r="M189" s="276">
        <v>1.6935100000000001</v>
      </c>
    </row>
    <row r="190" spans="1:13">
      <c r="A190" s="300">
        <v>181</v>
      </c>
      <c r="B190" s="276" t="s">
        <v>176</v>
      </c>
      <c r="C190" s="276">
        <v>876.05</v>
      </c>
      <c r="D190" s="278">
        <v>867.83333333333337</v>
      </c>
      <c r="E190" s="278">
        <v>855.66666666666674</v>
      </c>
      <c r="F190" s="278">
        <v>835.28333333333342</v>
      </c>
      <c r="G190" s="278">
        <v>823.11666666666679</v>
      </c>
      <c r="H190" s="278">
        <v>888.2166666666667</v>
      </c>
      <c r="I190" s="278">
        <v>900.38333333333344</v>
      </c>
      <c r="J190" s="278">
        <v>920.76666666666665</v>
      </c>
      <c r="K190" s="276">
        <v>880</v>
      </c>
      <c r="L190" s="276">
        <v>847.45</v>
      </c>
      <c r="M190" s="276">
        <v>36.57837</v>
      </c>
    </row>
    <row r="191" spans="1:13">
      <c r="A191" s="300">
        <v>182</v>
      </c>
      <c r="B191" s="276" t="s">
        <v>178</v>
      </c>
      <c r="C191" s="276">
        <v>508.45</v>
      </c>
      <c r="D191" s="278">
        <v>509.59999999999997</v>
      </c>
      <c r="E191" s="278">
        <v>503.4</v>
      </c>
      <c r="F191" s="278">
        <v>498.35</v>
      </c>
      <c r="G191" s="278">
        <v>492.15000000000003</v>
      </c>
      <c r="H191" s="278">
        <v>514.64999999999986</v>
      </c>
      <c r="I191" s="278">
        <v>520.84999999999991</v>
      </c>
      <c r="J191" s="278">
        <v>525.89999999999986</v>
      </c>
      <c r="K191" s="276">
        <v>515.79999999999995</v>
      </c>
      <c r="L191" s="276">
        <v>504.55</v>
      </c>
      <c r="M191" s="276">
        <v>95.013289999999998</v>
      </c>
    </row>
    <row r="192" spans="1:13">
      <c r="A192" s="300">
        <v>183</v>
      </c>
      <c r="B192" s="276" t="s">
        <v>179</v>
      </c>
      <c r="C192" s="276">
        <v>424.8</v>
      </c>
      <c r="D192" s="278">
        <v>427.7833333333333</v>
      </c>
      <c r="E192" s="278">
        <v>410.41666666666663</v>
      </c>
      <c r="F192" s="278">
        <v>396.0333333333333</v>
      </c>
      <c r="G192" s="278">
        <v>378.66666666666663</v>
      </c>
      <c r="H192" s="278">
        <v>442.16666666666663</v>
      </c>
      <c r="I192" s="278">
        <v>459.5333333333333</v>
      </c>
      <c r="J192" s="278">
        <v>473.91666666666663</v>
      </c>
      <c r="K192" s="276">
        <v>445.15</v>
      </c>
      <c r="L192" s="276">
        <v>413.4</v>
      </c>
      <c r="M192" s="276">
        <v>35.19444</v>
      </c>
    </row>
    <row r="193" spans="1:13">
      <c r="A193" s="300">
        <v>184</v>
      </c>
      <c r="B193" s="276" t="s">
        <v>282</v>
      </c>
      <c r="C193" s="276">
        <v>565.25</v>
      </c>
      <c r="D193" s="278">
        <v>559</v>
      </c>
      <c r="E193" s="278">
        <v>549</v>
      </c>
      <c r="F193" s="278">
        <v>532.75</v>
      </c>
      <c r="G193" s="278">
        <v>522.75</v>
      </c>
      <c r="H193" s="278">
        <v>575.25</v>
      </c>
      <c r="I193" s="278">
        <v>585.25</v>
      </c>
      <c r="J193" s="278">
        <v>601.5</v>
      </c>
      <c r="K193" s="276">
        <v>569</v>
      </c>
      <c r="L193" s="276">
        <v>542.75</v>
      </c>
      <c r="M193" s="276">
        <v>10.604900000000001</v>
      </c>
    </row>
    <row r="194" spans="1:13">
      <c r="A194" s="300">
        <v>185</v>
      </c>
      <c r="B194" s="276" t="s">
        <v>3464</v>
      </c>
      <c r="C194" s="276">
        <v>513.25</v>
      </c>
      <c r="D194" s="278">
        <v>513.48333333333335</v>
      </c>
      <c r="E194" s="278">
        <v>507.9666666666667</v>
      </c>
      <c r="F194" s="278">
        <v>502.68333333333334</v>
      </c>
      <c r="G194" s="278">
        <v>497.16666666666669</v>
      </c>
      <c r="H194" s="278">
        <v>518.76666666666665</v>
      </c>
      <c r="I194" s="278">
        <v>524.2833333333333</v>
      </c>
      <c r="J194" s="278">
        <v>529.56666666666672</v>
      </c>
      <c r="K194" s="276">
        <v>519</v>
      </c>
      <c r="L194" s="276">
        <v>508.2</v>
      </c>
      <c r="M194" s="276">
        <v>40.054349999999999</v>
      </c>
    </row>
    <row r="195" spans="1:13">
      <c r="A195" s="300">
        <v>186</v>
      </c>
      <c r="B195" s="276" t="s">
        <v>183</v>
      </c>
      <c r="C195" s="276">
        <v>146.35</v>
      </c>
      <c r="D195" s="278">
        <v>147.23333333333335</v>
      </c>
      <c r="E195" s="278">
        <v>144.4666666666667</v>
      </c>
      <c r="F195" s="278">
        <v>142.58333333333334</v>
      </c>
      <c r="G195" s="278">
        <v>139.81666666666669</v>
      </c>
      <c r="H195" s="278">
        <v>149.1166666666667</v>
      </c>
      <c r="I195" s="278">
        <v>151.88333333333335</v>
      </c>
      <c r="J195" s="278">
        <v>153.76666666666671</v>
      </c>
      <c r="K195" s="276">
        <v>150</v>
      </c>
      <c r="L195" s="276">
        <v>145.35</v>
      </c>
      <c r="M195" s="276">
        <v>325.66537</v>
      </c>
    </row>
    <row r="196" spans="1:13">
      <c r="A196" s="300">
        <v>187</v>
      </c>
      <c r="B196" s="276" t="s">
        <v>185</v>
      </c>
      <c r="C196" s="276">
        <v>55.25</v>
      </c>
      <c r="D196" s="278">
        <v>55.199999999999996</v>
      </c>
      <c r="E196" s="278">
        <v>54.649999999999991</v>
      </c>
      <c r="F196" s="278">
        <v>54.05</v>
      </c>
      <c r="G196" s="278">
        <v>53.499999999999993</v>
      </c>
      <c r="H196" s="278">
        <v>55.79999999999999</v>
      </c>
      <c r="I196" s="278">
        <v>56.349999999999987</v>
      </c>
      <c r="J196" s="278">
        <v>56.949999999999989</v>
      </c>
      <c r="K196" s="276">
        <v>55.75</v>
      </c>
      <c r="L196" s="276">
        <v>54.6</v>
      </c>
      <c r="M196" s="276">
        <v>154.17488</v>
      </c>
    </row>
    <row r="197" spans="1:13">
      <c r="A197" s="300">
        <v>188</v>
      </c>
      <c r="B197" s="267" t="s">
        <v>186</v>
      </c>
      <c r="C197" s="267">
        <v>486.55</v>
      </c>
      <c r="D197" s="307">
        <v>479.98333333333335</v>
      </c>
      <c r="E197" s="307">
        <v>471.56666666666672</v>
      </c>
      <c r="F197" s="307">
        <v>456.58333333333337</v>
      </c>
      <c r="G197" s="307">
        <v>448.16666666666674</v>
      </c>
      <c r="H197" s="307">
        <v>494.9666666666667</v>
      </c>
      <c r="I197" s="307">
        <v>503.38333333333333</v>
      </c>
      <c r="J197" s="307">
        <v>518.36666666666667</v>
      </c>
      <c r="K197" s="267">
        <v>488.4</v>
      </c>
      <c r="L197" s="267">
        <v>465</v>
      </c>
      <c r="M197" s="267">
        <v>234.18187</v>
      </c>
    </row>
    <row r="198" spans="1:13">
      <c r="A198" s="300">
        <v>189</v>
      </c>
      <c r="B198" s="267" t="s">
        <v>187</v>
      </c>
      <c r="C198" s="267">
        <v>2656.85</v>
      </c>
      <c r="D198" s="307">
        <v>2652.5833333333335</v>
      </c>
      <c r="E198" s="307">
        <v>2640.2666666666669</v>
      </c>
      <c r="F198" s="307">
        <v>2623.6833333333334</v>
      </c>
      <c r="G198" s="307">
        <v>2611.3666666666668</v>
      </c>
      <c r="H198" s="307">
        <v>2669.166666666667</v>
      </c>
      <c r="I198" s="307">
        <v>2681.4833333333336</v>
      </c>
      <c r="J198" s="307">
        <v>2698.0666666666671</v>
      </c>
      <c r="K198" s="267">
        <v>2664.9</v>
      </c>
      <c r="L198" s="267">
        <v>2636</v>
      </c>
      <c r="M198" s="267">
        <v>25.480930000000001</v>
      </c>
    </row>
    <row r="199" spans="1:13">
      <c r="A199" s="300">
        <v>190</v>
      </c>
      <c r="B199" s="267" t="s">
        <v>188</v>
      </c>
      <c r="C199" s="267">
        <v>838.85</v>
      </c>
      <c r="D199" s="307">
        <v>839.30000000000007</v>
      </c>
      <c r="E199" s="307">
        <v>832.90000000000009</v>
      </c>
      <c r="F199" s="307">
        <v>826.95</v>
      </c>
      <c r="G199" s="307">
        <v>820.55000000000007</v>
      </c>
      <c r="H199" s="307">
        <v>845.25000000000011</v>
      </c>
      <c r="I199" s="307">
        <v>851.65</v>
      </c>
      <c r="J199" s="307">
        <v>857.60000000000014</v>
      </c>
      <c r="K199" s="267">
        <v>845.7</v>
      </c>
      <c r="L199" s="267">
        <v>833.35</v>
      </c>
      <c r="M199" s="267">
        <v>28.391919999999999</v>
      </c>
    </row>
    <row r="200" spans="1:13">
      <c r="A200" s="300">
        <v>191</v>
      </c>
      <c r="B200" s="267" t="s">
        <v>189</v>
      </c>
      <c r="C200" s="267">
        <v>1288.45</v>
      </c>
      <c r="D200" s="307">
        <v>1290.3</v>
      </c>
      <c r="E200" s="307">
        <v>1276.5999999999999</v>
      </c>
      <c r="F200" s="307">
        <v>1264.75</v>
      </c>
      <c r="G200" s="307">
        <v>1251.05</v>
      </c>
      <c r="H200" s="307">
        <v>1302.1499999999999</v>
      </c>
      <c r="I200" s="307">
        <v>1315.8500000000001</v>
      </c>
      <c r="J200" s="307">
        <v>1327.6999999999998</v>
      </c>
      <c r="K200" s="267">
        <v>1304</v>
      </c>
      <c r="L200" s="267">
        <v>1278.45</v>
      </c>
      <c r="M200" s="267">
        <v>31.0792</v>
      </c>
    </row>
    <row r="201" spans="1:13">
      <c r="A201" s="300">
        <v>192</v>
      </c>
      <c r="B201" s="267" t="s">
        <v>190</v>
      </c>
      <c r="C201" s="267">
        <v>2729.35</v>
      </c>
      <c r="D201" s="307">
        <v>2690.7166666666667</v>
      </c>
      <c r="E201" s="307">
        <v>2633.6333333333332</v>
      </c>
      <c r="F201" s="307">
        <v>2537.9166666666665</v>
      </c>
      <c r="G201" s="307">
        <v>2480.833333333333</v>
      </c>
      <c r="H201" s="307">
        <v>2786.4333333333334</v>
      </c>
      <c r="I201" s="307">
        <v>2843.5166666666664</v>
      </c>
      <c r="J201" s="307">
        <v>2939.2333333333336</v>
      </c>
      <c r="K201" s="267">
        <v>2747.8</v>
      </c>
      <c r="L201" s="267">
        <v>2595</v>
      </c>
      <c r="M201" s="267">
        <v>12.981769999999999</v>
      </c>
    </row>
    <row r="202" spans="1:13">
      <c r="A202" s="300">
        <v>193</v>
      </c>
      <c r="B202" s="267" t="s">
        <v>191</v>
      </c>
      <c r="C202" s="267">
        <v>303.10000000000002</v>
      </c>
      <c r="D202" s="307">
        <v>304.96666666666664</v>
      </c>
      <c r="E202" s="307">
        <v>300.7833333333333</v>
      </c>
      <c r="F202" s="307">
        <v>298.46666666666664</v>
      </c>
      <c r="G202" s="307">
        <v>294.2833333333333</v>
      </c>
      <c r="H202" s="307">
        <v>307.2833333333333</v>
      </c>
      <c r="I202" s="307">
        <v>311.46666666666658</v>
      </c>
      <c r="J202" s="307">
        <v>313.7833333333333</v>
      </c>
      <c r="K202" s="267">
        <v>309.14999999999998</v>
      </c>
      <c r="L202" s="267">
        <v>302.64999999999998</v>
      </c>
      <c r="M202" s="267">
        <v>7.1472899999999999</v>
      </c>
    </row>
    <row r="203" spans="1:13">
      <c r="A203" s="300">
        <v>194</v>
      </c>
      <c r="B203" s="267" t="s">
        <v>550</v>
      </c>
      <c r="C203" s="267">
        <v>751.45</v>
      </c>
      <c r="D203" s="307">
        <v>743.4666666666667</v>
      </c>
      <c r="E203" s="307">
        <v>728.48333333333335</v>
      </c>
      <c r="F203" s="307">
        <v>705.51666666666665</v>
      </c>
      <c r="G203" s="307">
        <v>690.5333333333333</v>
      </c>
      <c r="H203" s="307">
        <v>766.43333333333339</v>
      </c>
      <c r="I203" s="307">
        <v>781.41666666666674</v>
      </c>
      <c r="J203" s="307">
        <v>804.38333333333344</v>
      </c>
      <c r="K203" s="267">
        <v>758.45</v>
      </c>
      <c r="L203" s="267">
        <v>720.5</v>
      </c>
      <c r="M203" s="267">
        <v>21.93815</v>
      </c>
    </row>
    <row r="204" spans="1:13">
      <c r="A204" s="300">
        <v>195</v>
      </c>
      <c r="B204" s="267" t="s">
        <v>192</v>
      </c>
      <c r="C204" s="267">
        <v>477.8</v>
      </c>
      <c r="D204" s="307">
        <v>479.7</v>
      </c>
      <c r="E204" s="307">
        <v>474.4</v>
      </c>
      <c r="F204" s="307">
        <v>471</v>
      </c>
      <c r="G204" s="307">
        <v>465.7</v>
      </c>
      <c r="H204" s="307">
        <v>483.09999999999997</v>
      </c>
      <c r="I204" s="307">
        <v>488.40000000000003</v>
      </c>
      <c r="J204" s="307">
        <v>491.79999999999995</v>
      </c>
      <c r="K204" s="267">
        <v>485</v>
      </c>
      <c r="L204" s="267">
        <v>476.3</v>
      </c>
      <c r="M204" s="267">
        <v>20.902229999999999</v>
      </c>
    </row>
    <row r="205" spans="1:13">
      <c r="A205" s="300">
        <v>196</v>
      </c>
      <c r="B205" s="267" t="s">
        <v>193</v>
      </c>
      <c r="C205" s="267">
        <v>1023.4</v>
      </c>
      <c r="D205" s="307">
        <v>1023.3833333333332</v>
      </c>
      <c r="E205" s="307">
        <v>1015.5666666666664</v>
      </c>
      <c r="F205" s="307">
        <v>1007.7333333333331</v>
      </c>
      <c r="G205" s="307">
        <v>999.91666666666629</v>
      </c>
      <c r="H205" s="307">
        <v>1031.2166666666665</v>
      </c>
      <c r="I205" s="307">
        <v>1039.0333333333331</v>
      </c>
      <c r="J205" s="307">
        <v>1046.8666666666666</v>
      </c>
      <c r="K205" s="267">
        <v>1031.2</v>
      </c>
      <c r="L205" s="267">
        <v>1015.55</v>
      </c>
      <c r="M205" s="267">
        <v>3.0573199999999998</v>
      </c>
    </row>
    <row r="206" spans="1:13">
      <c r="A206" s="300">
        <v>197</v>
      </c>
      <c r="B206" s="267" t="s">
        <v>195</v>
      </c>
      <c r="C206" s="267">
        <v>4899.75</v>
      </c>
      <c r="D206" s="307">
        <v>4879.0333333333338</v>
      </c>
      <c r="E206" s="307">
        <v>4836.0666666666675</v>
      </c>
      <c r="F206" s="307">
        <v>4772.3833333333341</v>
      </c>
      <c r="G206" s="307">
        <v>4729.4166666666679</v>
      </c>
      <c r="H206" s="307">
        <v>4942.7166666666672</v>
      </c>
      <c r="I206" s="307">
        <v>4985.6833333333325</v>
      </c>
      <c r="J206" s="307">
        <v>5049.3666666666668</v>
      </c>
      <c r="K206" s="267">
        <v>4922</v>
      </c>
      <c r="L206" s="267">
        <v>4815.3500000000004</v>
      </c>
      <c r="M206" s="267">
        <v>4.2852899999999998</v>
      </c>
    </row>
    <row r="207" spans="1:13">
      <c r="A207" s="300">
        <v>198</v>
      </c>
      <c r="B207" s="267" t="s">
        <v>196</v>
      </c>
      <c r="C207" s="267">
        <v>24.7</v>
      </c>
      <c r="D207" s="307">
        <v>24.650000000000002</v>
      </c>
      <c r="E207" s="307">
        <v>24.500000000000004</v>
      </c>
      <c r="F207" s="307">
        <v>24.3</v>
      </c>
      <c r="G207" s="307">
        <v>24.150000000000002</v>
      </c>
      <c r="H207" s="307">
        <v>24.850000000000005</v>
      </c>
      <c r="I207" s="307">
        <v>25.000000000000004</v>
      </c>
      <c r="J207" s="307">
        <v>25.200000000000006</v>
      </c>
      <c r="K207" s="267">
        <v>24.8</v>
      </c>
      <c r="L207" s="267">
        <v>24.45</v>
      </c>
      <c r="M207" s="267">
        <v>27.19941</v>
      </c>
    </row>
    <row r="208" spans="1:13">
      <c r="A208" s="300">
        <v>199</v>
      </c>
      <c r="B208" s="267" t="s">
        <v>197</v>
      </c>
      <c r="C208" s="267">
        <v>425.35</v>
      </c>
      <c r="D208" s="307">
        <v>426.48333333333335</v>
      </c>
      <c r="E208" s="307">
        <v>421.86666666666667</v>
      </c>
      <c r="F208" s="307">
        <v>418.38333333333333</v>
      </c>
      <c r="G208" s="307">
        <v>413.76666666666665</v>
      </c>
      <c r="H208" s="307">
        <v>429.9666666666667</v>
      </c>
      <c r="I208" s="307">
        <v>434.58333333333337</v>
      </c>
      <c r="J208" s="307">
        <v>438.06666666666672</v>
      </c>
      <c r="K208" s="267">
        <v>431.1</v>
      </c>
      <c r="L208" s="267">
        <v>423</v>
      </c>
      <c r="M208" s="267">
        <v>46.440510000000003</v>
      </c>
    </row>
    <row r="209" spans="1:13">
      <c r="A209" s="300">
        <v>200</v>
      </c>
      <c r="B209" s="267" t="s">
        <v>563</v>
      </c>
      <c r="C209" s="267">
        <v>742.4</v>
      </c>
      <c r="D209" s="307">
        <v>734.4666666666667</v>
      </c>
      <c r="E209" s="307">
        <v>718.93333333333339</v>
      </c>
      <c r="F209" s="307">
        <v>695.4666666666667</v>
      </c>
      <c r="G209" s="307">
        <v>679.93333333333339</v>
      </c>
      <c r="H209" s="307">
        <v>757.93333333333339</v>
      </c>
      <c r="I209" s="307">
        <v>773.4666666666667</v>
      </c>
      <c r="J209" s="307">
        <v>796.93333333333339</v>
      </c>
      <c r="K209" s="267">
        <v>750</v>
      </c>
      <c r="L209" s="267">
        <v>711</v>
      </c>
      <c r="M209" s="267">
        <v>5.1179199999999998</v>
      </c>
    </row>
    <row r="210" spans="1:13">
      <c r="A210" s="300">
        <v>201</v>
      </c>
      <c r="B210" s="267" t="s">
        <v>284</v>
      </c>
      <c r="C210" s="267">
        <v>171.85</v>
      </c>
      <c r="D210" s="307">
        <v>170.96666666666667</v>
      </c>
      <c r="E210" s="307">
        <v>168.58333333333334</v>
      </c>
      <c r="F210" s="307">
        <v>165.31666666666666</v>
      </c>
      <c r="G210" s="307">
        <v>162.93333333333334</v>
      </c>
      <c r="H210" s="307">
        <v>174.23333333333335</v>
      </c>
      <c r="I210" s="307">
        <v>176.61666666666667</v>
      </c>
      <c r="J210" s="307">
        <v>179.88333333333335</v>
      </c>
      <c r="K210" s="267">
        <v>173.35</v>
      </c>
      <c r="L210" s="267">
        <v>167.7</v>
      </c>
      <c r="M210" s="267">
        <v>7.5358000000000001</v>
      </c>
    </row>
    <row r="211" spans="1:13">
      <c r="A211" s="300">
        <v>202</v>
      </c>
      <c r="B211" s="267" t="s">
        <v>199</v>
      </c>
      <c r="C211" s="267">
        <v>758.55</v>
      </c>
      <c r="D211" s="307">
        <v>756.33333333333337</v>
      </c>
      <c r="E211" s="307">
        <v>750.86666666666679</v>
      </c>
      <c r="F211" s="307">
        <v>743.18333333333339</v>
      </c>
      <c r="G211" s="307">
        <v>737.71666666666681</v>
      </c>
      <c r="H211" s="307">
        <v>764.01666666666677</v>
      </c>
      <c r="I211" s="307">
        <v>769.48333333333323</v>
      </c>
      <c r="J211" s="307">
        <v>777.16666666666674</v>
      </c>
      <c r="K211" s="267">
        <v>761.8</v>
      </c>
      <c r="L211" s="267">
        <v>748.65</v>
      </c>
      <c r="M211" s="267">
        <v>17.513570000000001</v>
      </c>
    </row>
    <row r="212" spans="1:13">
      <c r="A212" s="300">
        <v>203</v>
      </c>
      <c r="B212" s="267" t="s">
        <v>569</v>
      </c>
      <c r="C212" s="267">
        <v>2094.1</v>
      </c>
      <c r="D212" s="307">
        <v>2105.9500000000003</v>
      </c>
      <c r="E212" s="307">
        <v>2076.9000000000005</v>
      </c>
      <c r="F212" s="307">
        <v>2059.7000000000003</v>
      </c>
      <c r="G212" s="307">
        <v>2030.6500000000005</v>
      </c>
      <c r="H212" s="307">
        <v>2123.1500000000005</v>
      </c>
      <c r="I212" s="307">
        <v>2152.2000000000007</v>
      </c>
      <c r="J212" s="307">
        <v>2169.4000000000005</v>
      </c>
      <c r="K212" s="267">
        <v>2135</v>
      </c>
      <c r="L212" s="267">
        <v>2088.75</v>
      </c>
      <c r="M212" s="267">
        <v>2.4541300000000001</v>
      </c>
    </row>
    <row r="213" spans="1:13">
      <c r="A213" s="300">
        <v>204</v>
      </c>
      <c r="B213" s="267" t="s">
        <v>200</v>
      </c>
      <c r="C213" s="267">
        <v>344.15</v>
      </c>
      <c r="D213" s="307">
        <v>344.36666666666662</v>
      </c>
      <c r="E213" s="307">
        <v>342.48333333333323</v>
      </c>
      <c r="F213" s="307">
        <v>340.81666666666661</v>
      </c>
      <c r="G213" s="307">
        <v>338.93333333333322</v>
      </c>
      <c r="H213" s="307">
        <v>346.03333333333325</v>
      </c>
      <c r="I213" s="307">
        <v>347.91666666666657</v>
      </c>
      <c r="J213" s="307">
        <v>349.58333333333326</v>
      </c>
      <c r="K213" s="267">
        <v>346.25</v>
      </c>
      <c r="L213" s="267">
        <v>342.7</v>
      </c>
      <c r="M213" s="267">
        <v>47.278880000000001</v>
      </c>
    </row>
    <row r="214" spans="1:13">
      <c r="A214" s="300">
        <v>205</v>
      </c>
      <c r="B214" s="267" t="s">
        <v>202</v>
      </c>
      <c r="C214" s="267">
        <v>192.65</v>
      </c>
      <c r="D214" s="307">
        <v>194.06666666666669</v>
      </c>
      <c r="E214" s="307">
        <v>189.28333333333339</v>
      </c>
      <c r="F214" s="307">
        <v>185.91666666666669</v>
      </c>
      <c r="G214" s="307">
        <v>181.13333333333338</v>
      </c>
      <c r="H214" s="307">
        <v>197.43333333333339</v>
      </c>
      <c r="I214" s="307">
        <v>202.2166666666667</v>
      </c>
      <c r="J214" s="307">
        <v>205.5833333333334</v>
      </c>
      <c r="K214" s="267">
        <v>198.85</v>
      </c>
      <c r="L214" s="267">
        <v>190.7</v>
      </c>
      <c r="M214" s="267">
        <v>173.21552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8"/>
  <sheetViews>
    <sheetView zoomScale="85" zoomScaleNormal="85" workbookViewId="0">
      <pane ySplit="10" topLeftCell="A11" activePane="bottomLeft" state="frozen"/>
      <selection pane="bottomLeft" activeCell="A9" sqref="A9:A10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9"/>
      <c r="B1" s="57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6" t="s">
        <v>16</v>
      </c>
      <c r="B9" s="577" t="s">
        <v>18</v>
      </c>
      <c r="C9" s="575" t="s">
        <v>19</v>
      </c>
      <c r="D9" s="575" t="s">
        <v>20</v>
      </c>
      <c r="E9" s="575" t="s">
        <v>21</v>
      </c>
      <c r="F9" s="575"/>
      <c r="G9" s="575"/>
      <c r="H9" s="575" t="s">
        <v>22</v>
      </c>
      <c r="I9" s="575"/>
      <c r="J9" s="575"/>
      <c r="K9" s="273"/>
      <c r="L9" s="280"/>
      <c r="M9" s="281"/>
    </row>
    <row r="10" spans="1:15" ht="42.75" customHeight="1">
      <c r="A10" s="571"/>
      <c r="B10" s="573"/>
      <c r="C10" s="578" t="s">
        <v>23</v>
      </c>
      <c r="D10" s="57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20681.400000000001</v>
      </c>
      <c r="D11" s="278">
        <v>20767.466666666667</v>
      </c>
      <c r="E11" s="278">
        <v>20334.933333333334</v>
      </c>
      <c r="F11" s="278">
        <v>19988.466666666667</v>
      </c>
      <c r="G11" s="278">
        <v>19555.933333333334</v>
      </c>
      <c r="H11" s="278">
        <v>21113.933333333334</v>
      </c>
      <c r="I11" s="278">
        <v>21546.466666666667</v>
      </c>
      <c r="J11" s="278">
        <v>21892.933333333334</v>
      </c>
      <c r="K11" s="276">
        <v>21200</v>
      </c>
      <c r="L11" s="276">
        <v>20421</v>
      </c>
      <c r="M11" s="276">
        <v>9.9820000000000006E-2</v>
      </c>
    </row>
    <row r="12" spans="1:15" ht="12" customHeight="1">
      <c r="A12" s="267">
        <v>2</v>
      </c>
      <c r="B12" s="276" t="s">
        <v>802</v>
      </c>
      <c r="C12" s="277">
        <v>1100.45</v>
      </c>
      <c r="D12" s="278">
        <v>1093.8499999999999</v>
      </c>
      <c r="E12" s="278">
        <v>1080.6999999999998</v>
      </c>
      <c r="F12" s="278">
        <v>1060.9499999999998</v>
      </c>
      <c r="G12" s="278">
        <v>1047.7999999999997</v>
      </c>
      <c r="H12" s="278">
        <v>1113.5999999999999</v>
      </c>
      <c r="I12" s="278">
        <v>1126.75</v>
      </c>
      <c r="J12" s="278">
        <v>1146.5</v>
      </c>
      <c r="K12" s="276">
        <v>1107</v>
      </c>
      <c r="L12" s="276">
        <v>1074.0999999999999</v>
      </c>
      <c r="M12" s="276">
        <v>2.2675000000000001</v>
      </c>
    </row>
    <row r="13" spans="1:15" ht="12" customHeight="1">
      <c r="A13" s="267">
        <v>3</v>
      </c>
      <c r="B13" s="276" t="s">
        <v>294</v>
      </c>
      <c r="C13" s="277">
        <v>1470.1</v>
      </c>
      <c r="D13" s="278">
        <v>1473.8666666666668</v>
      </c>
      <c r="E13" s="278">
        <v>1452.7333333333336</v>
      </c>
      <c r="F13" s="278">
        <v>1435.3666666666668</v>
      </c>
      <c r="G13" s="278">
        <v>1414.2333333333336</v>
      </c>
      <c r="H13" s="278">
        <v>1491.2333333333336</v>
      </c>
      <c r="I13" s="278">
        <v>1512.3666666666668</v>
      </c>
      <c r="J13" s="278">
        <v>1529.7333333333336</v>
      </c>
      <c r="K13" s="276">
        <v>1495</v>
      </c>
      <c r="L13" s="276">
        <v>1456.5</v>
      </c>
      <c r="M13" s="276">
        <v>0.1158</v>
      </c>
    </row>
    <row r="14" spans="1:15" ht="12" customHeight="1">
      <c r="A14" s="267">
        <v>4</v>
      </c>
      <c r="B14" s="276" t="s">
        <v>3119</v>
      </c>
      <c r="C14" s="277">
        <v>1000.25</v>
      </c>
      <c r="D14" s="278">
        <v>988.2833333333333</v>
      </c>
      <c r="E14" s="278">
        <v>970.56666666666661</v>
      </c>
      <c r="F14" s="278">
        <v>940.88333333333333</v>
      </c>
      <c r="G14" s="278">
        <v>923.16666666666663</v>
      </c>
      <c r="H14" s="278">
        <v>1017.9666666666666</v>
      </c>
      <c r="I14" s="278">
        <v>1035.6833333333334</v>
      </c>
      <c r="J14" s="278">
        <v>1065.3666666666666</v>
      </c>
      <c r="K14" s="276">
        <v>1006</v>
      </c>
      <c r="L14" s="276">
        <v>958.6</v>
      </c>
      <c r="M14" s="276">
        <v>2.2282500000000001</v>
      </c>
    </row>
    <row r="15" spans="1:15" ht="12" customHeight="1">
      <c r="A15" s="267">
        <v>5</v>
      </c>
      <c r="B15" s="276" t="s">
        <v>295</v>
      </c>
      <c r="C15" s="277">
        <v>15367</v>
      </c>
      <c r="D15" s="278">
        <v>15377.333333333334</v>
      </c>
      <c r="E15" s="278">
        <v>15304.666666666668</v>
      </c>
      <c r="F15" s="278">
        <v>15242.333333333334</v>
      </c>
      <c r="G15" s="278">
        <v>15169.666666666668</v>
      </c>
      <c r="H15" s="278">
        <v>15439.666666666668</v>
      </c>
      <c r="I15" s="278">
        <v>15512.333333333336</v>
      </c>
      <c r="J15" s="278">
        <v>15574.666666666668</v>
      </c>
      <c r="K15" s="276">
        <v>15450</v>
      </c>
      <c r="L15" s="276">
        <v>15315</v>
      </c>
      <c r="M15" s="276">
        <v>7.6850000000000002E-2</v>
      </c>
    </row>
    <row r="16" spans="1:15" ht="12" customHeight="1">
      <c r="A16" s="267">
        <v>6</v>
      </c>
      <c r="B16" s="276" t="s">
        <v>227</v>
      </c>
      <c r="C16" s="277">
        <v>76.900000000000006</v>
      </c>
      <c r="D16" s="278">
        <v>75.683333333333337</v>
      </c>
      <c r="E16" s="278">
        <v>73.966666666666669</v>
      </c>
      <c r="F16" s="278">
        <v>71.033333333333331</v>
      </c>
      <c r="G16" s="278">
        <v>69.316666666666663</v>
      </c>
      <c r="H16" s="278">
        <v>78.616666666666674</v>
      </c>
      <c r="I16" s="278">
        <v>80.333333333333343</v>
      </c>
      <c r="J16" s="278">
        <v>83.26666666666668</v>
      </c>
      <c r="K16" s="276">
        <v>77.400000000000006</v>
      </c>
      <c r="L16" s="276">
        <v>72.75</v>
      </c>
      <c r="M16" s="276">
        <v>55.775060000000003</v>
      </c>
    </row>
    <row r="17" spans="1:13" ht="12" customHeight="1">
      <c r="A17" s="267">
        <v>7</v>
      </c>
      <c r="B17" s="276" t="s">
        <v>228</v>
      </c>
      <c r="C17" s="277">
        <v>158.1</v>
      </c>
      <c r="D17" s="278">
        <v>157.48333333333332</v>
      </c>
      <c r="E17" s="278">
        <v>155.61666666666665</v>
      </c>
      <c r="F17" s="278">
        <v>153.13333333333333</v>
      </c>
      <c r="G17" s="278">
        <v>151.26666666666665</v>
      </c>
      <c r="H17" s="278">
        <v>159.96666666666664</v>
      </c>
      <c r="I17" s="278">
        <v>161.83333333333331</v>
      </c>
      <c r="J17" s="278">
        <v>164.31666666666663</v>
      </c>
      <c r="K17" s="276">
        <v>159.35</v>
      </c>
      <c r="L17" s="276">
        <v>155</v>
      </c>
      <c r="M17" s="276">
        <v>15.80871</v>
      </c>
    </row>
    <row r="18" spans="1:13" ht="12" customHeight="1">
      <c r="A18" s="267">
        <v>8</v>
      </c>
      <c r="B18" s="276" t="s">
        <v>38</v>
      </c>
      <c r="C18" s="277">
        <v>1676.35</v>
      </c>
      <c r="D18" s="278">
        <v>1672.8500000000001</v>
      </c>
      <c r="E18" s="278">
        <v>1661.2000000000003</v>
      </c>
      <c r="F18" s="278">
        <v>1646.0500000000002</v>
      </c>
      <c r="G18" s="278">
        <v>1634.4000000000003</v>
      </c>
      <c r="H18" s="278">
        <v>1688.0000000000002</v>
      </c>
      <c r="I18" s="278">
        <v>1699.6500000000003</v>
      </c>
      <c r="J18" s="278">
        <v>1714.8000000000002</v>
      </c>
      <c r="K18" s="276">
        <v>1684.5</v>
      </c>
      <c r="L18" s="276">
        <v>1657.7</v>
      </c>
      <c r="M18" s="276">
        <v>7.2793799999999997</v>
      </c>
    </row>
    <row r="19" spans="1:13" ht="12" customHeight="1">
      <c r="A19" s="267">
        <v>9</v>
      </c>
      <c r="B19" s="276" t="s">
        <v>296</v>
      </c>
      <c r="C19" s="277">
        <v>243.1</v>
      </c>
      <c r="D19" s="278">
        <v>242.05000000000004</v>
      </c>
      <c r="E19" s="278">
        <v>239.10000000000008</v>
      </c>
      <c r="F19" s="278">
        <v>235.10000000000005</v>
      </c>
      <c r="G19" s="278">
        <v>232.15000000000009</v>
      </c>
      <c r="H19" s="278">
        <v>246.05000000000007</v>
      </c>
      <c r="I19" s="278">
        <v>249.00000000000006</v>
      </c>
      <c r="J19" s="278">
        <v>253.00000000000006</v>
      </c>
      <c r="K19" s="276">
        <v>245</v>
      </c>
      <c r="L19" s="276">
        <v>238.05</v>
      </c>
      <c r="M19" s="276">
        <v>13.79152</v>
      </c>
    </row>
    <row r="20" spans="1:13" ht="12" customHeight="1">
      <c r="A20" s="267">
        <v>10</v>
      </c>
      <c r="B20" s="276" t="s">
        <v>297</v>
      </c>
      <c r="C20" s="277">
        <v>989.35</v>
      </c>
      <c r="D20" s="278">
        <v>973.93333333333339</v>
      </c>
      <c r="E20" s="278">
        <v>958.41666666666674</v>
      </c>
      <c r="F20" s="278">
        <v>927.48333333333335</v>
      </c>
      <c r="G20" s="278">
        <v>911.9666666666667</v>
      </c>
      <c r="H20" s="278">
        <v>1004.8666666666668</v>
      </c>
      <c r="I20" s="278">
        <v>1020.3833333333334</v>
      </c>
      <c r="J20" s="278">
        <v>1051.3166666666668</v>
      </c>
      <c r="K20" s="276">
        <v>989.45</v>
      </c>
      <c r="L20" s="276">
        <v>943</v>
      </c>
      <c r="M20" s="276">
        <v>45.669820000000001</v>
      </c>
    </row>
    <row r="21" spans="1:13" ht="12" customHeight="1">
      <c r="A21" s="267">
        <v>11</v>
      </c>
      <c r="B21" s="276" t="s">
        <v>41</v>
      </c>
      <c r="C21" s="277">
        <v>365.5</v>
      </c>
      <c r="D21" s="278">
        <v>366.2</v>
      </c>
      <c r="E21" s="278">
        <v>362</v>
      </c>
      <c r="F21" s="278">
        <v>358.5</v>
      </c>
      <c r="G21" s="278">
        <v>354.3</v>
      </c>
      <c r="H21" s="278">
        <v>369.7</v>
      </c>
      <c r="I21" s="278">
        <v>373.89999999999992</v>
      </c>
      <c r="J21" s="278">
        <v>377.4</v>
      </c>
      <c r="K21" s="276">
        <v>370.4</v>
      </c>
      <c r="L21" s="276">
        <v>362.7</v>
      </c>
      <c r="M21" s="276">
        <v>41.563200000000002</v>
      </c>
    </row>
    <row r="22" spans="1:13" ht="12" customHeight="1">
      <c r="A22" s="267">
        <v>12</v>
      </c>
      <c r="B22" s="276" t="s">
        <v>43</v>
      </c>
      <c r="C22" s="277">
        <v>36.15</v>
      </c>
      <c r="D22" s="278">
        <v>36.050000000000004</v>
      </c>
      <c r="E22" s="278">
        <v>35.850000000000009</v>
      </c>
      <c r="F22" s="278">
        <v>35.550000000000004</v>
      </c>
      <c r="G22" s="278">
        <v>35.350000000000009</v>
      </c>
      <c r="H22" s="278">
        <v>36.350000000000009</v>
      </c>
      <c r="I22" s="278">
        <v>36.550000000000011</v>
      </c>
      <c r="J22" s="278">
        <v>36.850000000000009</v>
      </c>
      <c r="K22" s="276">
        <v>36.25</v>
      </c>
      <c r="L22" s="276">
        <v>35.75</v>
      </c>
      <c r="M22" s="276">
        <v>14.87194</v>
      </c>
    </row>
    <row r="23" spans="1:13">
      <c r="A23" s="267">
        <v>13</v>
      </c>
      <c r="B23" s="276" t="s">
        <v>298</v>
      </c>
      <c r="C23" s="277">
        <v>331.8</v>
      </c>
      <c r="D23" s="278">
        <v>329.56666666666666</v>
      </c>
      <c r="E23" s="278">
        <v>325.33333333333331</v>
      </c>
      <c r="F23" s="278">
        <v>318.86666666666667</v>
      </c>
      <c r="G23" s="278">
        <v>314.63333333333333</v>
      </c>
      <c r="H23" s="278">
        <v>336.0333333333333</v>
      </c>
      <c r="I23" s="278">
        <v>340.26666666666665</v>
      </c>
      <c r="J23" s="278">
        <v>346.73333333333329</v>
      </c>
      <c r="K23" s="276">
        <v>333.8</v>
      </c>
      <c r="L23" s="276">
        <v>323.10000000000002</v>
      </c>
      <c r="M23" s="276">
        <v>4.24648</v>
      </c>
    </row>
    <row r="24" spans="1:13">
      <c r="A24" s="267">
        <v>14</v>
      </c>
      <c r="B24" s="276" t="s">
        <v>299</v>
      </c>
      <c r="C24" s="277">
        <v>330.95</v>
      </c>
      <c r="D24" s="278">
        <v>329.7833333333333</v>
      </c>
      <c r="E24" s="278">
        <v>322.96666666666658</v>
      </c>
      <c r="F24" s="278">
        <v>314.98333333333329</v>
      </c>
      <c r="G24" s="278">
        <v>308.16666666666657</v>
      </c>
      <c r="H24" s="278">
        <v>337.76666666666659</v>
      </c>
      <c r="I24" s="278">
        <v>344.58333333333331</v>
      </c>
      <c r="J24" s="278">
        <v>352.56666666666661</v>
      </c>
      <c r="K24" s="276">
        <v>336.6</v>
      </c>
      <c r="L24" s="276">
        <v>321.8</v>
      </c>
      <c r="M24" s="276">
        <v>5.0667099999999996</v>
      </c>
    </row>
    <row r="25" spans="1:13">
      <c r="A25" s="267">
        <v>15</v>
      </c>
      <c r="B25" s="276" t="s">
        <v>300</v>
      </c>
      <c r="C25" s="277">
        <v>218.05</v>
      </c>
      <c r="D25" s="278">
        <v>217.71666666666667</v>
      </c>
      <c r="E25" s="278">
        <v>214.43333333333334</v>
      </c>
      <c r="F25" s="278">
        <v>210.81666666666666</v>
      </c>
      <c r="G25" s="278">
        <v>207.53333333333333</v>
      </c>
      <c r="H25" s="278">
        <v>221.33333333333334</v>
      </c>
      <c r="I25" s="278">
        <v>224.6166666666667</v>
      </c>
      <c r="J25" s="278">
        <v>228.23333333333335</v>
      </c>
      <c r="K25" s="276">
        <v>221</v>
      </c>
      <c r="L25" s="276">
        <v>214.1</v>
      </c>
      <c r="M25" s="276">
        <v>1.3483700000000001</v>
      </c>
    </row>
    <row r="26" spans="1:13">
      <c r="A26" s="267">
        <v>16</v>
      </c>
      <c r="B26" s="276" t="s">
        <v>832</v>
      </c>
      <c r="C26" s="277">
        <v>2960.9</v>
      </c>
      <c r="D26" s="278">
        <v>2934.7833333333333</v>
      </c>
      <c r="E26" s="278">
        <v>2862.1166666666668</v>
      </c>
      <c r="F26" s="278">
        <v>2763.3333333333335</v>
      </c>
      <c r="G26" s="278">
        <v>2690.666666666667</v>
      </c>
      <c r="H26" s="278">
        <v>3033.5666666666666</v>
      </c>
      <c r="I26" s="278">
        <v>3106.2333333333336</v>
      </c>
      <c r="J26" s="278">
        <v>3205.0166666666664</v>
      </c>
      <c r="K26" s="276">
        <v>3007.45</v>
      </c>
      <c r="L26" s="276">
        <v>2836</v>
      </c>
      <c r="M26" s="276">
        <v>1.31023</v>
      </c>
    </row>
    <row r="27" spans="1:13">
      <c r="A27" s="267">
        <v>17</v>
      </c>
      <c r="B27" s="276" t="s">
        <v>292</v>
      </c>
      <c r="C27" s="277">
        <v>1729.95</v>
      </c>
      <c r="D27" s="278">
        <v>1733.1166666666668</v>
      </c>
      <c r="E27" s="278">
        <v>1713.2333333333336</v>
      </c>
      <c r="F27" s="278">
        <v>1696.5166666666669</v>
      </c>
      <c r="G27" s="278">
        <v>1676.6333333333337</v>
      </c>
      <c r="H27" s="278">
        <v>1749.8333333333335</v>
      </c>
      <c r="I27" s="278">
        <v>1769.7166666666667</v>
      </c>
      <c r="J27" s="278">
        <v>1786.4333333333334</v>
      </c>
      <c r="K27" s="276">
        <v>1753</v>
      </c>
      <c r="L27" s="276">
        <v>1716.4</v>
      </c>
      <c r="M27" s="276">
        <v>8.1240000000000007E-2</v>
      </c>
    </row>
    <row r="28" spans="1:13">
      <c r="A28" s="267">
        <v>18</v>
      </c>
      <c r="B28" s="276" t="s">
        <v>229</v>
      </c>
      <c r="C28" s="277">
        <v>1548.5</v>
      </c>
      <c r="D28" s="278">
        <v>1534.8500000000001</v>
      </c>
      <c r="E28" s="278">
        <v>1514.7000000000003</v>
      </c>
      <c r="F28" s="278">
        <v>1480.9</v>
      </c>
      <c r="G28" s="278">
        <v>1460.7500000000002</v>
      </c>
      <c r="H28" s="278">
        <v>1568.6500000000003</v>
      </c>
      <c r="I28" s="278">
        <v>1588.8000000000004</v>
      </c>
      <c r="J28" s="278">
        <v>1622.6000000000004</v>
      </c>
      <c r="K28" s="276">
        <v>1555</v>
      </c>
      <c r="L28" s="276">
        <v>1501.05</v>
      </c>
      <c r="M28" s="276">
        <v>1.5355000000000001</v>
      </c>
    </row>
    <row r="29" spans="1:13">
      <c r="A29" s="267">
        <v>19</v>
      </c>
      <c r="B29" s="276" t="s">
        <v>301</v>
      </c>
      <c r="C29" s="277">
        <v>1978.6</v>
      </c>
      <c r="D29" s="278">
        <v>1984.55</v>
      </c>
      <c r="E29" s="278">
        <v>1969.25</v>
      </c>
      <c r="F29" s="278">
        <v>1959.9</v>
      </c>
      <c r="G29" s="278">
        <v>1944.6000000000001</v>
      </c>
      <c r="H29" s="278">
        <v>1993.8999999999999</v>
      </c>
      <c r="I29" s="278">
        <v>2009.1999999999996</v>
      </c>
      <c r="J29" s="278">
        <v>2018.5499999999997</v>
      </c>
      <c r="K29" s="276">
        <v>1999.85</v>
      </c>
      <c r="L29" s="276">
        <v>1975.2</v>
      </c>
      <c r="M29" s="276">
        <v>4.5949999999999998E-2</v>
      </c>
    </row>
    <row r="30" spans="1:13">
      <c r="A30" s="267">
        <v>20</v>
      </c>
      <c r="B30" s="276" t="s">
        <v>230</v>
      </c>
      <c r="C30" s="277">
        <v>2683.35</v>
      </c>
      <c r="D30" s="278">
        <v>2679.6666666666665</v>
      </c>
      <c r="E30" s="278">
        <v>2659.5333333333328</v>
      </c>
      <c r="F30" s="278">
        <v>2635.7166666666662</v>
      </c>
      <c r="G30" s="278">
        <v>2615.5833333333326</v>
      </c>
      <c r="H30" s="278">
        <v>2703.4833333333331</v>
      </c>
      <c r="I30" s="278">
        <v>2723.6166666666672</v>
      </c>
      <c r="J30" s="278">
        <v>2747.4333333333334</v>
      </c>
      <c r="K30" s="276">
        <v>2699.8</v>
      </c>
      <c r="L30" s="276">
        <v>2655.85</v>
      </c>
      <c r="M30" s="276">
        <v>0.83965999999999996</v>
      </c>
    </row>
    <row r="31" spans="1:13">
      <c r="A31" s="267">
        <v>21</v>
      </c>
      <c r="B31" s="276" t="s">
        <v>870</v>
      </c>
      <c r="C31" s="277">
        <v>3368.9</v>
      </c>
      <c r="D31" s="278">
        <v>3371.0499999999997</v>
      </c>
      <c r="E31" s="278">
        <v>3337.0999999999995</v>
      </c>
      <c r="F31" s="278">
        <v>3305.2999999999997</v>
      </c>
      <c r="G31" s="278">
        <v>3271.3499999999995</v>
      </c>
      <c r="H31" s="278">
        <v>3402.8499999999995</v>
      </c>
      <c r="I31" s="278">
        <v>3436.7999999999993</v>
      </c>
      <c r="J31" s="278">
        <v>3468.5999999999995</v>
      </c>
      <c r="K31" s="276">
        <v>3405</v>
      </c>
      <c r="L31" s="276">
        <v>3339.25</v>
      </c>
      <c r="M31" s="276">
        <v>0.32877000000000001</v>
      </c>
    </row>
    <row r="32" spans="1:13">
      <c r="A32" s="267">
        <v>22</v>
      </c>
      <c r="B32" s="276" t="s">
        <v>303</v>
      </c>
      <c r="C32" s="277">
        <v>123.1</v>
      </c>
      <c r="D32" s="278">
        <v>122.7</v>
      </c>
      <c r="E32" s="278">
        <v>120.95</v>
      </c>
      <c r="F32" s="278">
        <v>118.8</v>
      </c>
      <c r="G32" s="278">
        <v>117.05</v>
      </c>
      <c r="H32" s="278">
        <v>124.85000000000001</v>
      </c>
      <c r="I32" s="278">
        <v>126.60000000000001</v>
      </c>
      <c r="J32" s="278">
        <v>128.75</v>
      </c>
      <c r="K32" s="276">
        <v>124.45</v>
      </c>
      <c r="L32" s="276">
        <v>120.55</v>
      </c>
      <c r="M32" s="276">
        <v>1.3363100000000001</v>
      </c>
    </row>
    <row r="33" spans="1:13">
      <c r="A33" s="267">
        <v>23</v>
      </c>
      <c r="B33" s="276" t="s">
        <v>45</v>
      </c>
      <c r="C33" s="277">
        <v>817.65</v>
      </c>
      <c r="D33" s="278">
        <v>825.7833333333333</v>
      </c>
      <c r="E33" s="278">
        <v>803.86666666666656</v>
      </c>
      <c r="F33" s="278">
        <v>790.08333333333326</v>
      </c>
      <c r="G33" s="278">
        <v>768.16666666666652</v>
      </c>
      <c r="H33" s="278">
        <v>839.56666666666661</v>
      </c>
      <c r="I33" s="278">
        <v>861.48333333333335</v>
      </c>
      <c r="J33" s="278">
        <v>875.26666666666665</v>
      </c>
      <c r="K33" s="276">
        <v>847.7</v>
      </c>
      <c r="L33" s="276">
        <v>812</v>
      </c>
      <c r="M33" s="276">
        <v>10.82347</v>
      </c>
    </row>
    <row r="34" spans="1:13">
      <c r="A34" s="267">
        <v>24</v>
      </c>
      <c r="B34" s="276" t="s">
        <v>304</v>
      </c>
      <c r="C34" s="277">
        <v>2310.5500000000002</v>
      </c>
      <c r="D34" s="278">
        <v>2297.5666666666671</v>
      </c>
      <c r="E34" s="278">
        <v>2255.1333333333341</v>
      </c>
      <c r="F34" s="278">
        <v>2199.7166666666672</v>
      </c>
      <c r="G34" s="278">
        <v>2157.2833333333342</v>
      </c>
      <c r="H34" s="278">
        <v>2352.983333333334</v>
      </c>
      <c r="I34" s="278">
        <v>2395.4166666666674</v>
      </c>
      <c r="J34" s="278">
        <v>2450.8333333333339</v>
      </c>
      <c r="K34" s="276">
        <v>2340</v>
      </c>
      <c r="L34" s="276">
        <v>2242.15</v>
      </c>
      <c r="M34" s="276">
        <v>2.13578</v>
      </c>
    </row>
    <row r="35" spans="1:13">
      <c r="A35" s="267">
        <v>25</v>
      </c>
      <c r="B35" s="276" t="s">
        <v>46</v>
      </c>
      <c r="C35" s="277">
        <v>257.7</v>
      </c>
      <c r="D35" s="278">
        <v>258.56666666666666</v>
      </c>
      <c r="E35" s="278">
        <v>254.88333333333333</v>
      </c>
      <c r="F35" s="278">
        <v>252.06666666666666</v>
      </c>
      <c r="G35" s="278">
        <v>248.38333333333333</v>
      </c>
      <c r="H35" s="278">
        <v>261.38333333333333</v>
      </c>
      <c r="I35" s="278">
        <v>265.06666666666661</v>
      </c>
      <c r="J35" s="278">
        <v>267.88333333333333</v>
      </c>
      <c r="K35" s="276">
        <v>262.25</v>
      </c>
      <c r="L35" s="276">
        <v>255.75</v>
      </c>
      <c r="M35" s="276">
        <v>71.588350000000005</v>
      </c>
    </row>
    <row r="36" spans="1:13">
      <c r="A36" s="267">
        <v>26</v>
      </c>
      <c r="B36" s="276" t="s">
        <v>293</v>
      </c>
      <c r="C36" s="277">
        <v>3308.95</v>
      </c>
      <c r="D36" s="278">
        <v>3279</v>
      </c>
      <c r="E36" s="278">
        <v>3244.1</v>
      </c>
      <c r="F36" s="278">
        <v>3179.25</v>
      </c>
      <c r="G36" s="278">
        <v>3144.35</v>
      </c>
      <c r="H36" s="278">
        <v>3343.85</v>
      </c>
      <c r="I36" s="278">
        <v>3378.7499999999995</v>
      </c>
      <c r="J36" s="278">
        <v>3443.6</v>
      </c>
      <c r="K36" s="276">
        <v>3313.9</v>
      </c>
      <c r="L36" s="276">
        <v>3214.15</v>
      </c>
      <c r="M36" s="276">
        <v>0.46299000000000001</v>
      </c>
    </row>
    <row r="37" spans="1:13">
      <c r="A37" s="267">
        <v>27</v>
      </c>
      <c r="B37" s="276" t="s">
        <v>302</v>
      </c>
      <c r="C37" s="277">
        <v>978.35</v>
      </c>
      <c r="D37" s="278">
        <v>974.08333333333337</v>
      </c>
      <c r="E37" s="278">
        <v>968.31666666666672</v>
      </c>
      <c r="F37" s="278">
        <v>958.2833333333333</v>
      </c>
      <c r="G37" s="278">
        <v>952.51666666666665</v>
      </c>
      <c r="H37" s="278">
        <v>984.11666666666679</v>
      </c>
      <c r="I37" s="278">
        <v>989.88333333333344</v>
      </c>
      <c r="J37" s="278">
        <v>999.91666666666686</v>
      </c>
      <c r="K37" s="276">
        <v>979.85</v>
      </c>
      <c r="L37" s="276">
        <v>964.05</v>
      </c>
      <c r="M37" s="276">
        <v>1.54505</v>
      </c>
    </row>
    <row r="38" spans="1:13">
      <c r="A38" s="267">
        <v>28</v>
      </c>
      <c r="B38" s="276" t="s">
        <v>47</v>
      </c>
      <c r="C38" s="277">
        <v>2265.8000000000002</v>
      </c>
      <c r="D38" s="278">
        <v>2230.4333333333334</v>
      </c>
      <c r="E38" s="278">
        <v>2146.8666666666668</v>
      </c>
      <c r="F38" s="278">
        <v>2027.9333333333334</v>
      </c>
      <c r="G38" s="278">
        <v>1944.3666666666668</v>
      </c>
      <c r="H38" s="278">
        <v>2349.3666666666668</v>
      </c>
      <c r="I38" s="278">
        <v>2432.9333333333334</v>
      </c>
      <c r="J38" s="278">
        <v>2551.8666666666668</v>
      </c>
      <c r="K38" s="276">
        <v>2314</v>
      </c>
      <c r="L38" s="276">
        <v>2111.5</v>
      </c>
      <c r="M38" s="276">
        <v>46.059480000000001</v>
      </c>
    </row>
    <row r="39" spans="1:13">
      <c r="A39" s="267">
        <v>29</v>
      </c>
      <c r="B39" s="276" t="s">
        <v>48</v>
      </c>
      <c r="C39" s="277">
        <v>164</v>
      </c>
      <c r="D39" s="278">
        <v>163.73333333333332</v>
      </c>
      <c r="E39" s="278">
        <v>162.26666666666665</v>
      </c>
      <c r="F39" s="278">
        <v>160.53333333333333</v>
      </c>
      <c r="G39" s="278">
        <v>159.06666666666666</v>
      </c>
      <c r="H39" s="278">
        <v>165.46666666666664</v>
      </c>
      <c r="I39" s="278">
        <v>166.93333333333328</v>
      </c>
      <c r="J39" s="278">
        <v>168.66666666666663</v>
      </c>
      <c r="K39" s="276">
        <v>165.2</v>
      </c>
      <c r="L39" s="276">
        <v>162</v>
      </c>
      <c r="M39" s="276">
        <v>37.19379</v>
      </c>
    </row>
    <row r="40" spans="1:13">
      <c r="A40" s="267">
        <v>30</v>
      </c>
      <c r="B40" s="276" t="s">
        <v>305</v>
      </c>
      <c r="C40" s="277">
        <v>126.8</v>
      </c>
      <c r="D40" s="278">
        <v>127.68333333333334</v>
      </c>
      <c r="E40" s="278">
        <v>123.91666666666669</v>
      </c>
      <c r="F40" s="278">
        <v>121.03333333333335</v>
      </c>
      <c r="G40" s="278">
        <v>117.26666666666669</v>
      </c>
      <c r="H40" s="278">
        <v>130.56666666666666</v>
      </c>
      <c r="I40" s="278">
        <v>134.33333333333331</v>
      </c>
      <c r="J40" s="278">
        <v>137.21666666666667</v>
      </c>
      <c r="K40" s="276">
        <v>131.44999999999999</v>
      </c>
      <c r="L40" s="276">
        <v>124.8</v>
      </c>
      <c r="M40" s="276">
        <v>3.5912099999999998</v>
      </c>
    </row>
    <row r="41" spans="1:13">
      <c r="A41" s="267">
        <v>31</v>
      </c>
      <c r="B41" s="276" t="s">
        <v>937</v>
      </c>
      <c r="C41" s="277">
        <v>239.7</v>
      </c>
      <c r="D41" s="278">
        <v>238.6</v>
      </c>
      <c r="E41" s="278">
        <v>232.2</v>
      </c>
      <c r="F41" s="278">
        <v>224.7</v>
      </c>
      <c r="G41" s="278">
        <v>218.29999999999998</v>
      </c>
      <c r="H41" s="278">
        <v>246.1</v>
      </c>
      <c r="I41" s="278">
        <v>252.50000000000003</v>
      </c>
      <c r="J41" s="278">
        <v>260</v>
      </c>
      <c r="K41" s="276">
        <v>245</v>
      </c>
      <c r="L41" s="276">
        <v>231.1</v>
      </c>
      <c r="M41" s="276">
        <v>1.3688100000000001</v>
      </c>
    </row>
    <row r="42" spans="1:13">
      <c r="A42" s="267">
        <v>32</v>
      </c>
      <c r="B42" s="276" t="s">
        <v>306</v>
      </c>
      <c r="C42" s="277">
        <v>69</v>
      </c>
      <c r="D42" s="278">
        <v>68.86666666666666</v>
      </c>
      <c r="E42" s="278">
        <v>68.133333333333326</v>
      </c>
      <c r="F42" s="278">
        <v>67.266666666666666</v>
      </c>
      <c r="G42" s="278">
        <v>66.533333333333331</v>
      </c>
      <c r="H42" s="278">
        <v>69.73333333333332</v>
      </c>
      <c r="I42" s="278">
        <v>70.46666666666664</v>
      </c>
      <c r="J42" s="278">
        <v>71.333333333333314</v>
      </c>
      <c r="K42" s="276">
        <v>69.599999999999994</v>
      </c>
      <c r="L42" s="276">
        <v>68</v>
      </c>
      <c r="M42" s="276">
        <v>11.64545</v>
      </c>
    </row>
    <row r="43" spans="1:13">
      <c r="A43" s="267">
        <v>33</v>
      </c>
      <c r="B43" s="276" t="s">
        <v>49</v>
      </c>
      <c r="C43" s="277">
        <v>90.55</v>
      </c>
      <c r="D43" s="278">
        <v>90.399999999999991</v>
      </c>
      <c r="E43" s="278">
        <v>89.449999999999989</v>
      </c>
      <c r="F43" s="278">
        <v>88.35</v>
      </c>
      <c r="G43" s="278">
        <v>87.399999999999991</v>
      </c>
      <c r="H43" s="278">
        <v>91.499999999999986</v>
      </c>
      <c r="I43" s="278">
        <v>92.45</v>
      </c>
      <c r="J43" s="278">
        <v>93.549999999999983</v>
      </c>
      <c r="K43" s="276">
        <v>91.35</v>
      </c>
      <c r="L43" s="276">
        <v>89.3</v>
      </c>
      <c r="M43" s="276">
        <v>224.44501</v>
      </c>
    </row>
    <row r="44" spans="1:13">
      <c r="A44" s="267">
        <v>34</v>
      </c>
      <c r="B44" s="276" t="s">
        <v>51</v>
      </c>
      <c r="C44" s="277">
        <v>2179.9499999999998</v>
      </c>
      <c r="D44" s="278">
        <v>2186.1666666666665</v>
      </c>
      <c r="E44" s="278">
        <v>2165.7833333333328</v>
      </c>
      <c r="F44" s="278">
        <v>2151.6166666666663</v>
      </c>
      <c r="G44" s="278">
        <v>2131.2333333333327</v>
      </c>
      <c r="H44" s="278">
        <v>2200.333333333333</v>
      </c>
      <c r="I44" s="278">
        <v>2220.7166666666672</v>
      </c>
      <c r="J44" s="278">
        <v>2234.8833333333332</v>
      </c>
      <c r="K44" s="276">
        <v>2206.5500000000002</v>
      </c>
      <c r="L44" s="276">
        <v>2172</v>
      </c>
      <c r="M44" s="276">
        <v>15.6006</v>
      </c>
    </row>
    <row r="45" spans="1:13">
      <c r="A45" s="267">
        <v>35</v>
      </c>
      <c r="B45" s="276" t="s">
        <v>307</v>
      </c>
      <c r="C45" s="277">
        <v>161.65</v>
      </c>
      <c r="D45" s="278">
        <v>158.78333333333333</v>
      </c>
      <c r="E45" s="278">
        <v>154.36666666666667</v>
      </c>
      <c r="F45" s="278">
        <v>147.08333333333334</v>
      </c>
      <c r="G45" s="278">
        <v>142.66666666666669</v>
      </c>
      <c r="H45" s="278">
        <v>166.06666666666666</v>
      </c>
      <c r="I45" s="278">
        <v>170.48333333333335</v>
      </c>
      <c r="J45" s="278">
        <v>177.76666666666665</v>
      </c>
      <c r="K45" s="276">
        <v>163.19999999999999</v>
      </c>
      <c r="L45" s="276">
        <v>151.5</v>
      </c>
      <c r="M45" s="276">
        <v>12.23319</v>
      </c>
    </row>
    <row r="46" spans="1:13">
      <c r="A46" s="267">
        <v>36</v>
      </c>
      <c r="B46" s="276" t="s">
        <v>309</v>
      </c>
      <c r="C46" s="277">
        <v>1279.25</v>
      </c>
      <c r="D46" s="278">
        <v>1283.05</v>
      </c>
      <c r="E46" s="278">
        <v>1266.1999999999998</v>
      </c>
      <c r="F46" s="278">
        <v>1253.1499999999999</v>
      </c>
      <c r="G46" s="278">
        <v>1236.2999999999997</v>
      </c>
      <c r="H46" s="278">
        <v>1296.0999999999999</v>
      </c>
      <c r="I46" s="278">
        <v>1312.9499999999998</v>
      </c>
      <c r="J46" s="278">
        <v>1326</v>
      </c>
      <c r="K46" s="276">
        <v>1299.9000000000001</v>
      </c>
      <c r="L46" s="276">
        <v>1270</v>
      </c>
      <c r="M46" s="276">
        <v>0.86917</v>
      </c>
    </row>
    <row r="47" spans="1:13">
      <c r="A47" s="267">
        <v>37</v>
      </c>
      <c r="B47" s="276" t="s">
        <v>308</v>
      </c>
      <c r="C47" s="277">
        <v>4331.5</v>
      </c>
      <c r="D47" s="278">
        <v>4323.4666666666662</v>
      </c>
      <c r="E47" s="278">
        <v>4288.0333333333328</v>
      </c>
      <c r="F47" s="278">
        <v>4244.5666666666666</v>
      </c>
      <c r="G47" s="278">
        <v>4209.1333333333332</v>
      </c>
      <c r="H47" s="278">
        <v>4366.9333333333325</v>
      </c>
      <c r="I47" s="278">
        <v>4402.366666666665</v>
      </c>
      <c r="J47" s="278">
        <v>4445.8333333333321</v>
      </c>
      <c r="K47" s="276">
        <v>4358.8999999999996</v>
      </c>
      <c r="L47" s="276">
        <v>4280</v>
      </c>
      <c r="M47" s="276">
        <v>0.34221000000000001</v>
      </c>
    </row>
    <row r="48" spans="1:13">
      <c r="A48" s="267">
        <v>38</v>
      </c>
      <c r="B48" s="276" t="s">
        <v>310</v>
      </c>
      <c r="C48" s="277">
        <v>6361</v>
      </c>
      <c r="D48" s="278">
        <v>6374.6833333333334</v>
      </c>
      <c r="E48" s="278">
        <v>6298.3666666666668</v>
      </c>
      <c r="F48" s="278">
        <v>6235.7333333333336</v>
      </c>
      <c r="G48" s="278">
        <v>6159.416666666667</v>
      </c>
      <c r="H48" s="278">
        <v>6437.3166666666666</v>
      </c>
      <c r="I48" s="278">
        <v>6513.6333333333341</v>
      </c>
      <c r="J48" s="278">
        <v>6576.2666666666664</v>
      </c>
      <c r="K48" s="276">
        <v>6451</v>
      </c>
      <c r="L48" s="276">
        <v>6312.05</v>
      </c>
      <c r="M48" s="276">
        <v>0.38874999999999998</v>
      </c>
    </row>
    <row r="49" spans="1:13">
      <c r="A49" s="267">
        <v>39</v>
      </c>
      <c r="B49" s="276" t="s">
        <v>226</v>
      </c>
      <c r="C49" s="277">
        <v>844.2</v>
      </c>
      <c r="D49" s="278">
        <v>831.08333333333337</v>
      </c>
      <c r="E49" s="278">
        <v>814.16666666666674</v>
      </c>
      <c r="F49" s="278">
        <v>784.13333333333333</v>
      </c>
      <c r="G49" s="278">
        <v>767.2166666666667</v>
      </c>
      <c r="H49" s="278">
        <v>861.11666666666679</v>
      </c>
      <c r="I49" s="278">
        <v>878.03333333333353</v>
      </c>
      <c r="J49" s="278">
        <v>908.06666666666683</v>
      </c>
      <c r="K49" s="276">
        <v>848</v>
      </c>
      <c r="L49" s="276">
        <v>801.05</v>
      </c>
      <c r="M49" s="276">
        <v>3.6655199999999999</v>
      </c>
    </row>
    <row r="50" spans="1:13">
      <c r="A50" s="267">
        <v>40</v>
      </c>
      <c r="B50" s="276" t="s">
        <v>53</v>
      </c>
      <c r="C50" s="277">
        <v>858.1</v>
      </c>
      <c r="D50" s="278">
        <v>850.58333333333337</v>
      </c>
      <c r="E50" s="278">
        <v>840.51666666666677</v>
      </c>
      <c r="F50" s="278">
        <v>822.93333333333339</v>
      </c>
      <c r="G50" s="278">
        <v>812.86666666666679</v>
      </c>
      <c r="H50" s="278">
        <v>868.16666666666674</v>
      </c>
      <c r="I50" s="278">
        <v>878.23333333333335</v>
      </c>
      <c r="J50" s="278">
        <v>895.81666666666672</v>
      </c>
      <c r="K50" s="276">
        <v>860.65</v>
      </c>
      <c r="L50" s="276">
        <v>833</v>
      </c>
      <c r="M50" s="276">
        <v>47.786430000000003</v>
      </c>
    </row>
    <row r="51" spans="1:13">
      <c r="A51" s="267">
        <v>41</v>
      </c>
      <c r="B51" s="276" t="s">
        <v>311</v>
      </c>
      <c r="C51" s="277">
        <v>487.85</v>
      </c>
      <c r="D51" s="278">
        <v>491.91666666666669</v>
      </c>
      <c r="E51" s="278">
        <v>479.08333333333337</v>
      </c>
      <c r="F51" s="278">
        <v>470.31666666666666</v>
      </c>
      <c r="G51" s="278">
        <v>457.48333333333335</v>
      </c>
      <c r="H51" s="278">
        <v>500.68333333333339</v>
      </c>
      <c r="I51" s="278">
        <v>513.51666666666677</v>
      </c>
      <c r="J51" s="278">
        <v>522.28333333333342</v>
      </c>
      <c r="K51" s="276">
        <v>504.75</v>
      </c>
      <c r="L51" s="276">
        <v>483.15</v>
      </c>
      <c r="M51" s="276">
        <v>4.8946699999999996</v>
      </c>
    </row>
    <row r="52" spans="1:13">
      <c r="A52" s="267">
        <v>42</v>
      </c>
      <c r="B52" s="276" t="s">
        <v>55</v>
      </c>
      <c r="C52" s="277">
        <v>610.35</v>
      </c>
      <c r="D52" s="278">
        <v>602.33333333333337</v>
      </c>
      <c r="E52" s="278">
        <v>592.31666666666672</v>
      </c>
      <c r="F52" s="278">
        <v>574.2833333333333</v>
      </c>
      <c r="G52" s="278">
        <v>564.26666666666665</v>
      </c>
      <c r="H52" s="278">
        <v>620.36666666666679</v>
      </c>
      <c r="I52" s="278">
        <v>630.38333333333344</v>
      </c>
      <c r="J52" s="278">
        <v>648.41666666666686</v>
      </c>
      <c r="K52" s="276">
        <v>612.35</v>
      </c>
      <c r="L52" s="276">
        <v>584.29999999999995</v>
      </c>
      <c r="M52" s="276">
        <v>288.13261999999997</v>
      </c>
    </row>
    <row r="53" spans="1:13">
      <c r="A53" s="267">
        <v>43</v>
      </c>
      <c r="B53" s="276" t="s">
        <v>56</v>
      </c>
      <c r="C53" s="277">
        <v>3040.75</v>
      </c>
      <c r="D53" s="278">
        <v>3028.1166666666668</v>
      </c>
      <c r="E53" s="278">
        <v>3008.2333333333336</v>
      </c>
      <c r="F53" s="278">
        <v>2975.7166666666667</v>
      </c>
      <c r="G53" s="278">
        <v>2955.8333333333335</v>
      </c>
      <c r="H53" s="278">
        <v>3060.6333333333337</v>
      </c>
      <c r="I53" s="278">
        <v>3080.5166666666669</v>
      </c>
      <c r="J53" s="278">
        <v>3113.0333333333338</v>
      </c>
      <c r="K53" s="276">
        <v>3048</v>
      </c>
      <c r="L53" s="276">
        <v>2995.6</v>
      </c>
      <c r="M53" s="276">
        <v>5.5756300000000003</v>
      </c>
    </row>
    <row r="54" spans="1:13">
      <c r="A54" s="267">
        <v>44</v>
      </c>
      <c r="B54" s="276" t="s">
        <v>315</v>
      </c>
      <c r="C54" s="277">
        <v>179.45</v>
      </c>
      <c r="D54" s="278">
        <v>179.75</v>
      </c>
      <c r="E54" s="278">
        <v>177.7</v>
      </c>
      <c r="F54" s="278">
        <v>175.95</v>
      </c>
      <c r="G54" s="278">
        <v>173.89999999999998</v>
      </c>
      <c r="H54" s="278">
        <v>181.5</v>
      </c>
      <c r="I54" s="278">
        <v>183.55</v>
      </c>
      <c r="J54" s="278">
        <v>185.3</v>
      </c>
      <c r="K54" s="276">
        <v>181.8</v>
      </c>
      <c r="L54" s="276">
        <v>178</v>
      </c>
      <c r="M54" s="276">
        <v>4.3010599999999997</v>
      </c>
    </row>
    <row r="55" spans="1:13">
      <c r="A55" s="267">
        <v>45</v>
      </c>
      <c r="B55" s="276" t="s">
        <v>316</v>
      </c>
      <c r="C55" s="277">
        <v>541.1</v>
      </c>
      <c r="D55" s="278">
        <v>542.68333333333328</v>
      </c>
      <c r="E55" s="278">
        <v>533.96666666666658</v>
      </c>
      <c r="F55" s="278">
        <v>526.83333333333326</v>
      </c>
      <c r="G55" s="278">
        <v>518.11666666666656</v>
      </c>
      <c r="H55" s="278">
        <v>549.81666666666661</v>
      </c>
      <c r="I55" s="278">
        <v>558.5333333333333</v>
      </c>
      <c r="J55" s="278">
        <v>565.66666666666663</v>
      </c>
      <c r="K55" s="276">
        <v>551.4</v>
      </c>
      <c r="L55" s="276">
        <v>535.54999999999995</v>
      </c>
      <c r="M55" s="276">
        <v>4.1524599999999996</v>
      </c>
    </row>
    <row r="56" spans="1:13">
      <c r="A56" s="267">
        <v>46</v>
      </c>
      <c r="B56" s="276" t="s">
        <v>58</v>
      </c>
      <c r="C56" s="277">
        <v>7261.1</v>
      </c>
      <c r="D56" s="278">
        <v>7165.666666666667</v>
      </c>
      <c r="E56" s="278">
        <v>7031.3333333333339</v>
      </c>
      <c r="F56" s="278">
        <v>6801.5666666666666</v>
      </c>
      <c r="G56" s="278">
        <v>6667.2333333333336</v>
      </c>
      <c r="H56" s="278">
        <v>7395.4333333333343</v>
      </c>
      <c r="I56" s="278">
        <v>7529.7666666666682</v>
      </c>
      <c r="J56" s="278">
        <v>7759.5333333333347</v>
      </c>
      <c r="K56" s="276">
        <v>7300</v>
      </c>
      <c r="L56" s="276">
        <v>6935.9</v>
      </c>
      <c r="M56" s="276">
        <v>16.545739999999999</v>
      </c>
    </row>
    <row r="57" spans="1:13">
      <c r="A57" s="267">
        <v>47</v>
      </c>
      <c r="B57" s="276" t="s">
        <v>232</v>
      </c>
      <c r="C57" s="277">
        <v>2691.25</v>
      </c>
      <c r="D57" s="278">
        <v>2679.1833333333334</v>
      </c>
      <c r="E57" s="278">
        <v>2643.3666666666668</v>
      </c>
      <c r="F57" s="278">
        <v>2595.4833333333336</v>
      </c>
      <c r="G57" s="278">
        <v>2559.666666666667</v>
      </c>
      <c r="H57" s="278">
        <v>2727.0666666666666</v>
      </c>
      <c r="I57" s="278">
        <v>2762.8833333333332</v>
      </c>
      <c r="J57" s="278">
        <v>2810.7666666666664</v>
      </c>
      <c r="K57" s="276">
        <v>2715</v>
      </c>
      <c r="L57" s="276">
        <v>2631.3</v>
      </c>
      <c r="M57" s="276">
        <v>0.83069000000000004</v>
      </c>
    </row>
    <row r="58" spans="1:13">
      <c r="A58" s="267">
        <v>48</v>
      </c>
      <c r="B58" s="276" t="s">
        <v>59</v>
      </c>
      <c r="C58" s="277">
        <v>4376.05</v>
      </c>
      <c r="D58" s="278">
        <v>4345.3499999999995</v>
      </c>
      <c r="E58" s="278">
        <v>4280.6999999999989</v>
      </c>
      <c r="F58" s="278">
        <v>4185.3499999999995</v>
      </c>
      <c r="G58" s="278">
        <v>4120.6999999999989</v>
      </c>
      <c r="H58" s="278">
        <v>4440.6999999999989</v>
      </c>
      <c r="I58" s="278">
        <v>4505.3499999999985</v>
      </c>
      <c r="J58" s="278">
        <v>4600.6999999999989</v>
      </c>
      <c r="K58" s="276">
        <v>4410</v>
      </c>
      <c r="L58" s="276">
        <v>4250</v>
      </c>
      <c r="M58" s="276">
        <v>60.884590000000003</v>
      </c>
    </row>
    <row r="59" spans="1:13">
      <c r="A59" s="267">
        <v>49</v>
      </c>
      <c r="B59" s="276" t="s">
        <v>60</v>
      </c>
      <c r="C59" s="277">
        <v>1589.25</v>
      </c>
      <c r="D59" s="278">
        <v>1584.6666666666667</v>
      </c>
      <c r="E59" s="278">
        <v>1572.3333333333335</v>
      </c>
      <c r="F59" s="278">
        <v>1555.4166666666667</v>
      </c>
      <c r="G59" s="278">
        <v>1543.0833333333335</v>
      </c>
      <c r="H59" s="278">
        <v>1601.5833333333335</v>
      </c>
      <c r="I59" s="278">
        <v>1613.916666666667</v>
      </c>
      <c r="J59" s="278">
        <v>1630.8333333333335</v>
      </c>
      <c r="K59" s="276">
        <v>1597</v>
      </c>
      <c r="L59" s="276">
        <v>1567.75</v>
      </c>
      <c r="M59" s="276">
        <v>15.692500000000001</v>
      </c>
    </row>
    <row r="60" spans="1:13" ht="12" customHeight="1">
      <c r="A60" s="267">
        <v>50</v>
      </c>
      <c r="B60" s="276" t="s">
        <v>317</v>
      </c>
      <c r="C60" s="277">
        <v>100.6</v>
      </c>
      <c r="D60" s="278">
        <v>100.91666666666667</v>
      </c>
      <c r="E60" s="278">
        <v>99.983333333333348</v>
      </c>
      <c r="F60" s="278">
        <v>99.366666666666674</v>
      </c>
      <c r="G60" s="278">
        <v>98.433333333333351</v>
      </c>
      <c r="H60" s="278">
        <v>101.53333333333335</v>
      </c>
      <c r="I60" s="278">
        <v>102.46666666666665</v>
      </c>
      <c r="J60" s="278">
        <v>103.08333333333334</v>
      </c>
      <c r="K60" s="276">
        <v>101.85</v>
      </c>
      <c r="L60" s="276">
        <v>100.3</v>
      </c>
      <c r="M60" s="276">
        <v>2.3737400000000002</v>
      </c>
    </row>
    <row r="61" spans="1:13">
      <c r="A61" s="267">
        <v>51</v>
      </c>
      <c r="B61" s="276" t="s">
        <v>318</v>
      </c>
      <c r="C61" s="277">
        <v>149.30000000000001</v>
      </c>
      <c r="D61" s="278">
        <v>149.25</v>
      </c>
      <c r="E61" s="278">
        <v>148.55000000000001</v>
      </c>
      <c r="F61" s="278">
        <v>147.80000000000001</v>
      </c>
      <c r="G61" s="278">
        <v>147.10000000000002</v>
      </c>
      <c r="H61" s="278">
        <v>150</v>
      </c>
      <c r="I61" s="278">
        <v>150.69999999999999</v>
      </c>
      <c r="J61" s="278">
        <v>151.44999999999999</v>
      </c>
      <c r="K61" s="276">
        <v>149.94999999999999</v>
      </c>
      <c r="L61" s="276">
        <v>148.5</v>
      </c>
      <c r="M61" s="276">
        <v>3.96611</v>
      </c>
    </row>
    <row r="62" spans="1:13">
      <c r="A62" s="267">
        <v>52</v>
      </c>
      <c r="B62" s="276" t="s">
        <v>233</v>
      </c>
      <c r="C62" s="277">
        <v>344.25</v>
      </c>
      <c r="D62" s="278">
        <v>340.08333333333331</v>
      </c>
      <c r="E62" s="278">
        <v>334.16666666666663</v>
      </c>
      <c r="F62" s="278">
        <v>324.08333333333331</v>
      </c>
      <c r="G62" s="278">
        <v>318.16666666666663</v>
      </c>
      <c r="H62" s="278">
        <v>350.16666666666663</v>
      </c>
      <c r="I62" s="278">
        <v>356.08333333333326</v>
      </c>
      <c r="J62" s="278">
        <v>366.16666666666663</v>
      </c>
      <c r="K62" s="276">
        <v>346</v>
      </c>
      <c r="L62" s="276">
        <v>330</v>
      </c>
      <c r="M62" s="276">
        <v>82.40401</v>
      </c>
    </row>
    <row r="63" spans="1:13">
      <c r="A63" s="267">
        <v>53</v>
      </c>
      <c r="B63" s="276" t="s">
        <v>61</v>
      </c>
      <c r="C63" s="277">
        <v>46.55</v>
      </c>
      <c r="D63" s="278">
        <v>45.9</v>
      </c>
      <c r="E63" s="278">
        <v>45.05</v>
      </c>
      <c r="F63" s="278">
        <v>43.55</v>
      </c>
      <c r="G63" s="278">
        <v>42.699999999999996</v>
      </c>
      <c r="H63" s="278">
        <v>47.4</v>
      </c>
      <c r="I63" s="278">
        <v>48.250000000000007</v>
      </c>
      <c r="J63" s="278">
        <v>49.75</v>
      </c>
      <c r="K63" s="276">
        <v>46.75</v>
      </c>
      <c r="L63" s="276">
        <v>44.4</v>
      </c>
      <c r="M63" s="276">
        <v>267.24684000000002</v>
      </c>
    </row>
    <row r="64" spans="1:13">
      <c r="A64" s="267">
        <v>54</v>
      </c>
      <c r="B64" s="276" t="s">
        <v>62</v>
      </c>
      <c r="C64" s="277">
        <v>40.450000000000003</v>
      </c>
      <c r="D64" s="278">
        <v>40.333333333333336</v>
      </c>
      <c r="E64" s="278">
        <v>40.016666666666673</v>
      </c>
      <c r="F64" s="278">
        <v>39.583333333333336</v>
      </c>
      <c r="G64" s="278">
        <v>39.266666666666673</v>
      </c>
      <c r="H64" s="278">
        <v>40.766666666666673</v>
      </c>
      <c r="I64" s="278">
        <v>41.083333333333336</v>
      </c>
      <c r="J64" s="278">
        <v>41.516666666666673</v>
      </c>
      <c r="K64" s="276">
        <v>40.65</v>
      </c>
      <c r="L64" s="276">
        <v>39.9</v>
      </c>
      <c r="M64" s="276">
        <v>12.333600000000001</v>
      </c>
    </row>
    <row r="65" spans="1:13">
      <c r="A65" s="267">
        <v>55</v>
      </c>
      <c r="B65" s="276" t="s">
        <v>312</v>
      </c>
      <c r="C65" s="277">
        <v>1506.55</v>
      </c>
      <c r="D65" s="278">
        <v>1511.2333333333333</v>
      </c>
      <c r="E65" s="278">
        <v>1487.7666666666667</v>
      </c>
      <c r="F65" s="278">
        <v>1468.9833333333333</v>
      </c>
      <c r="G65" s="278">
        <v>1445.5166666666667</v>
      </c>
      <c r="H65" s="278">
        <v>1530.0166666666667</v>
      </c>
      <c r="I65" s="278">
        <v>1553.4833333333333</v>
      </c>
      <c r="J65" s="278">
        <v>1572.2666666666667</v>
      </c>
      <c r="K65" s="276">
        <v>1534.7</v>
      </c>
      <c r="L65" s="276">
        <v>1492.45</v>
      </c>
      <c r="M65" s="276">
        <v>0.53695000000000004</v>
      </c>
    </row>
    <row r="66" spans="1:13">
      <c r="A66" s="267">
        <v>56</v>
      </c>
      <c r="B66" s="276" t="s">
        <v>63</v>
      </c>
      <c r="C66" s="277">
        <v>1354.2</v>
      </c>
      <c r="D66" s="278">
        <v>1346.8666666666666</v>
      </c>
      <c r="E66" s="278">
        <v>1337.6833333333332</v>
      </c>
      <c r="F66" s="278">
        <v>1321.1666666666665</v>
      </c>
      <c r="G66" s="278">
        <v>1311.9833333333331</v>
      </c>
      <c r="H66" s="278">
        <v>1363.3833333333332</v>
      </c>
      <c r="I66" s="278">
        <v>1372.5666666666666</v>
      </c>
      <c r="J66" s="278">
        <v>1389.0833333333333</v>
      </c>
      <c r="K66" s="276">
        <v>1356.05</v>
      </c>
      <c r="L66" s="276">
        <v>1330.35</v>
      </c>
      <c r="M66" s="276">
        <v>4.4082999999999997</v>
      </c>
    </row>
    <row r="67" spans="1:13">
      <c r="A67" s="267">
        <v>57</v>
      </c>
      <c r="B67" s="276" t="s">
        <v>320</v>
      </c>
      <c r="C67" s="277">
        <v>5092.6000000000004</v>
      </c>
      <c r="D67" s="278">
        <v>5114.2</v>
      </c>
      <c r="E67" s="278">
        <v>5053.3999999999996</v>
      </c>
      <c r="F67" s="278">
        <v>5014.2</v>
      </c>
      <c r="G67" s="278">
        <v>4953.3999999999996</v>
      </c>
      <c r="H67" s="278">
        <v>5153.3999999999996</v>
      </c>
      <c r="I67" s="278">
        <v>5214.2000000000007</v>
      </c>
      <c r="J67" s="278">
        <v>5253.4</v>
      </c>
      <c r="K67" s="276">
        <v>5175</v>
      </c>
      <c r="L67" s="276">
        <v>5075</v>
      </c>
      <c r="M67" s="276">
        <v>0.22262000000000001</v>
      </c>
    </row>
    <row r="68" spans="1:13">
      <c r="A68" s="267">
        <v>58</v>
      </c>
      <c r="B68" s="276" t="s">
        <v>234</v>
      </c>
      <c r="C68" s="277">
        <v>1256.6500000000001</v>
      </c>
      <c r="D68" s="278">
        <v>1253.5500000000002</v>
      </c>
      <c r="E68" s="278">
        <v>1231.6500000000003</v>
      </c>
      <c r="F68" s="278">
        <v>1206.6500000000001</v>
      </c>
      <c r="G68" s="278">
        <v>1184.7500000000002</v>
      </c>
      <c r="H68" s="278">
        <v>1278.5500000000004</v>
      </c>
      <c r="I68" s="278">
        <v>1300.45</v>
      </c>
      <c r="J68" s="278">
        <v>1325.4500000000005</v>
      </c>
      <c r="K68" s="276">
        <v>1275.45</v>
      </c>
      <c r="L68" s="276">
        <v>1228.55</v>
      </c>
      <c r="M68" s="276">
        <v>0.97636999999999996</v>
      </c>
    </row>
    <row r="69" spans="1:13">
      <c r="A69" s="267">
        <v>59</v>
      </c>
      <c r="B69" s="276" t="s">
        <v>321</v>
      </c>
      <c r="C69" s="277">
        <v>306.45</v>
      </c>
      <c r="D69" s="278">
        <v>308.48333333333335</v>
      </c>
      <c r="E69" s="278">
        <v>302.9666666666667</v>
      </c>
      <c r="F69" s="278">
        <v>299.48333333333335</v>
      </c>
      <c r="G69" s="278">
        <v>293.9666666666667</v>
      </c>
      <c r="H69" s="278">
        <v>311.9666666666667</v>
      </c>
      <c r="I69" s="278">
        <v>317.48333333333335</v>
      </c>
      <c r="J69" s="278">
        <v>320.9666666666667</v>
      </c>
      <c r="K69" s="276">
        <v>314</v>
      </c>
      <c r="L69" s="276">
        <v>305</v>
      </c>
      <c r="M69" s="276">
        <v>2.3003399999999998</v>
      </c>
    </row>
    <row r="70" spans="1:13">
      <c r="A70" s="267">
        <v>60</v>
      </c>
      <c r="B70" s="276" t="s">
        <v>65</v>
      </c>
      <c r="C70" s="277">
        <v>96.7</v>
      </c>
      <c r="D70" s="278">
        <v>95.566666666666663</v>
      </c>
      <c r="E70" s="278">
        <v>93.883333333333326</v>
      </c>
      <c r="F70" s="278">
        <v>91.066666666666663</v>
      </c>
      <c r="G70" s="278">
        <v>89.383333333333326</v>
      </c>
      <c r="H70" s="278">
        <v>98.383333333333326</v>
      </c>
      <c r="I70" s="278">
        <v>100.06666666666666</v>
      </c>
      <c r="J70" s="278">
        <v>102.88333333333333</v>
      </c>
      <c r="K70" s="276">
        <v>97.25</v>
      </c>
      <c r="L70" s="276">
        <v>92.75</v>
      </c>
      <c r="M70" s="276">
        <v>77.40513</v>
      </c>
    </row>
    <row r="71" spans="1:13">
      <c r="A71" s="267">
        <v>61</v>
      </c>
      <c r="B71" s="276" t="s">
        <v>313</v>
      </c>
      <c r="C71" s="277">
        <v>609.85</v>
      </c>
      <c r="D71" s="278">
        <v>613.88333333333333</v>
      </c>
      <c r="E71" s="278">
        <v>604.56666666666661</v>
      </c>
      <c r="F71" s="278">
        <v>599.2833333333333</v>
      </c>
      <c r="G71" s="278">
        <v>589.96666666666658</v>
      </c>
      <c r="H71" s="278">
        <v>619.16666666666663</v>
      </c>
      <c r="I71" s="278">
        <v>628.48333333333346</v>
      </c>
      <c r="J71" s="278">
        <v>633.76666666666665</v>
      </c>
      <c r="K71" s="276">
        <v>623.20000000000005</v>
      </c>
      <c r="L71" s="276">
        <v>608.6</v>
      </c>
      <c r="M71" s="276">
        <v>2.77521</v>
      </c>
    </row>
    <row r="72" spans="1:13">
      <c r="A72" s="267">
        <v>62</v>
      </c>
      <c r="B72" s="276" t="s">
        <v>66</v>
      </c>
      <c r="C72" s="277">
        <v>649</v>
      </c>
      <c r="D72" s="278">
        <v>650.06666666666661</v>
      </c>
      <c r="E72" s="278">
        <v>644.53333333333319</v>
      </c>
      <c r="F72" s="278">
        <v>640.06666666666661</v>
      </c>
      <c r="G72" s="278">
        <v>634.53333333333319</v>
      </c>
      <c r="H72" s="278">
        <v>654.53333333333319</v>
      </c>
      <c r="I72" s="278">
        <v>660.06666666666649</v>
      </c>
      <c r="J72" s="278">
        <v>664.53333333333319</v>
      </c>
      <c r="K72" s="276">
        <v>655.6</v>
      </c>
      <c r="L72" s="276">
        <v>645.6</v>
      </c>
      <c r="M72" s="276">
        <v>7.5615500000000004</v>
      </c>
    </row>
    <row r="73" spans="1:13">
      <c r="A73" s="267">
        <v>63</v>
      </c>
      <c r="B73" s="276" t="s">
        <v>67</v>
      </c>
      <c r="C73" s="277">
        <v>481.1</v>
      </c>
      <c r="D73" s="278">
        <v>485.86666666666662</v>
      </c>
      <c r="E73" s="278">
        <v>473.23333333333323</v>
      </c>
      <c r="F73" s="278">
        <v>465.36666666666662</v>
      </c>
      <c r="G73" s="278">
        <v>452.73333333333323</v>
      </c>
      <c r="H73" s="278">
        <v>493.73333333333323</v>
      </c>
      <c r="I73" s="278">
        <v>506.36666666666656</v>
      </c>
      <c r="J73" s="278">
        <v>514.23333333333323</v>
      </c>
      <c r="K73" s="276">
        <v>498.5</v>
      </c>
      <c r="L73" s="276">
        <v>478</v>
      </c>
      <c r="M73" s="276">
        <v>27.693940000000001</v>
      </c>
    </row>
    <row r="74" spans="1:13">
      <c r="A74" s="267">
        <v>64</v>
      </c>
      <c r="B74" s="276" t="s">
        <v>1045</v>
      </c>
      <c r="C74" s="277">
        <v>8695.2999999999993</v>
      </c>
      <c r="D74" s="278">
        <v>8730.4333333333325</v>
      </c>
      <c r="E74" s="278">
        <v>8485.866666666665</v>
      </c>
      <c r="F74" s="278">
        <v>8276.4333333333325</v>
      </c>
      <c r="G74" s="278">
        <v>8031.866666666665</v>
      </c>
      <c r="H74" s="278">
        <v>8939.866666666665</v>
      </c>
      <c r="I74" s="278">
        <v>9184.4333333333343</v>
      </c>
      <c r="J74" s="278">
        <v>9393.866666666665</v>
      </c>
      <c r="K74" s="276">
        <v>8975</v>
      </c>
      <c r="L74" s="276">
        <v>8521</v>
      </c>
      <c r="M74" s="276">
        <v>0.10202</v>
      </c>
    </row>
    <row r="75" spans="1:13">
      <c r="A75" s="267">
        <v>65</v>
      </c>
      <c r="B75" s="276" t="s">
        <v>69</v>
      </c>
      <c r="C75" s="277">
        <v>475.75</v>
      </c>
      <c r="D75" s="278">
        <v>474.58333333333331</v>
      </c>
      <c r="E75" s="278">
        <v>471.16666666666663</v>
      </c>
      <c r="F75" s="278">
        <v>466.58333333333331</v>
      </c>
      <c r="G75" s="278">
        <v>463.16666666666663</v>
      </c>
      <c r="H75" s="278">
        <v>479.16666666666663</v>
      </c>
      <c r="I75" s="278">
        <v>482.58333333333326</v>
      </c>
      <c r="J75" s="278">
        <v>487.16666666666663</v>
      </c>
      <c r="K75" s="276">
        <v>478</v>
      </c>
      <c r="L75" s="276">
        <v>470</v>
      </c>
      <c r="M75" s="276">
        <v>82.728409999999997</v>
      </c>
    </row>
    <row r="76" spans="1:13" s="16" customFormat="1">
      <c r="A76" s="267">
        <v>66</v>
      </c>
      <c r="B76" s="276" t="s">
        <v>70</v>
      </c>
      <c r="C76" s="277">
        <v>27.95</v>
      </c>
      <c r="D76" s="278">
        <v>27.966666666666665</v>
      </c>
      <c r="E76" s="278">
        <v>27.783333333333331</v>
      </c>
      <c r="F76" s="278">
        <v>27.616666666666667</v>
      </c>
      <c r="G76" s="278">
        <v>27.433333333333334</v>
      </c>
      <c r="H76" s="278">
        <v>28.133333333333329</v>
      </c>
      <c r="I76" s="278">
        <v>28.316666666666659</v>
      </c>
      <c r="J76" s="278">
        <v>28.483333333333327</v>
      </c>
      <c r="K76" s="276">
        <v>28.15</v>
      </c>
      <c r="L76" s="276">
        <v>27.8</v>
      </c>
      <c r="M76" s="276">
        <v>147.25782000000001</v>
      </c>
    </row>
    <row r="77" spans="1:13" s="16" customFormat="1">
      <c r="A77" s="267">
        <v>67</v>
      </c>
      <c r="B77" s="276" t="s">
        <v>71</v>
      </c>
      <c r="C77" s="277">
        <v>433.45</v>
      </c>
      <c r="D77" s="278">
        <v>430.73333333333329</v>
      </c>
      <c r="E77" s="278">
        <v>426.06666666666661</v>
      </c>
      <c r="F77" s="278">
        <v>418.68333333333334</v>
      </c>
      <c r="G77" s="278">
        <v>414.01666666666665</v>
      </c>
      <c r="H77" s="278">
        <v>438.11666666666656</v>
      </c>
      <c r="I77" s="278">
        <v>442.78333333333319</v>
      </c>
      <c r="J77" s="278">
        <v>450.16666666666652</v>
      </c>
      <c r="K77" s="276">
        <v>435.4</v>
      </c>
      <c r="L77" s="276">
        <v>423.35</v>
      </c>
      <c r="M77" s="276">
        <v>49.222099999999998</v>
      </c>
    </row>
    <row r="78" spans="1:13" s="16" customFormat="1">
      <c r="A78" s="267">
        <v>68</v>
      </c>
      <c r="B78" s="276" t="s">
        <v>322</v>
      </c>
      <c r="C78" s="277">
        <v>750.35</v>
      </c>
      <c r="D78" s="278">
        <v>755.06666666666661</v>
      </c>
      <c r="E78" s="278">
        <v>740.13333333333321</v>
      </c>
      <c r="F78" s="278">
        <v>729.91666666666663</v>
      </c>
      <c r="G78" s="278">
        <v>714.98333333333323</v>
      </c>
      <c r="H78" s="278">
        <v>765.28333333333319</v>
      </c>
      <c r="I78" s="278">
        <v>780.21666666666658</v>
      </c>
      <c r="J78" s="278">
        <v>790.43333333333317</v>
      </c>
      <c r="K78" s="276">
        <v>770</v>
      </c>
      <c r="L78" s="276">
        <v>744.85</v>
      </c>
      <c r="M78" s="276">
        <v>5.0277599999999998</v>
      </c>
    </row>
    <row r="79" spans="1:13" s="16" customFormat="1">
      <c r="A79" s="267">
        <v>69</v>
      </c>
      <c r="B79" s="276" t="s">
        <v>324</v>
      </c>
      <c r="C79" s="277">
        <v>163.05000000000001</v>
      </c>
      <c r="D79" s="278">
        <v>163.51666666666668</v>
      </c>
      <c r="E79" s="278">
        <v>161.53333333333336</v>
      </c>
      <c r="F79" s="278">
        <v>160.01666666666668</v>
      </c>
      <c r="G79" s="278">
        <v>158.03333333333336</v>
      </c>
      <c r="H79" s="278">
        <v>165.03333333333336</v>
      </c>
      <c r="I79" s="278">
        <v>167.01666666666665</v>
      </c>
      <c r="J79" s="278">
        <v>168.53333333333336</v>
      </c>
      <c r="K79" s="276">
        <v>165.5</v>
      </c>
      <c r="L79" s="276">
        <v>162</v>
      </c>
      <c r="M79" s="276">
        <v>3.5217800000000001</v>
      </c>
    </row>
    <row r="80" spans="1:13" s="16" customFormat="1">
      <c r="A80" s="267">
        <v>70</v>
      </c>
      <c r="B80" s="276" t="s">
        <v>325</v>
      </c>
      <c r="C80" s="277">
        <v>4086</v>
      </c>
      <c r="D80" s="278">
        <v>4010.8833333333332</v>
      </c>
      <c r="E80" s="278">
        <v>3881.7666666666664</v>
      </c>
      <c r="F80" s="278">
        <v>3677.5333333333333</v>
      </c>
      <c r="G80" s="278">
        <v>3548.4166666666665</v>
      </c>
      <c r="H80" s="278">
        <v>4215.1166666666668</v>
      </c>
      <c r="I80" s="278">
        <v>4344.2333333333336</v>
      </c>
      <c r="J80" s="278">
        <v>4548.4666666666662</v>
      </c>
      <c r="K80" s="276">
        <v>4140</v>
      </c>
      <c r="L80" s="276">
        <v>3806.65</v>
      </c>
      <c r="M80" s="276">
        <v>0.32307999999999998</v>
      </c>
    </row>
    <row r="81" spans="1:13" s="16" customFormat="1">
      <c r="A81" s="267">
        <v>71</v>
      </c>
      <c r="B81" s="276" t="s">
        <v>326</v>
      </c>
      <c r="C81" s="277">
        <v>678.7</v>
      </c>
      <c r="D81" s="278">
        <v>676.88333333333333</v>
      </c>
      <c r="E81" s="278">
        <v>663.06666666666661</v>
      </c>
      <c r="F81" s="278">
        <v>647.43333333333328</v>
      </c>
      <c r="G81" s="278">
        <v>633.61666666666656</v>
      </c>
      <c r="H81" s="278">
        <v>692.51666666666665</v>
      </c>
      <c r="I81" s="278">
        <v>706.33333333333348</v>
      </c>
      <c r="J81" s="278">
        <v>721.9666666666667</v>
      </c>
      <c r="K81" s="276">
        <v>690.7</v>
      </c>
      <c r="L81" s="276">
        <v>661.25</v>
      </c>
      <c r="M81" s="276">
        <v>1.2951299999999999</v>
      </c>
    </row>
    <row r="82" spans="1:13" s="16" customFormat="1">
      <c r="A82" s="267">
        <v>72</v>
      </c>
      <c r="B82" s="276" t="s">
        <v>327</v>
      </c>
      <c r="C82" s="277">
        <v>64.45</v>
      </c>
      <c r="D82" s="278">
        <v>64.650000000000006</v>
      </c>
      <c r="E82" s="278">
        <v>63.900000000000006</v>
      </c>
      <c r="F82" s="278">
        <v>63.349999999999994</v>
      </c>
      <c r="G82" s="278">
        <v>62.599999999999994</v>
      </c>
      <c r="H82" s="278">
        <v>65.200000000000017</v>
      </c>
      <c r="I82" s="278">
        <v>65.950000000000017</v>
      </c>
      <c r="J82" s="278">
        <v>66.500000000000028</v>
      </c>
      <c r="K82" s="276">
        <v>65.400000000000006</v>
      </c>
      <c r="L82" s="276">
        <v>64.099999999999994</v>
      </c>
      <c r="M82" s="276">
        <v>8.1427399999999999</v>
      </c>
    </row>
    <row r="83" spans="1:13" s="16" customFormat="1">
      <c r="A83" s="267">
        <v>73</v>
      </c>
      <c r="B83" s="276" t="s">
        <v>72</v>
      </c>
      <c r="C83" s="277">
        <v>11738.3</v>
      </c>
      <c r="D83" s="278">
        <v>11797.766666666668</v>
      </c>
      <c r="E83" s="278">
        <v>11620.533333333336</v>
      </c>
      <c r="F83" s="278">
        <v>11502.766666666668</v>
      </c>
      <c r="G83" s="278">
        <v>11325.533333333336</v>
      </c>
      <c r="H83" s="278">
        <v>11915.533333333336</v>
      </c>
      <c r="I83" s="278">
        <v>12092.76666666667</v>
      </c>
      <c r="J83" s="278">
        <v>12210.533333333336</v>
      </c>
      <c r="K83" s="276">
        <v>11975</v>
      </c>
      <c r="L83" s="276">
        <v>11680</v>
      </c>
      <c r="M83" s="276">
        <v>0.60753999999999997</v>
      </c>
    </row>
    <row r="84" spans="1:13" s="16" customFormat="1">
      <c r="A84" s="267">
        <v>74</v>
      </c>
      <c r="B84" s="276" t="s">
        <v>74</v>
      </c>
      <c r="C84" s="277">
        <v>394</v>
      </c>
      <c r="D84" s="278">
        <v>392.5333333333333</v>
      </c>
      <c r="E84" s="278">
        <v>384.66666666666663</v>
      </c>
      <c r="F84" s="278">
        <v>375.33333333333331</v>
      </c>
      <c r="G84" s="278">
        <v>367.46666666666664</v>
      </c>
      <c r="H84" s="278">
        <v>401.86666666666662</v>
      </c>
      <c r="I84" s="278">
        <v>409.73333333333329</v>
      </c>
      <c r="J84" s="278">
        <v>419.06666666666661</v>
      </c>
      <c r="K84" s="276">
        <v>400.4</v>
      </c>
      <c r="L84" s="276">
        <v>383.2</v>
      </c>
      <c r="M84" s="276">
        <v>95.578540000000004</v>
      </c>
    </row>
    <row r="85" spans="1:13" s="16" customFormat="1">
      <c r="A85" s="267">
        <v>75</v>
      </c>
      <c r="B85" s="276" t="s">
        <v>328</v>
      </c>
      <c r="C85" s="277">
        <v>204.7</v>
      </c>
      <c r="D85" s="278">
        <v>202.76666666666665</v>
      </c>
      <c r="E85" s="278">
        <v>195.98333333333329</v>
      </c>
      <c r="F85" s="278">
        <v>187.26666666666665</v>
      </c>
      <c r="G85" s="278">
        <v>180.48333333333329</v>
      </c>
      <c r="H85" s="278">
        <v>211.48333333333329</v>
      </c>
      <c r="I85" s="278">
        <v>218.26666666666665</v>
      </c>
      <c r="J85" s="278">
        <v>226.98333333333329</v>
      </c>
      <c r="K85" s="276">
        <v>209.55</v>
      </c>
      <c r="L85" s="276">
        <v>194.05</v>
      </c>
      <c r="M85" s="276">
        <v>5.9856100000000003</v>
      </c>
    </row>
    <row r="86" spans="1:13" s="16" customFormat="1">
      <c r="A86" s="267">
        <v>76</v>
      </c>
      <c r="B86" s="276" t="s">
        <v>75</v>
      </c>
      <c r="C86" s="277">
        <v>3514.45</v>
      </c>
      <c r="D86" s="278">
        <v>3520.2999999999997</v>
      </c>
      <c r="E86" s="278">
        <v>3499.1499999999996</v>
      </c>
      <c r="F86" s="278">
        <v>3483.85</v>
      </c>
      <c r="G86" s="278">
        <v>3462.7</v>
      </c>
      <c r="H86" s="278">
        <v>3535.5999999999995</v>
      </c>
      <c r="I86" s="278">
        <v>3556.75</v>
      </c>
      <c r="J86" s="278">
        <v>3572.0499999999993</v>
      </c>
      <c r="K86" s="276">
        <v>3541.45</v>
      </c>
      <c r="L86" s="276">
        <v>3505</v>
      </c>
      <c r="M86" s="276">
        <v>4.7352299999999996</v>
      </c>
    </row>
    <row r="87" spans="1:13" s="16" customFormat="1">
      <c r="A87" s="267">
        <v>77</v>
      </c>
      <c r="B87" s="276" t="s">
        <v>314</v>
      </c>
      <c r="C87" s="277">
        <v>507.1</v>
      </c>
      <c r="D87" s="278">
        <v>503.51666666666671</v>
      </c>
      <c r="E87" s="278">
        <v>497.23333333333341</v>
      </c>
      <c r="F87" s="278">
        <v>487.36666666666667</v>
      </c>
      <c r="G87" s="278">
        <v>481.08333333333337</v>
      </c>
      <c r="H87" s="278">
        <v>513.38333333333344</v>
      </c>
      <c r="I87" s="278">
        <v>519.66666666666674</v>
      </c>
      <c r="J87" s="278">
        <v>529.53333333333353</v>
      </c>
      <c r="K87" s="276">
        <v>509.8</v>
      </c>
      <c r="L87" s="276">
        <v>493.65</v>
      </c>
      <c r="M87" s="276">
        <v>2.2056200000000001</v>
      </c>
    </row>
    <row r="88" spans="1:13" s="16" customFormat="1">
      <c r="A88" s="267">
        <v>78</v>
      </c>
      <c r="B88" s="276" t="s">
        <v>323</v>
      </c>
      <c r="C88" s="277">
        <v>181.35</v>
      </c>
      <c r="D88" s="278">
        <v>179.54999999999998</v>
      </c>
      <c r="E88" s="278">
        <v>176.89999999999998</v>
      </c>
      <c r="F88" s="278">
        <v>172.45</v>
      </c>
      <c r="G88" s="278">
        <v>169.79999999999998</v>
      </c>
      <c r="H88" s="278">
        <v>183.99999999999997</v>
      </c>
      <c r="I88" s="278">
        <v>186.65</v>
      </c>
      <c r="J88" s="278">
        <v>191.09999999999997</v>
      </c>
      <c r="K88" s="276">
        <v>182.2</v>
      </c>
      <c r="L88" s="276">
        <v>175.1</v>
      </c>
      <c r="M88" s="276">
        <v>4.85846</v>
      </c>
    </row>
    <row r="89" spans="1:13" s="16" customFormat="1">
      <c r="A89" s="267">
        <v>79</v>
      </c>
      <c r="B89" s="276" t="s">
        <v>76</v>
      </c>
      <c r="C89" s="277">
        <v>425.6</v>
      </c>
      <c r="D89" s="278">
        <v>427.48333333333335</v>
      </c>
      <c r="E89" s="278">
        <v>422.2166666666667</v>
      </c>
      <c r="F89" s="278">
        <v>418.83333333333337</v>
      </c>
      <c r="G89" s="278">
        <v>413.56666666666672</v>
      </c>
      <c r="H89" s="278">
        <v>430.86666666666667</v>
      </c>
      <c r="I89" s="278">
        <v>436.13333333333333</v>
      </c>
      <c r="J89" s="278">
        <v>439.51666666666665</v>
      </c>
      <c r="K89" s="276">
        <v>432.75</v>
      </c>
      <c r="L89" s="276">
        <v>424.1</v>
      </c>
      <c r="M89" s="276">
        <v>54.437019999999997</v>
      </c>
    </row>
    <row r="90" spans="1:13" s="16" customFormat="1">
      <c r="A90" s="267">
        <v>80</v>
      </c>
      <c r="B90" s="276" t="s">
        <v>77</v>
      </c>
      <c r="C90" s="277">
        <v>91.5</v>
      </c>
      <c r="D90" s="278">
        <v>91.166666666666671</v>
      </c>
      <c r="E90" s="278">
        <v>90.63333333333334</v>
      </c>
      <c r="F90" s="278">
        <v>89.766666666666666</v>
      </c>
      <c r="G90" s="278">
        <v>89.233333333333334</v>
      </c>
      <c r="H90" s="278">
        <v>92.033333333333346</v>
      </c>
      <c r="I90" s="278">
        <v>92.566666666666677</v>
      </c>
      <c r="J90" s="278">
        <v>93.433333333333351</v>
      </c>
      <c r="K90" s="276">
        <v>91.7</v>
      </c>
      <c r="L90" s="276">
        <v>90.3</v>
      </c>
      <c r="M90" s="276">
        <v>55.211579999999998</v>
      </c>
    </row>
    <row r="91" spans="1:13" s="16" customFormat="1">
      <c r="A91" s="267">
        <v>81</v>
      </c>
      <c r="B91" s="276" t="s">
        <v>332</v>
      </c>
      <c r="C91" s="277">
        <v>473.5</v>
      </c>
      <c r="D91" s="278">
        <v>475.0333333333333</v>
      </c>
      <c r="E91" s="278">
        <v>469.56666666666661</v>
      </c>
      <c r="F91" s="278">
        <v>465.63333333333333</v>
      </c>
      <c r="G91" s="278">
        <v>460.16666666666663</v>
      </c>
      <c r="H91" s="278">
        <v>478.96666666666658</v>
      </c>
      <c r="I91" s="278">
        <v>484.43333333333328</v>
      </c>
      <c r="J91" s="278">
        <v>488.36666666666656</v>
      </c>
      <c r="K91" s="276">
        <v>480.5</v>
      </c>
      <c r="L91" s="276">
        <v>471.1</v>
      </c>
      <c r="M91" s="276">
        <v>1.1381300000000001</v>
      </c>
    </row>
    <row r="92" spans="1:13" s="16" customFormat="1">
      <c r="A92" s="267">
        <v>82</v>
      </c>
      <c r="B92" s="276" t="s">
        <v>333</v>
      </c>
      <c r="C92" s="277">
        <v>485.5</v>
      </c>
      <c r="D92" s="278">
        <v>485.48333333333335</v>
      </c>
      <c r="E92" s="278">
        <v>481.01666666666671</v>
      </c>
      <c r="F92" s="278">
        <v>476.53333333333336</v>
      </c>
      <c r="G92" s="278">
        <v>472.06666666666672</v>
      </c>
      <c r="H92" s="278">
        <v>489.9666666666667</v>
      </c>
      <c r="I92" s="278">
        <v>494.43333333333339</v>
      </c>
      <c r="J92" s="278">
        <v>498.91666666666669</v>
      </c>
      <c r="K92" s="276">
        <v>489.95</v>
      </c>
      <c r="L92" s="276">
        <v>481</v>
      </c>
      <c r="M92" s="276">
        <v>1.3761099999999999</v>
      </c>
    </row>
    <row r="93" spans="1:13" s="16" customFormat="1">
      <c r="A93" s="267">
        <v>83</v>
      </c>
      <c r="B93" s="276" t="s">
        <v>335</v>
      </c>
      <c r="C93" s="277">
        <v>294.14999999999998</v>
      </c>
      <c r="D93" s="278">
        <v>297.08333333333331</v>
      </c>
      <c r="E93" s="278">
        <v>286.66666666666663</v>
      </c>
      <c r="F93" s="278">
        <v>279.18333333333334</v>
      </c>
      <c r="G93" s="278">
        <v>268.76666666666665</v>
      </c>
      <c r="H93" s="278">
        <v>304.56666666666661</v>
      </c>
      <c r="I93" s="278">
        <v>314.98333333333323</v>
      </c>
      <c r="J93" s="278">
        <v>322.46666666666658</v>
      </c>
      <c r="K93" s="276">
        <v>307.5</v>
      </c>
      <c r="L93" s="276">
        <v>289.60000000000002</v>
      </c>
      <c r="M93" s="276">
        <v>2.4945499999999998</v>
      </c>
    </row>
    <row r="94" spans="1:13" s="16" customFormat="1">
      <c r="A94" s="267">
        <v>84</v>
      </c>
      <c r="B94" s="276" t="s">
        <v>329</v>
      </c>
      <c r="C94" s="277">
        <v>438.5</v>
      </c>
      <c r="D94" s="278">
        <v>434.66666666666669</v>
      </c>
      <c r="E94" s="278">
        <v>419.83333333333337</v>
      </c>
      <c r="F94" s="278">
        <v>401.16666666666669</v>
      </c>
      <c r="G94" s="278">
        <v>386.33333333333337</v>
      </c>
      <c r="H94" s="278">
        <v>453.33333333333337</v>
      </c>
      <c r="I94" s="278">
        <v>468.16666666666674</v>
      </c>
      <c r="J94" s="278">
        <v>486.83333333333337</v>
      </c>
      <c r="K94" s="276">
        <v>449.5</v>
      </c>
      <c r="L94" s="276">
        <v>416</v>
      </c>
      <c r="M94" s="276">
        <v>5.64161</v>
      </c>
    </row>
    <row r="95" spans="1:13" s="16" customFormat="1">
      <c r="A95" s="267">
        <v>85</v>
      </c>
      <c r="B95" s="276" t="s">
        <v>78</v>
      </c>
      <c r="C95" s="277">
        <v>115.05</v>
      </c>
      <c r="D95" s="278">
        <v>114.43333333333332</v>
      </c>
      <c r="E95" s="278">
        <v>113.26666666666665</v>
      </c>
      <c r="F95" s="278">
        <v>111.48333333333333</v>
      </c>
      <c r="G95" s="278">
        <v>110.31666666666666</v>
      </c>
      <c r="H95" s="278">
        <v>116.21666666666664</v>
      </c>
      <c r="I95" s="278">
        <v>117.3833333333333</v>
      </c>
      <c r="J95" s="278">
        <v>119.16666666666663</v>
      </c>
      <c r="K95" s="276">
        <v>115.6</v>
      </c>
      <c r="L95" s="276">
        <v>112.65</v>
      </c>
      <c r="M95" s="276">
        <v>24.426169999999999</v>
      </c>
    </row>
    <row r="96" spans="1:13" s="16" customFormat="1">
      <c r="A96" s="267">
        <v>86</v>
      </c>
      <c r="B96" s="276" t="s">
        <v>330</v>
      </c>
      <c r="C96" s="277">
        <v>241.9</v>
      </c>
      <c r="D96" s="278">
        <v>242.4</v>
      </c>
      <c r="E96" s="278">
        <v>239.8</v>
      </c>
      <c r="F96" s="278">
        <v>237.70000000000002</v>
      </c>
      <c r="G96" s="278">
        <v>235.10000000000002</v>
      </c>
      <c r="H96" s="278">
        <v>244.5</v>
      </c>
      <c r="I96" s="278">
        <v>247.09999999999997</v>
      </c>
      <c r="J96" s="278">
        <v>249.2</v>
      </c>
      <c r="K96" s="276">
        <v>245</v>
      </c>
      <c r="L96" s="276">
        <v>240.3</v>
      </c>
      <c r="M96" s="276">
        <v>1.07714</v>
      </c>
    </row>
    <row r="97" spans="1:13" s="16" customFormat="1">
      <c r="A97" s="267">
        <v>87</v>
      </c>
      <c r="B97" s="276" t="s">
        <v>338</v>
      </c>
      <c r="C97" s="277">
        <v>495.9</v>
      </c>
      <c r="D97" s="278">
        <v>491.08333333333331</v>
      </c>
      <c r="E97" s="278">
        <v>479.76666666666665</v>
      </c>
      <c r="F97" s="278">
        <v>463.63333333333333</v>
      </c>
      <c r="G97" s="278">
        <v>452.31666666666666</v>
      </c>
      <c r="H97" s="278">
        <v>507.21666666666664</v>
      </c>
      <c r="I97" s="278">
        <v>518.5333333333333</v>
      </c>
      <c r="J97" s="278">
        <v>534.66666666666663</v>
      </c>
      <c r="K97" s="276">
        <v>502.4</v>
      </c>
      <c r="L97" s="276">
        <v>474.95</v>
      </c>
      <c r="M97" s="276">
        <v>37.056130000000003</v>
      </c>
    </row>
    <row r="98" spans="1:13" s="16" customFormat="1">
      <c r="A98" s="267">
        <v>88</v>
      </c>
      <c r="B98" s="276" t="s">
        <v>336</v>
      </c>
      <c r="C98" s="277">
        <v>1107.2</v>
      </c>
      <c r="D98" s="278">
        <v>1101.9166666666667</v>
      </c>
      <c r="E98" s="278">
        <v>1093.8333333333335</v>
      </c>
      <c r="F98" s="278">
        <v>1080.4666666666667</v>
      </c>
      <c r="G98" s="278">
        <v>1072.3833333333334</v>
      </c>
      <c r="H98" s="278">
        <v>1115.2833333333335</v>
      </c>
      <c r="I98" s="278">
        <v>1123.366666666667</v>
      </c>
      <c r="J98" s="278">
        <v>1136.7333333333336</v>
      </c>
      <c r="K98" s="276">
        <v>1110</v>
      </c>
      <c r="L98" s="276">
        <v>1088.55</v>
      </c>
      <c r="M98" s="276">
        <v>0.68593000000000004</v>
      </c>
    </row>
    <row r="99" spans="1:13" s="16" customFormat="1">
      <c r="A99" s="267">
        <v>89</v>
      </c>
      <c r="B99" s="276" t="s">
        <v>337</v>
      </c>
      <c r="C99" s="277">
        <v>11.4</v>
      </c>
      <c r="D99" s="278">
        <v>11.416666666666666</v>
      </c>
      <c r="E99" s="278">
        <v>11.233333333333333</v>
      </c>
      <c r="F99" s="278">
        <v>11.066666666666666</v>
      </c>
      <c r="G99" s="278">
        <v>10.883333333333333</v>
      </c>
      <c r="H99" s="278">
        <v>11.583333333333332</v>
      </c>
      <c r="I99" s="278">
        <v>11.766666666666666</v>
      </c>
      <c r="J99" s="278">
        <v>11.933333333333332</v>
      </c>
      <c r="K99" s="276">
        <v>11.6</v>
      </c>
      <c r="L99" s="276">
        <v>11.25</v>
      </c>
      <c r="M99" s="276">
        <v>31.495170000000002</v>
      </c>
    </row>
    <row r="100" spans="1:13" s="16" customFormat="1">
      <c r="A100" s="267">
        <v>90</v>
      </c>
      <c r="B100" s="276" t="s">
        <v>339</v>
      </c>
      <c r="C100" s="277">
        <v>185.45</v>
      </c>
      <c r="D100" s="278">
        <v>184.7166666666667</v>
      </c>
      <c r="E100" s="278">
        <v>182.53333333333339</v>
      </c>
      <c r="F100" s="278">
        <v>179.6166666666667</v>
      </c>
      <c r="G100" s="278">
        <v>177.43333333333339</v>
      </c>
      <c r="H100" s="278">
        <v>187.63333333333338</v>
      </c>
      <c r="I100" s="278">
        <v>189.81666666666666</v>
      </c>
      <c r="J100" s="278">
        <v>192.73333333333338</v>
      </c>
      <c r="K100" s="276">
        <v>186.9</v>
      </c>
      <c r="L100" s="276">
        <v>181.8</v>
      </c>
      <c r="M100" s="276">
        <v>0.93701000000000001</v>
      </c>
    </row>
    <row r="101" spans="1:13">
      <c r="A101" s="267">
        <v>91</v>
      </c>
      <c r="B101" s="276" t="s">
        <v>80</v>
      </c>
      <c r="C101" s="277">
        <v>313.85000000000002</v>
      </c>
      <c r="D101" s="278">
        <v>313.36666666666667</v>
      </c>
      <c r="E101" s="278">
        <v>311.48333333333335</v>
      </c>
      <c r="F101" s="278">
        <v>309.11666666666667</v>
      </c>
      <c r="G101" s="278">
        <v>307.23333333333335</v>
      </c>
      <c r="H101" s="278">
        <v>315.73333333333335</v>
      </c>
      <c r="I101" s="278">
        <v>317.61666666666667</v>
      </c>
      <c r="J101" s="278">
        <v>319.98333333333335</v>
      </c>
      <c r="K101" s="276">
        <v>315.25</v>
      </c>
      <c r="L101" s="276">
        <v>311</v>
      </c>
      <c r="M101" s="276">
        <v>3.4223699999999999</v>
      </c>
    </row>
    <row r="102" spans="1:13">
      <c r="A102" s="267">
        <v>92</v>
      </c>
      <c r="B102" s="276" t="s">
        <v>340</v>
      </c>
      <c r="C102" s="277">
        <v>2970.15</v>
      </c>
      <c r="D102" s="278">
        <v>2890.0666666666671</v>
      </c>
      <c r="E102" s="278">
        <v>2780.1333333333341</v>
      </c>
      <c r="F102" s="278">
        <v>2590.1166666666672</v>
      </c>
      <c r="G102" s="278">
        <v>2480.1833333333343</v>
      </c>
      <c r="H102" s="278">
        <v>3080.0833333333339</v>
      </c>
      <c r="I102" s="278">
        <v>3190.0166666666673</v>
      </c>
      <c r="J102" s="278">
        <v>3380.0333333333338</v>
      </c>
      <c r="K102" s="276">
        <v>3000</v>
      </c>
      <c r="L102" s="276">
        <v>2700.05</v>
      </c>
      <c r="M102" s="276">
        <v>0.53996999999999995</v>
      </c>
    </row>
    <row r="103" spans="1:13">
      <c r="A103" s="267">
        <v>93</v>
      </c>
      <c r="B103" s="276" t="s">
        <v>81</v>
      </c>
      <c r="C103" s="277">
        <v>581.35</v>
      </c>
      <c r="D103" s="278">
        <v>579.85</v>
      </c>
      <c r="E103" s="278">
        <v>574.40000000000009</v>
      </c>
      <c r="F103" s="278">
        <v>567.45000000000005</v>
      </c>
      <c r="G103" s="278">
        <v>562.00000000000011</v>
      </c>
      <c r="H103" s="278">
        <v>586.80000000000007</v>
      </c>
      <c r="I103" s="278">
        <v>592.25000000000011</v>
      </c>
      <c r="J103" s="278">
        <v>599.20000000000005</v>
      </c>
      <c r="K103" s="276">
        <v>585.29999999999995</v>
      </c>
      <c r="L103" s="276">
        <v>572.9</v>
      </c>
      <c r="M103" s="276">
        <v>0.95677999999999996</v>
      </c>
    </row>
    <row r="104" spans="1:13">
      <c r="A104" s="267">
        <v>94</v>
      </c>
      <c r="B104" s="276" t="s">
        <v>334</v>
      </c>
      <c r="C104" s="277">
        <v>248.35</v>
      </c>
      <c r="D104" s="278">
        <v>249.65</v>
      </c>
      <c r="E104" s="278">
        <v>246.75</v>
      </c>
      <c r="F104" s="278">
        <v>245.15</v>
      </c>
      <c r="G104" s="278">
        <v>242.25</v>
      </c>
      <c r="H104" s="278">
        <v>251.25</v>
      </c>
      <c r="I104" s="278">
        <v>254.15000000000003</v>
      </c>
      <c r="J104" s="278">
        <v>255.75</v>
      </c>
      <c r="K104" s="276">
        <v>252.55</v>
      </c>
      <c r="L104" s="276">
        <v>248.05</v>
      </c>
      <c r="M104" s="276">
        <v>1.97149</v>
      </c>
    </row>
    <row r="105" spans="1:13">
      <c r="A105" s="267">
        <v>95</v>
      </c>
      <c r="B105" s="276" t="s">
        <v>342</v>
      </c>
      <c r="C105" s="277">
        <v>181.4</v>
      </c>
      <c r="D105" s="278">
        <v>178.6</v>
      </c>
      <c r="E105" s="278">
        <v>174.79999999999998</v>
      </c>
      <c r="F105" s="278">
        <v>168.2</v>
      </c>
      <c r="G105" s="278">
        <v>164.39999999999998</v>
      </c>
      <c r="H105" s="278">
        <v>185.2</v>
      </c>
      <c r="I105" s="278">
        <v>189</v>
      </c>
      <c r="J105" s="278">
        <v>195.6</v>
      </c>
      <c r="K105" s="276">
        <v>182.4</v>
      </c>
      <c r="L105" s="276">
        <v>172</v>
      </c>
      <c r="M105" s="276">
        <v>26.9053</v>
      </c>
    </row>
    <row r="106" spans="1:13">
      <c r="A106" s="267">
        <v>96</v>
      </c>
      <c r="B106" s="276" t="s">
        <v>343</v>
      </c>
      <c r="C106" s="277">
        <v>78.95</v>
      </c>
      <c r="D106" s="278">
        <v>79.016666666666666</v>
      </c>
      <c r="E106" s="278">
        <v>78.433333333333337</v>
      </c>
      <c r="F106" s="278">
        <v>77.916666666666671</v>
      </c>
      <c r="G106" s="278">
        <v>77.333333333333343</v>
      </c>
      <c r="H106" s="278">
        <v>79.533333333333331</v>
      </c>
      <c r="I106" s="278">
        <v>80.116666666666674</v>
      </c>
      <c r="J106" s="278">
        <v>80.633333333333326</v>
      </c>
      <c r="K106" s="276">
        <v>79.599999999999994</v>
      </c>
      <c r="L106" s="276">
        <v>78.5</v>
      </c>
      <c r="M106" s="276">
        <v>4.3692700000000002</v>
      </c>
    </row>
    <row r="107" spans="1:13">
      <c r="A107" s="267">
        <v>97</v>
      </c>
      <c r="B107" s="276" t="s">
        <v>82</v>
      </c>
      <c r="C107" s="277">
        <v>309.75</v>
      </c>
      <c r="D107" s="278">
        <v>311.56666666666666</v>
      </c>
      <c r="E107" s="278">
        <v>306.7833333333333</v>
      </c>
      <c r="F107" s="278">
        <v>303.81666666666666</v>
      </c>
      <c r="G107" s="278">
        <v>299.0333333333333</v>
      </c>
      <c r="H107" s="278">
        <v>314.5333333333333</v>
      </c>
      <c r="I107" s="278">
        <v>319.31666666666672</v>
      </c>
      <c r="J107" s="278">
        <v>322.2833333333333</v>
      </c>
      <c r="K107" s="276">
        <v>316.35000000000002</v>
      </c>
      <c r="L107" s="276">
        <v>308.60000000000002</v>
      </c>
      <c r="M107" s="276">
        <v>58.208640000000003</v>
      </c>
    </row>
    <row r="108" spans="1:13">
      <c r="A108" s="267">
        <v>98</v>
      </c>
      <c r="B108" s="284" t="s">
        <v>344</v>
      </c>
      <c r="C108" s="277">
        <v>428.15</v>
      </c>
      <c r="D108" s="278">
        <v>426.16666666666669</v>
      </c>
      <c r="E108" s="278">
        <v>422.33333333333337</v>
      </c>
      <c r="F108" s="278">
        <v>416.51666666666671</v>
      </c>
      <c r="G108" s="278">
        <v>412.68333333333339</v>
      </c>
      <c r="H108" s="278">
        <v>431.98333333333335</v>
      </c>
      <c r="I108" s="278">
        <v>435.81666666666672</v>
      </c>
      <c r="J108" s="278">
        <v>441.63333333333333</v>
      </c>
      <c r="K108" s="276">
        <v>430</v>
      </c>
      <c r="L108" s="276">
        <v>420.35</v>
      </c>
      <c r="M108" s="276">
        <v>0.55215999999999998</v>
      </c>
    </row>
    <row r="109" spans="1:13">
      <c r="A109" s="267">
        <v>99</v>
      </c>
      <c r="B109" s="276" t="s">
        <v>83</v>
      </c>
      <c r="C109" s="277">
        <v>744.65</v>
      </c>
      <c r="D109" s="278">
        <v>745.26666666666677</v>
      </c>
      <c r="E109" s="278">
        <v>739.53333333333353</v>
      </c>
      <c r="F109" s="278">
        <v>734.41666666666674</v>
      </c>
      <c r="G109" s="278">
        <v>728.68333333333351</v>
      </c>
      <c r="H109" s="278">
        <v>750.38333333333355</v>
      </c>
      <c r="I109" s="278">
        <v>756.1166666666669</v>
      </c>
      <c r="J109" s="278">
        <v>761.23333333333358</v>
      </c>
      <c r="K109" s="276">
        <v>751</v>
      </c>
      <c r="L109" s="276">
        <v>740.15</v>
      </c>
      <c r="M109" s="276">
        <v>69.555310000000006</v>
      </c>
    </row>
    <row r="110" spans="1:13">
      <c r="A110" s="267">
        <v>100</v>
      </c>
      <c r="B110" s="276" t="s">
        <v>84</v>
      </c>
      <c r="C110" s="277">
        <v>125.9</v>
      </c>
      <c r="D110" s="278">
        <v>124.48333333333333</v>
      </c>
      <c r="E110" s="278">
        <v>122.61666666666667</v>
      </c>
      <c r="F110" s="278">
        <v>119.33333333333334</v>
      </c>
      <c r="G110" s="278">
        <v>117.46666666666668</v>
      </c>
      <c r="H110" s="278">
        <v>127.76666666666667</v>
      </c>
      <c r="I110" s="278">
        <v>129.63333333333333</v>
      </c>
      <c r="J110" s="278">
        <v>132.91666666666666</v>
      </c>
      <c r="K110" s="276">
        <v>126.35</v>
      </c>
      <c r="L110" s="276">
        <v>121.2</v>
      </c>
      <c r="M110" s="276">
        <v>233.77931000000001</v>
      </c>
    </row>
    <row r="111" spans="1:13">
      <c r="A111" s="267">
        <v>101</v>
      </c>
      <c r="B111" s="276" t="s">
        <v>345</v>
      </c>
      <c r="C111" s="277">
        <v>335.5</v>
      </c>
      <c r="D111" s="278">
        <v>338.46666666666664</v>
      </c>
      <c r="E111" s="278">
        <v>331.0333333333333</v>
      </c>
      <c r="F111" s="278">
        <v>326.56666666666666</v>
      </c>
      <c r="G111" s="278">
        <v>319.13333333333333</v>
      </c>
      <c r="H111" s="278">
        <v>342.93333333333328</v>
      </c>
      <c r="I111" s="278">
        <v>350.36666666666656</v>
      </c>
      <c r="J111" s="278">
        <v>354.83333333333326</v>
      </c>
      <c r="K111" s="276">
        <v>345.9</v>
      </c>
      <c r="L111" s="276">
        <v>334</v>
      </c>
      <c r="M111" s="276">
        <v>4.7469299999999999</v>
      </c>
    </row>
    <row r="112" spans="1:13">
      <c r="A112" s="267">
        <v>102</v>
      </c>
      <c r="B112" s="276" t="s">
        <v>3634</v>
      </c>
      <c r="C112" s="277">
        <v>2304.3000000000002</v>
      </c>
      <c r="D112" s="278">
        <v>2315.6666666666665</v>
      </c>
      <c r="E112" s="278">
        <v>2272.6333333333332</v>
      </c>
      <c r="F112" s="278">
        <v>2240.9666666666667</v>
      </c>
      <c r="G112" s="278">
        <v>2197.9333333333334</v>
      </c>
      <c r="H112" s="278">
        <v>2347.333333333333</v>
      </c>
      <c r="I112" s="278">
        <v>2390.3666666666668</v>
      </c>
      <c r="J112" s="278">
        <v>2422.0333333333328</v>
      </c>
      <c r="K112" s="276">
        <v>2358.6999999999998</v>
      </c>
      <c r="L112" s="276">
        <v>2284</v>
      </c>
      <c r="M112" s="276">
        <v>3.8687100000000001</v>
      </c>
    </row>
    <row r="113" spans="1:13">
      <c r="A113" s="267">
        <v>103</v>
      </c>
      <c r="B113" s="276" t="s">
        <v>85</v>
      </c>
      <c r="C113" s="277">
        <v>1510.8</v>
      </c>
      <c r="D113" s="278">
        <v>1509.4333333333334</v>
      </c>
      <c r="E113" s="278">
        <v>1494.8666666666668</v>
      </c>
      <c r="F113" s="278">
        <v>1478.9333333333334</v>
      </c>
      <c r="G113" s="278">
        <v>1464.3666666666668</v>
      </c>
      <c r="H113" s="278">
        <v>1525.3666666666668</v>
      </c>
      <c r="I113" s="278">
        <v>1539.9333333333334</v>
      </c>
      <c r="J113" s="278">
        <v>1555.8666666666668</v>
      </c>
      <c r="K113" s="276">
        <v>1524</v>
      </c>
      <c r="L113" s="276">
        <v>1493.5</v>
      </c>
      <c r="M113" s="276">
        <v>4.4451799999999997</v>
      </c>
    </row>
    <row r="114" spans="1:13">
      <c r="A114" s="267">
        <v>104</v>
      </c>
      <c r="B114" s="276" t="s">
        <v>86</v>
      </c>
      <c r="C114" s="277">
        <v>399.85</v>
      </c>
      <c r="D114" s="278">
        <v>398.61666666666662</v>
      </c>
      <c r="E114" s="278">
        <v>394.23333333333323</v>
      </c>
      <c r="F114" s="278">
        <v>388.61666666666662</v>
      </c>
      <c r="G114" s="278">
        <v>384.23333333333323</v>
      </c>
      <c r="H114" s="278">
        <v>404.23333333333323</v>
      </c>
      <c r="I114" s="278">
        <v>408.61666666666656</v>
      </c>
      <c r="J114" s="278">
        <v>414.23333333333323</v>
      </c>
      <c r="K114" s="276">
        <v>403</v>
      </c>
      <c r="L114" s="276">
        <v>393</v>
      </c>
      <c r="M114" s="276">
        <v>16.524609999999999</v>
      </c>
    </row>
    <row r="115" spans="1:13">
      <c r="A115" s="267">
        <v>105</v>
      </c>
      <c r="B115" s="276" t="s">
        <v>236</v>
      </c>
      <c r="C115" s="277">
        <v>749.75</v>
      </c>
      <c r="D115" s="278">
        <v>740.56666666666661</v>
      </c>
      <c r="E115" s="278">
        <v>729.18333333333317</v>
      </c>
      <c r="F115" s="278">
        <v>708.61666666666656</v>
      </c>
      <c r="G115" s="278">
        <v>697.23333333333312</v>
      </c>
      <c r="H115" s="278">
        <v>761.13333333333321</v>
      </c>
      <c r="I115" s="278">
        <v>772.51666666666665</v>
      </c>
      <c r="J115" s="278">
        <v>793.08333333333326</v>
      </c>
      <c r="K115" s="276">
        <v>751.95</v>
      </c>
      <c r="L115" s="276">
        <v>720</v>
      </c>
      <c r="M115" s="276">
        <v>2.52996</v>
      </c>
    </row>
    <row r="116" spans="1:13">
      <c r="A116" s="267">
        <v>106</v>
      </c>
      <c r="B116" s="276" t="s">
        <v>346</v>
      </c>
      <c r="C116" s="277">
        <v>671.5</v>
      </c>
      <c r="D116" s="278">
        <v>675.76666666666665</v>
      </c>
      <c r="E116" s="278">
        <v>664.5333333333333</v>
      </c>
      <c r="F116" s="278">
        <v>657.56666666666661</v>
      </c>
      <c r="G116" s="278">
        <v>646.33333333333326</v>
      </c>
      <c r="H116" s="278">
        <v>682.73333333333335</v>
      </c>
      <c r="I116" s="278">
        <v>693.9666666666667</v>
      </c>
      <c r="J116" s="278">
        <v>700.93333333333339</v>
      </c>
      <c r="K116" s="276">
        <v>687</v>
      </c>
      <c r="L116" s="276">
        <v>668.8</v>
      </c>
      <c r="M116" s="276">
        <v>0.69476000000000004</v>
      </c>
    </row>
    <row r="117" spans="1:13">
      <c r="A117" s="267">
        <v>107</v>
      </c>
      <c r="B117" s="276" t="s">
        <v>331</v>
      </c>
      <c r="C117" s="277">
        <v>1964.1</v>
      </c>
      <c r="D117" s="278">
        <v>1953.0333333333335</v>
      </c>
      <c r="E117" s="278">
        <v>1922.0666666666671</v>
      </c>
      <c r="F117" s="278">
        <v>1880.0333333333335</v>
      </c>
      <c r="G117" s="278">
        <v>1849.0666666666671</v>
      </c>
      <c r="H117" s="278">
        <v>1995.0666666666671</v>
      </c>
      <c r="I117" s="278">
        <v>2026.0333333333338</v>
      </c>
      <c r="J117" s="278">
        <v>2068.0666666666671</v>
      </c>
      <c r="K117" s="276">
        <v>1984</v>
      </c>
      <c r="L117" s="276">
        <v>1911</v>
      </c>
      <c r="M117" s="276">
        <v>0.20035</v>
      </c>
    </row>
    <row r="118" spans="1:13">
      <c r="A118" s="267">
        <v>108</v>
      </c>
      <c r="B118" s="276" t="s">
        <v>237</v>
      </c>
      <c r="C118" s="277">
        <v>297.39999999999998</v>
      </c>
      <c r="D118" s="278">
        <v>296.76666666666665</v>
      </c>
      <c r="E118" s="278">
        <v>294.68333333333328</v>
      </c>
      <c r="F118" s="278">
        <v>291.96666666666664</v>
      </c>
      <c r="G118" s="278">
        <v>289.88333333333327</v>
      </c>
      <c r="H118" s="278">
        <v>299.48333333333329</v>
      </c>
      <c r="I118" s="278">
        <v>301.56666666666666</v>
      </c>
      <c r="J118" s="278">
        <v>304.2833333333333</v>
      </c>
      <c r="K118" s="276">
        <v>298.85000000000002</v>
      </c>
      <c r="L118" s="276">
        <v>294.05</v>
      </c>
      <c r="M118" s="276">
        <v>11.571580000000001</v>
      </c>
    </row>
    <row r="119" spans="1:13">
      <c r="A119" s="267">
        <v>109</v>
      </c>
      <c r="B119" s="276" t="s">
        <v>2995</v>
      </c>
      <c r="C119" s="277">
        <v>252.8</v>
      </c>
      <c r="D119" s="278">
        <v>253.26666666666668</v>
      </c>
      <c r="E119" s="278">
        <v>250.63333333333335</v>
      </c>
      <c r="F119" s="278">
        <v>248.46666666666667</v>
      </c>
      <c r="G119" s="278">
        <v>245.83333333333334</v>
      </c>
      <c r="H119" s="278">
        <v>255.43333333333337</v>
      </c>
      <c r="I119" s="278">
        <v>258.06666666666672</v>
      </c>
      <c r="J119" s="278">
        <v>260.23333333333335</v>
      </c>
      <c r="K119" s="276">
        <v>255.9</v>
      </c>
      <c r="L119" s="276">
        <v>251.1</v>
      </c>
      <c r="M119" s="276">
        <v>0.75409000000000004</v>
      </c>
    </row>
    <row r="120" spans="1:13">
      <c r="A120" s="267">
        <v>110</v>
      </c>
      <c r="B120" s="276" t="s">
        <v>235</v>
      </c>
      <c r="C120" s="277">
        <v>186.75</v>
      </c>
      <c r="D120" s="278">
        <v>182.46666666666667</v>
      </c>
      <c r="E120" s="278">
        <v>176.68333333333334</v>
      </c>
      <c r="F120" s="278">
        <v>166.61666666666667</v>
      </c>
      <c r="G120" s="278">
        <v>160.83333333333334</v>
      </c>
      <c r="H120" s="278">
        <v>192.53333333333333</v>
      </c>
      <c r="I120" s="278">
        <v>198.31666666666669</v>
      </c>
      <c r="J120" s="278">
        <v>208.38333333333333</v>
      </c>
      <c r="K120" s="276">
        <v>188.25</v>
      </c>
      <c r="L120" s="276">
        <v>172.4</v>
      </c>
      <c r="M120" s="276">
        <v>27.358350000000002</v>
      </c>
    </row>
    <row r="121" spans="1:13">
      <c r="A121" s="267">
        <v>111</v>
      </c>
      <c r="B121" s="276" t="s">
        <v>87</v>
      </c>
      <c r="C121" s="277">
        <v>478.35</v>
      </c>
      <c r="D121" s="278">
        <v>477</v>
      </c>
      <c r="E121" s="278">
        <v>472</v>
      </c>
      <c r="F121" s="278">
        <v>465.65</v>
      </c>
      <c r="G121" s="278">
        <v>460.65</v>
      </c>
      <c r="H121" s="278">
        <v>483.35</v>
      </c>
      <c r="I121" s="278">
        <v>488.35</v>
      </c>
      <c r="J121" s="278">
        <v>494.70000000000005</v>
      </c>
      <c r="K121" s="276">
        <v>482</v>
      </c>
      <c r="L121" s="276">
        <v>470.65</v>
      </c>
      <c r="M121" s="276">
        <v>11.79898</v>
      </c>
    </row>
    <row r="122" spans="1:13">
      <c r="A122" s="267">
        <v>112</v>
      </c>
      <c r="B122" s="276" t="s">
        <v>347</v>
      </c>
      <c r="C122" s="277">
        <v>424.5</v>
      </c>
      <c r="D122" s="278">
        <v>425.31666666666661</v>
      </c>
      <c r="E122" s="278">
        <v>419.8333333333332</v>
      </c>
      <c r="F122" s="278">
        <v>415.16666666666657</v>
      </c>
      <c r="G122" s="278">
        <v>409.68333333333317</v>
      </c>
      <c r="H122" s="278">
        <v>429.98333333333323</v>
      </c>
      <c r="I122" s="278">
        <v>435.46666666666658</v>
      </c>
      <c r="J122" s="278">
        <v>440.13333333333327</v>
      </c>
      <c r="K122" s="276">
        <v>430.8</v>
      </c>
      <c r="L122" s="276">
        <v>420.65</v>
      </c>
      <c r="M122" s="276">
        <v>2.1090800000000001</v>
      </c>
    </row>
    <row r="123" spans="1:13">
      <c r="A123" s="267">
        <v>113</v>
      </c>
      <c r="B123" s="276" t="s">
        <v>88</v>
      </c>
      <c r="C123" s="277">
        <v>515.4</v>
      </c>
      <c r="D123" s="278">
        <v>516.66666666666663</v>
      </c>
      <c r="E123" s="278">
        <v>511.33333333333326</v>
      </c>
      <c r="F123" s="278">
        <v>507.26666666666665</v>
      </c>
      <c r="G123" s="278">
        <v>501.93333333333328</v>
      </c>
      <c r="H123" s="278">
        <v>520.73333333333323</v>
      </c>
      <c r="I123" s="278">
        <v>526.06666666666649</v>
      </c>
      <c r="J123" s="278">
        <v>530.13333333333321</v>
      </c>
      <c r="K123" s="276">
        <v>522</v>
      </c>
      <c r="L123" s="276">
        <v>512.6</v>
      </c>
      <c r="M123" s="276">
        <v>31.046810000000001</v>
      </c>
    </row>
    <row r="124" spans="1:13">
      <c r="A124" s="267">
        <v>114</v>
      </c>
      <c r="B124" s="276" t="s">
        <v>238</v>
      </c>
      <c r="C124" s="277">
        <v>949.45</v>
      </c>
      <c r="D124" s="278">
        <v>937.01666666666677</v>
      </c>
      <c r="E124" s="278">
        <v>919.03333333333353</v>
      </c>
      <c r="F124" s="278">
        <v>888.61666666666679</v>
      </c>
      <c r="G124" s="278">
        <v>870.63333333333355</v>
      </c>
      <c r="H124" s="278">
        <v>967.43333333333351</v>
      </c>
      <c r="I124" s="278">
        <v>985.41666666666686</v>
      </c>
      <c r="J124" s="278">
        <v>1015.8333333333335</v>
      </c>
      <c r="K124" s="276">
        <v>955</v>
      </c>
      <c r="L124" s="276">
        <v>906.6</v>
      </c>
      <c r="M124" s="276">
        <v>3.8946700000000001</v>
      </c>
    </row>
    <row r="125" spans="1:13">
      <c r="A125" s="267">
        <v>115</v>
      </c>
      <c r="B125" s="276" t="s">
        <v>348</v>
      </c>
      <c r="C125" s="277">
        <v>75.650000000000006</v>
      </c>
      <c r="D125" s="278">
        <v>75.666666666666671</v>
      </c>
      <c r="E125" s="278">
        <v>74.433333333333337</v>
      </c>
      <c r="F125" s="278">
        <v>73.216666666666669</v>
      </c>
      <c r="G125" s="278">
        <v>71.983333333333334</v>
      </c>
      <c r="H125" s="278">
        <v>76.88333333333334</v>
      </c>
      <c r="I125" s="278">
        <v>78.11666666666666</v>
      </c>
      <c r="J125" s="278">
        <v>79.333333333333343</v>
      </c>
      <c r="K125" s="276">
        <v>76.900000000000006</v>
      </c>
      <c r="L125" s="276">
        <v>74.45</v>
      </c>
      <c r="M125" s="276">
        <v>0.85650999999999999</v>
      </c>
    </row>
    <row r="126" spans="1:13">
      <c r="A126" s="267">
        <v>116</v>
      </c>
      <c r="B126" s="276" t="s">
        <v>355</v>
      </c>
      <c r="C126" s="277">
        <v>352.65</v>
      </c>
      <c r="D126" s="278">
        <v>353</v>
      </c>
      <c r="E126" s="278">
        <v>349.35</v>
      </c>
      <c r="F126" s="278">
        <v>346.05</v>
      </c>
      <c r="G126" s="278">
        <v>342.40000000000003</v>
      </c>
      <c r="H126" s="278">
        <v>356.3</v>
      </c>
      <c r="I126" s="278">
        <v>359.95</v>
      </c>
      <c r="J126" s="278">
        <v>363.25</v>
      </c>
      <c r="K126" s="276">
        <v>356.65</v>
      </c>
      <c r="L126" s="276">
        <v>349.7</v>
      </c>
      <c r="M126" s="276">
        <v>0.66213999999999995</v>
      </c>
    </row>
    <row r="127" spans="1:13">
      <c r="A127" s="267">
        <v>117</v>
      </c>
      <c r="B127" s="276" t="s">
        <v>356</v>
      </c>
      <c r="C127" s="277">
        <v>132.19999999999999</v>
      </c>
      <c r="D127" s="278">
        <v>128.66666666666666</v>
      </c>
      <c r="E127" s="278">
        <v>121.5333333333333</v>
      </c>
      <c r="F127" s="278">
        <v>110.86666666666665</v>
      </c>
      <c r="G127" s="278">
        <v>103.73333333333329</v>
      </c>
      <c r="H127" s="278">
        <v>139.33333333333331</v>
      </c>
      <c r="I127" s="278">
        <v>146.4666666666667</v>
      </c>
      <c r="J127" s="278">
        <v>157.13333333333333</v>
      </c>
      <c r="K127" s="276">
        <v>135.80000000000001</v>
      </c>
      <c r="L127" s="276">
        <v>118</v>
      </c>
      <c r="M127" s="276">
        <v>6.3014599999999996</v>
      </c>
    </row>
    <row r="128" spans="1:13">
      <c r="A128" s="267">
        <v>118</v>
      </c>
      <c r="B128" s="276" t="s">
        <v>349</v>
      </c>
      <c r="C128" s="277">
        <v>91.45</v>
      </c>
      <c r="D128" s="278">
        <v>90.933333333333337</v>
      </c>
      <c r="E128" s="278">
        <v>88.916666666666671</v>
      </c>
      <c r="F128" s="278">
        <v>86.38333333333334</v>
      </c>
      <c r="G128" s="278">
        <v>84.366666666666674</v>
      </c>
      <c r="H128" s="278">
        <v>93.466666666666669</v>
      </c>
      <c r="I128" s="278">
        <v>95.48333333333332</v>
      </c>
      <c r="J128" s="278">
        <v>98.016666666666666</v>
      </c>
      <c r="K128" s="276">
        <v>92.95</v>
      </c>
      <c r="L128" s="276">
        <v>88.4</v>
      </c>
      <c r="M128" s="276">
        <v>19.631170000000001</v>
      </c>
    </row>
    <row r="129" spans="1:13">
      <c r="A129" s="267">
        <v>119</v>
      </c>
      <c r="B129" s="276" t="s">
        <v>350</v>
      </c>
      <c r="C129" s="277">
        <v>337.1</v>
      </c>
      <c r="D129" s="278">
        <v>341.05</v>
      </c>
      <c r="E129" s="278">
        <v>327.40000000000003</v>
      </c>
      <c r="F129" s="278">
        <v>317.70000000000005</v>
      </c>
      <c r="G129" s="278">
        <v>304.05000000000007</v>
      </c>
      <c r="H129" s="278">
        <v>350.75</v>
      </c>
      <c r="I129" s="278">
        <v>364.4</v>
      </c>
      <c r="J129" s="278">
        <v>374.09999999999997</v>
      </c>
      <c r="K129" s="276">
        <v>354.7</v>
      </c>
      <c r="L129" s="276">
        <v>331.35</v>
      </c>
      <c r="M129" s="276">
        <v>2.02603</v>
      </c>
    </row>
    <row r="130" spans="1:13">
      <c r="A130" s="267">
        <v>120</v>
      </c>
      <c r="B130" s="276" t="s">
        <v>351</v>
      </c>
      <c r="C130" s="277">
        <v>824.85</v>
      </c>
      <c r="D130" s="278">
        <v>824.6</v>
      </c>
      <c r="E130" s="278">
        <v>817.25</v>
      </c>
      <c r="F130" s="278">
        <v>809.65</v>
      </c>
      <c r="G130" s="278">
        <v>802.3</v>
      </c>
      <c r="H130" s="278">
        <v>832.2</v>
      </c>
      <c r="I130" s="278">
        <v>839.55000000000018</v>
      </c>
      <c r="J130" s="278">
        <v>847.15000000000009</v>
      </c>
      <c r="K130" s="276">
        <v>831.95</v>
      </c>
      <c r="L130" s="276">
        <v>817</v>
      </c>
      <c r="M130" s="276">
        <v>5.1265200000000002</v>
      </c>
    </row>
    <row r="131" spans="1:13">
      <c r="A131" s="267">
        <v>121</v>
      </c>
      <c r="B131" s="276" t="s">
        <v>352</v>
      </c>
      <c r="C131" s="277">
        <v>135.4</v>
      </c>
      <c r="D131" s="278">
        <v>132.83333333333334</v>
      </c>
      <c r="E131" s="278">
        <v>129.01666666666668</v>
      </c>
      <c r="F131" s="278">
        <v>122.63333333333334</v>
      </c>
      <c r="G131" s="278">
        <v>118.81666666666668</v>
      </c>
      <c r="H131" s="278">
        <v>139.2166666666667</v>
      </c>
      <c r="I131" s="278">
        <v>143.03333333333336</v>
      </c>
      <c r="J131" s="278">
        <v>149.41666666666669</v>
      </c>
      <c r="K131" s="276">
        <v>136.65</v>
      </c>
      <c r="L131" s="276">
        <v>126.45</v>
      </c>
      <c r="M131" s="276">
        <v>61.024709999999999</v>
      </c>
    </row>
    <row r="132" spans="1:13">
      <c r="A132" s="267">
        <v>122</v>
      </c>
      <c r="B132" s="276" t="s">
        <v>1220</v>
      </c>
      <c r="C132" s="277">
        <v>700.15</v>
      </c>
      <c r="D132" s="278">
        <v>701.41666666666663</v>
      </c>
      <c r="E132" s="278">
        <v>693.73333333333323</v>
      </c>
      <c r="F132" s="278">
        <v>687.31666666666661</v>
      </c>
      <c r="G132" s="278">
        <v>679.63333333333321</v>
      </c>
      <c r="H132" s="278">
        <v>707.83333333333326</v>
      </c>
      <c r="I132" s="278">
        <v>715.51666666666665</v>
      </c>
      <c r="J132" s="278">
        <v>721.93333333333328</v>
      </c>
      <c r="K132" s="276">
        <v>709.1</v>
      </c>
      <c r="L132" s="276">
        <v>695</v>
      </c>
      <c r="M132" s="276">
        <v>0.60492999999999997</v>
      </c>
    </row>
    <row r="133" spans="1:13">
      <c r="A133" s="267">
        <v>123</v>
      </c>
      <c r="B133" s="276" t="s">
        <v>90</v>
      </c>
      <c r="C133" s="277">
        <v>10.5</v>
      </c>
      <c r="D133" s="278">
        <v>10.549999999999999</v>
      </c>
      <c r="E133" s="278">
        <v>10.399999999999999</v>
      </c>
      <c r="F133" s="278">
        <v>10.299999999999999</v>
      </c>
      <c r="G133" s="278">
        <v>10.149999999999999</v>
      </c>
      <c r="H133" s="278">
        <v>10.649999999999999</v>
      </c>
      <c r="I133" s="278">
        <v>10.8</v>
      </c>
      <c r="J133" s="278">
        <v>10.899999999999999</v>
      </c>
      <c r="K133" s="276">
        <v>10.7</v>
      </c>
      <c r="L133" s="276">
        <v>10.45</v>
      </c>
      <c r="M133" s="276">
        <v>31.204070000000002</v>
      </c>
    </row>
    <row r="134" spans="1:13">
      <c r="A134" s="267">
        <v>124</v>
      </c>
      <c r="B134" s="276" t="s">
        <v>91</v>
      </c>
      <c r="C134" s="277">
        <v>3432.95</v>
      </c>
      <c r="D134" s="278">
        <v>3417.0499999999997</v>
      </c>
      <c r="E134" s="278">
        <v>3384.0999999999995</v>
      </c>
      <c r="F134" s="278">
        <v>3335.2499999999995</v>
      </c>
      <c r="G134" s="278">
        <v>3302.2999999999993</v>
      </c>
      <c r="H134" s="278">
        <v>3465.8999999999996</v>
      </c>
      <c r="I134" s="278">
        <v>3498.8499999999995</v>
      </c>
      <c r="J134" s="278">
        <v>3547.7</v>
      </c>
      <c r="K134" s="276">
        <v>3450</v>
      </c>
      <c r="L134" s="276">
        <v>3368.2</v>
      </c>
      <c r="M134" s="276">
        <v>13.46031</v>
      </c>
    </row>
    <row r="135" spans="1:13">
      <c r="A135" s="267">
        <v>125</v>
      </c>
      <c r="B135" s="276" t="s">
        <v>357</v>
      </c>
      <c r="C135" s="277">
        <v>10598.8</v>
      </c>
      <c r="D135" s="278">
        <v>10512.933333333332</v>
      </c>
      <c r="E135" s="278">
        <v>10225.866666666665</v>
      </c>
      <c r="F135" s="278">
        <v>9852.9333333333325</v>
      </c>
      <c r="G135" s="278">
        <v>9565.866666666665</v>
      </c>
      <c r="H135" s="278">
        <v>10885.866666666665</v>
      </c>
      <c r="I135" s="278">
        <v>11172.933333333334</v>
      </c>
      <c r="J135" s="278">
        <v>11545.866666666665</v>
      </c>
      <c r="K135" s="276">
        <v>10800</v>
      </c>
      <c r="L135" s="276">
        <v>10140</v>
      </c>
      <c r="M135" s="276">
        <v>0.53391</v>
      </c>
    </row>
    <row r="136" spans="1:13">
      <c r="A136" s="267">
        <v>126</v>
      </c>
      <c r="B136" s="276" t="s">
        <v>93</v>
      </c>
      <c r="C136" s="277">
        <v>184.65</v>
      </c>
      <c r="D136" s="278">
        <v>183.66666666666666</v>
      </c>
      <c r="E136" s="278">
        <v>181.5333333333333</v>
      </c>
      <c r="F136" s="278">
        <v>178.41666666666666</v>
      </c>
      <c r="G136" s="278">
        <v>176.2833333333333</v>
      </c>
      <c r="H136" s="278">
        <v>186.7833333333333</v>
      </c>
      <c r="I136" s="278">
        <v>188.91666666666669</v>
      </c>
      <c r="J136" s="278">
        <v>192.0333333333333</v>
      </c>
      <c r="K136" s="276">
        <v>185.8</v>
      </c>
      <c r="L136" s="276">
        <v>180.55</v>
      </c>
      <c r="M136" s="276">
        <v>100.70735000000001</v>
      </c>
    </row>
    <row r="137" spans="1:13">
      <c r="A137" s="267">
        <v>127</v>
      </c>
      <c r="B137" s="276" t="s">
        <v>231</v>
      </c>
      <c r="C137" s="277">
        <v>2383.0500000000002</v>
      </c>
      <c r="D137" s="278">
        <v>2381.1833333333334</v>
      </c>
      <c r="E137" s="278">
        <v>2363.3666666666668</v>
      </c>
      <c r="F137" s="278">
        <v>2343.6833333333334</v>
      </c>
      <c r="G137" s="278">
        <v>2325.8666666666668</v>
      </c>
      <c r="H137" s="278">
        <v>2400.8666666666668</v>
      </c>
      <c r="I137" s="278">
        <v>2418.6833333333334</v>
      </c>
      <c r="J137" s="278">
        <v>2438.3666666666668</v>
      </c>
      <c r="K137" s="276">
        <v>2399</v>
      </c>
      <c r="L137" s="276">
        <v>2361.5</v>
      </c>
      <c r="M137" s="276">
        <v>1.7175800000000001</v>
      </c>
    </row>
    <row r="138" spans="1:13">
      <c r="A138" s="267">
        <v>128</v>
      </c>
      <c r="B138" s="276" t="s">
        <v>94</v>
      </c>
      <c r="C138" s="277">
        <v>4856.8999999999996</v>
      </c>
      <c r="D138" s="278">
        <v>4857.2666666666664</v>
      </c>
      <c r="E138" s="278">
        <v>4829.6833333333325</v>
      </c>
      <c r="F138" s="278">
        <v>4802.4666666666662</v>
      </c>
      <c r="G138" s="278">
        <v>4774.8833333333323</v>
      </c>
      <c r="H138" s="278">
        <v>4884.4833333333327</v>
      </c>
      <c r="I138" s="278">
        <v>4912.0666666666666</v>
      </c>
      <c r="J138" s="278">
        <v>4939.2833333333328</v>
      </c>
      <c r="K138" s="276">
        <v>4884.8500000000004</v>
      </c>
      <c r="L138" s="276">
        <v>4830.05</v>
      </c>
      <c r="M138" s="276">
        <v>10.918699999999999</v>
      </c>
    </row>
    <row r="139" spans="1:13">
      <c r="A139" s="267">
        <v>129</v>
      </c>
      <c r="B139" s="276" t="s">
        <v>1263</v>
      </c>
      <c r="C139" s="277">
        <v>714.5</v>
      </c>
      <c r="D139" s="278">
        <v>710.5</v>
      </c>
      <c r="E139" s="278">
        <v>702</v>
      </c>
      <c r="F139" s="278">
        <v>689.5</v>
      </c>
      <c r="G139" s="278">
        <v>681</v>
      </c>
      <c r="H139" s="278">
        <v>723</v>
      </c>
      <c r="I139" s="278">
        <v>731.5</v>
      </c>
      <c r="J139" s="278">
        <v>744</v>
      </c>
      <c r="K139" s="276">
        <v>719</v>
      </c>
      <c r="L139" s="276">
        <v>698</v>
      </c>
      <c r="M139" s="276">
        <v>2.2167699999999999</v>
      </c>
    </row>
    <row r="140" spans="1:13">
      <c r="A140" s="267">
        <v>130</v>
      </c>
      <c r="B140" s="276" t="s">
        <v>239</v>
      </c>
      <c r="C140" s="277">
        <v>54.35</v>
      </c>
      <c r="D140" s="278">
        <v>54.333333333333336</v>
      </c>
      <c r="E140" s="278">
        <v>53.866666666666674</v>
      </c>
      <c r="F140" s="278">
        <v>53.38333333333334</v>
      </c>
      <c r="G140" s="278">
        <v>52.916666666666679</v>
      </c>
      <c r="H140" s="278">
        <v>54.81666666666667</v>
      </c>
      <c r="I140" s="278">
        <v>55.283333333333324</v>
      </c>
      <c r="J140" s="278">
        <v>55.766666666666666</v>
      </c>
      <c r="K140" s="276">
        <v>54.8</v>
      </c>
      <c r="L140" s="276">
        <v>53.85</v>
      </c>
      <c r="M140" s="276">
        <v>19.26783</v>
      </c>
    </row>
    <row r="141" spans="1:13">
      <c r="A141" s="267">
        <v>131</v>
      </c>
      <c r="B141" s="276" t="s">
        <v>95</v>
      </c>
      <c r="C141" s="277">
        <v>2514.6</v>
      </c>
      <c r="D141" s="278">
        <v>2468.8333333333335</v>
      </c>
      <c r="E141" s="278">
        <v>2363.2666666666669</v>
      </c>
      <c r="F141" s="278">
        <v>2211.9333333333334</v>
      </c>
      <c r="G141" s="278">
        <v>2106.3666666666668</v>
      </c>
      <c r="H141" s="278">
        <v>2620.166666666667</v>
      </c>
      <c r="I141" s="278">
        <v>2725.7333333333336</v>
      </c>
      <c r="J141" s="278">
        <v>2877.0666666666671</v>
      </c>
      <c r="K141" s="276">
        <v>2574.4</v>
      </c>
      <c r="L141" s="276">
        <v>2317.5</v>
      </c>
      <c r="M141" s="276">
        <v>94.752099999999999</v>
      </c>
    </row>
    <row r="142" spans="1:13">
      <c r="A142" s="267">
        <v>132</v>
      </c>
      <c r="B142" s="276" t="s">
        <v>359</v>
      </c>
      <c r="C142" s="277">
        <v>284.25</v>
      </c>
      <c r="D142" s="278">
        <v>284.81666666666666</v>
      </c>
      <c r="E142" s="278">
        <v>281.43333333333334</v>
      </c>
      <c r="F142" s="278">
        <v>278.61666666666667</v>
      </c>
      <c r="G142" s="278">
        <v>275.23333333333335</v>
      </c>
      <c r="H142" s="278">
        <v>287.63333333333333</v>
      </c>
      <c r="I142" s="278">
        <v>291.01666666666665</v>
      </c>
      <c r="J142" s="278">
        <v>293.83333333333331</v>
      </c>
      <c r="K142" s="276">
        <v>288.2</v>
      </c>
      <c r="L142" s="276">
        <v>282</v>
      </c>
      <c r="M142" s="276">
        <v>1.6247100000000001</v>
      </c>
    </row>
    <row r="143" spans="1:13">
      <c r="A143" s="267">
        <v>133</v>
      </c>
      <c r="B143" s="276" t="s">
        <v>360</v>
      </c>
      <c r="C143" s="277">
        <v>81.599999999999994</v>
      </c>
      <c r="D143" s="278">
        <v>81.333333333333329</v>
      </c>
      <c r="E143" s="278">
        <v>80.266666666666652</v>
      </c>
      <c r="F143" s="278">
        <v>78.933333333333323</v>
      </c>
      <c r="G143" s="278">
        <v>77.866666666666646</v>
      </c>
      <c r="H143" s="278">
        <v>82.666666666666657</v>
      </c>
      <c r="I143" s="278">
        <v>83.733333333333348</v>
      </c>
      <c r="J143" s="278">
        <v>85.066666666666663</v>
      </c>
      <c r="K143" s="276">
        <v>82.4</v>
      </c>
      <c r="L143" s="276">
        <v>80</v>
      </c>
      <c r="M143" s="276">
        <v>4.7252900000000002</v>
      </c>
    </row>
    <row r="144" spans="1:13">
      <c r="A144" s="267">
        <v>134</v>
      </c>
      <c r="B144" s="276" t="s">
        <v>361</v>
      </c>
      <c r="C144" s="277">
        <v>118.35</v>
      </c>
      <c r="D144" s="278">
        <v>119.33333333333333</v>
      </c>
      <c r="E144" s="278">
        <v>116.66666666666666</v>
      </c>
      <c r="F144" s="278">
        <v>114.98333333333333</v>
      </c>
      <c r="G144" s="278">
        <v>112.31666666666666</v>
      </c>
      <c r="H144" s="278">
        <v>121.01666666666665</v>
      </c>
      <c r="I144" s="278">
        <v>123.68333333333331</v>
      </c>
      <c r="J144" s="278">
        <v>125.36666666666665</v>
      </c>
      <c r="K144" s="276">
        <v>122</v>
      </c>
      <c r="L144" s="276">
        <v>117.65</v>
      </c>
      <c r="M144" s="276">
        <v>0.43652999999999997</v>
      </c>
    </row>
    <row r="145" spans="1:13">
      <c r="A145" s="267">
        <v>135</v>
      </c>
      <c r="B145" s="276" t="s">
        <v>240</v>
      </c>
      <c r="C145" s="277">
        <v>379.8</v>
      </c>
      <c r="D145" s="278">
        <v>381.41666666666669</v>
      </c>
      <c r="E145" s="278">
        <v>374.78333333333336</v>
      </c>
      <c r="F145" s="278">
        <v>369.76666666666665</v>
      </c>
      <c r="G145" s="278">
        <v>363.13333333333333</v>
      </c>
      <c r="H145" s="278">
        <v>386.43333333333339</v>
      </c>
      <c r="I145" s="278">
        <v>393.06666666666672</v>
      </c>
      <c r="J145" s="278">
        <v>398.08333333333343</v>
      </c>
      <c r="K145" s="276">
        <v>388.05</v>
      </c>
      <c r="L145" s="276">
        <v>376.4</v>
      </c>
      <c r="M145" s="276">
        <v>5.4982199999999999</v>
      </c>
    </row>
    <row r="146" spans="1:13">
      <c r="A146" s="267">
        <v>136</v>
      </c>
      <c r="B146" s="276" t="s">
        <v>241</v>
      </c>
      <c r="C146" s="277">
        <v>1029.95</v>
      </c>
      <c r="D146" s="278">
        <v>1035.0833333333333</v>
      </c>
      <c r="E146" s="278">
        <v>1020.1666666666665</v>
      </c>
      <c r="F146" s="278">
        <v>1010.3833333333332</v>
      </c>
      <c r="G146" s="278">
        <v>995.46666666666647</v>
      </c>
      <c r="H146" s="278">
        <v>1044.8666666666666</v>
      </c>
      <c r="I146" s="278">
        <v>1059.7833333333331</v>
      </c>
      <c r="J146" s="278">
        <v>1069.5666666666666</v>
      </c>
      <c r="K146" s="276">
        <v>1050</v>
      </c>
      <c r="L146" s="276">
        <v>1025.3</v>
      </c>
      <c r="M146" s="276">
        <v>2.1894100000000001</v>
      </c>
    </row>
    <row r="147" spans="1:13">
      <c r="A147" s="267">
        <v>137</v>
      </c>
      <c r="B147" s="276" t="s">
        <v>242</v>
      </c>
      <c r="C147" s="277">
        <v>70.7</v>
      </c>
      <c r="D147" s="278">
        <v>70.566666666666663</v>
      </c>
      <c r="E147" s="278">
        <v>69.933333333333323</v>
      </c>
      <c r="F147" s="278">
        <v>69.166666666666657</v>
      </c>
      <c r="G147" s="278">
        <v>68.533333333333317</v>
      </c>
      <c r="H147" s="278">
        <v>71.333333333333329</v>
      </c>
      <c r="I147" s="278">
        <v>71.966666666666654</v>
      </c>
      <c r="J147" s="278">
        <v>72.733333333333334</v>
      </c>
      <c r="K147" s="276">
        <v>71.2</v>
      </c>
      <c r="L147" s="276">
        <v>69.8</v>
      </c>
      <c r="M147" s="276">
        <v>16.672910000000002</v>
      </c>
    </row>
    <row r="148" spans="1:13">
      <c r="A148" s="267">
        <v>138</v>
      </c>
      <c r="B148" s="276" t="s">
        <v>96</v>
      </c>
      <c r="C148" s="277">
        <v>49.8</v>
      </c>
      <c r="D148" s="278">
        <v>49.849999999999994</v>
      </c>
      <c r="E148" s="278">
        <v>49.04999999999999</v>
      </c>
      <c r="F148" s="278">
        <v>48.3</v>
      </c>
      <c r="G148" s="278">
        <v>47.499999999999993</v>
      </c>
      <c r="H148" s="278">
        <v>50.599999999999987</v>
      </c>
      <c r="I148" s="278">
        <v>51.4</v>
      </c>
      <c r="J148" s="278">
        <v>52.149999999999984</v>
      </c>
      <c r="K148" s="276">
        <v>50.65</v>
      </c>
      <c r="L148" s="276">
        <v>49.1</v>
      </c>
      <c r="M148" s="276">
        <v>48.111490000000003</v>
      </c>
    </row>
    <row r="149" spans="1:13">
      <c r="A149" s="267">
        <v>139</v>
      </c>
      <c r="B149" s="276" t="s">
        <v>362</v>
      </c>
      <c r="C149" s="277">
        <v>503.55</v>
      </c>
      <c r="D149" s="278">
        <v>503.7833333333333</v>
      </c>
      <c r="E149" s="278">
        <v>498.76666666666659</v>
      </c>
      <c r="F149" s="278">
        <v>493.98333333333329</v>
      </c>
      <c r="G149" s="278">
        <v>488.96666666666658</v>
      </c>
      <c r="H149" s="278">
        <v>508.56666666666661</v>
      </c>
      <c r="I149" s="278">
        <v>513.58333333333326</v>
      </c>
      <c r="J149" s="278">
        <v>518.36666666666656</v>
      </c>
      <c r="K149" s="276">
        <v>508.8</v>
      </c>
      <c r="L149" s="276">
        <v>499</v>
      </c>
      <c r="M149" s="276">
        <v>1.2155400000000001</v>
      </c>
    </row>
    <row r="150" spans="1:13">
      <c r="A150" s="267">
        <v>140</v>
      </c>
      <c r="B150" s="276" t="s">
        <v>1297</v>
      </c>
      <c r="C150" s="277">
        <v>1364.45</v>
      </c>
      <c r="D150" s="278">
        <v>1360.55</v>
      </c>
      <c r="E150" s="278">
        <v>1339.1</v>
      </c>
      <c r="F150" s="278">
        <v>1313.75</v>
      </c>
      <c r="G150" s="278">
        <v>1292.3</v>
      </c>
      <c r="H150" s="278">
        <v>1385.8999999999999</v>
      </c>
      <c r="I150" s="278">
        <v>1407.3500000000001</v>
      </c>
      <c r="J150" s="278">
        <v>1432.6999999999998</v>
      </c>
      <c r="K150" s="276">
        <v>1382</v>
      </c>
      <c r="L150" s="276">
        <v>1335.2</v>
      </c>
      <c r="M150" s="276">
        <v>2.5340000000000001E-2</v>
      </c>
    </row>
    <row r="151" spans="1:13">
      <c r="A151" s="267">
        <v>141</v>
      </c>
      <c r="B151" s="276" t="s">
        <v>97</v>
      </c>
      <c r="C151" s="277">
        <v>1395.95</v>
      </c>
      <c r="D151" s="278">
        <v>1398.8666666666668</v>
      </c>
      <c r="E151" s="278">
        <v>1379.8833333333337</v>
      </c>
      <c r="F151" s="278">
        <v>1363.8166666666668</v>
      </c>
      <c r="G151" s="278">
        <v>1344.8333333333337</v>
      </c>
      <c r="H151" s="278">
        <v>1414.9333333333336</v>
      </c>
      <c r="I151" s="278">
        <v>1433.9166666666667</v>
      </c>
      <c r="J151" s="278">
        <v>1449.9833333333336</v>
      </c>
      <c r="K151" s="276">
        <v>1417.85</v>
      </c>
      <c r="L151" s="276">
        <v>1382.8</v>
      </c>
      <c r="M151" s="276">
        <v>14.614890000000001</v>
      </c>
    </row>
    <row r="152" spans="1:13">
      <c r="A152" s="267">
        <v>143</v>
      </c>
      <c r="B152" s="276" t="s">
        <v>98</v>
      </c>
      <c r="C152" s="277">
        <v>168.75</v>
      </c>
      <c r="D152" s="278">
        <v>169.21666666666667</v>
      </c>
      <c r="E152" s="278">
        <v>166.63333333333333</v>
      </c>
      <c r="F152" s="278">
        <v>164.51666666666665</v>
      </c>
      <c r="G152" s="278">
        <v>161.93333333333331</v>
      </c>
      <c r="H152" s="278">
        <v>171.33333333333334</v>
      </c>
      <c r="I152" s="278">
        <v>173.91666666666666</v>
      </c>
      <c r="J152" s="278">
        <v>176.03333333333336</v>
      </c>
      <c r="K152" s="276">
        <v>171.8</v>
      </c>
      <c r="L152" s="276">
        <v>167.1</v>
      </c>
      <c r="M152" s="276">
        <v>75.564040000000006</v>
      </c>
    </row>
    <row r="153" spans="1:13">
      <c r="A153" s="267">
        <v>144</v>
      </c>
      <c r="B153" s="276" t="s">
        <v>243</v>
      </c>
      <c r="C153" s="277">
        <v>7</v>
      </c>
      <c r="D153" s="278">
        <v>7</v>
      </c>
      <c r="E153" s="278">
        <v>6.9</v>
      </c>
      <c r="F153" s="278">
        <v>6.8000000000000007</v>
      </c>
      <c r="G153" s="278">
        <v>6.7000000000000011</v>
      </c>
      <c r="H153" s="278">
        <v>7.1</v>
      </c>
      <c r="I153" s="278">
        <v>7.1999999999999993</v>
      </c>
      <c r="J153" s="278">
        <v>7.2999999999999989</v>
      </c>
      <c r="K153" s="276">
        <v>7.1</v>
      </c>
      <c r="L153" s="276">
        <v>6.9</v>
      </c>
      <c r="M153" s="276">
        <v>21.732500000000002</v>
      </c>
    </row>
    <row r="154" spans="1:13">
      <c r="A154" s="267">
        <v>145</v>
      </c>
      <c r="B154" s="276" t="s">
        <v>364</v>
      </c>
      <c r="C154" s="277">
        <v>334.05</v>
      </c>
      <c r="D154" s="278">
        <v>332.68333333333334</v>
      </c>
      <c r="E154" s="278">
        <v>327.81666666666666</v>
      </c>
      <c r="F154" s="278">
        <v>321.58333333333331</v>
      </c>
      <c r="G154" s="278">
        <v>316.71666666666664</v>
      </c>
      <c r="H154" s="278">
        <v>338.91666666666669</v>
      </c>
      <c r="I154" s="278">
        <v>343.78333333333336</v>
      </c>
      <c r="J154" s="278">
        <v>350.01666666666671</v>
      </c>
      <c r="K154" s="276">
        <v>337.55</v>
      </c>
      <c r="L154" s="276">
        <v>326.45</v>
      </c>
      <c r="M154" s="276">
        <v>1.8438300000000001</v>
      </c>
    </row>
    <row r="155" spans="1:13">
      <c r="A155" s="267">
        <v>146</v>
      </c>
      <c r="B155" s="276" t="s">
        <v>99</v>
      </c>
      <c r="C155" s="277">
        <v>56.65</v>
      </c>
      <c r="D155" s="278">
        <v>56.1</v>
      </c>
      <c r="E155" s="278">
        <v>55.25</v>
      </c>
      <c r="F155" s="278">
        <v>53.85</v>
      </c>
      <c r="G155" s="278">
        <v>53</v>
      </c>
      <c r="H155" s="278">
        <v>57.5</v>
      </c>
      <c r="I155" s="278">
        <v>58.350000000000009</v>
      </c>
      <c r="J155" s="278">
        <v>59.75</v>
      </c>
      <c r="K155" s="276">
        <v>56.95</v>
      </c>
      <c r="L155" s="276">
        <v>54.7</v>
      </c>
      <c r="M155" s="276">
        <v>362.16804000000002</v>
      </c>
    </row>
    <row r="156" spans="1:13">
      <c r="A156" s="267">
        <v>147</v>
      </c>
      <c r="B156" s="276" t="s">
        <v>367</v>
      </c>
      <c r="C156" s="277">
        <v>272.89999999999998</v>
      </c>
      <c r="D156" s="278">
        <v>274.0333333333333</v>
      </c>
      <c r="E156" s="278">
        <v>270.86666666666662</v>
      </c>
      <c r="F156" s="278">
        <v>268.83333333333331</v>
      </c>
      <c r="G156" s="278">
        <v>265.66666666666663</v>
      </c>
      <c r="H156" s="278">
        <v>276.06666666666661</v>
      </c>
      <c r="I156" s="278">
        <v>279.23333333333335</v>
      </c>
      <c r="J156" s="278">
        <v>281.26666666666659</v>
      </c>
      <c r="K156" s="276">
        <v>277.2</v>
      </c>
      <c r="L156" s="276">
        <v>272</v>
      </c>
      <c r="M156" s="276">
        <v>1.3457699999999999</v>
      </c>
    </row>
    <row r="157" spans="1:13">
      <c r="A157" s="267">
        <v>148</v>
      </c>
      <c r="B157" s="276" t="s">
        <v>366</v>
      </c>
      <c r="C157" s="277">
        <v>2579.1999999999998</v>
      </c>
      <c r="D157" s="278">
        <v>2563.7333333333331</v>
      </c>
      <c r="E157" s="278">
        <v>2539.4666666666662</v>
      </c>
      <c r="F157" s="278">
        <v>2499.7333333333331</v>
      </c>
      <c r="G157" s="278">
        <v>2475.4666666666662</v>
      </c>
      <c r="H157" s="278">
        <v>2603.4666666666662</v>
      </c>
      <c r="I157" s="278">
        <v>2627.7333333333336</v>
      </c>
      <c r="J157" s="278">
        <v>2667.4666666666662</v>
      </c>
      <c r="K157" s="276">
        <v>2588</v>
      </c>
      <c r="L157" s="276">
        <v>2524</v>
      </c>
      <c r="M157" s="276">
        <v>0.28937000000000002</v>
      </c>
    </row>
    <row r="158" spans="1:13">
      <c r="A158" s="267">
        <v>149</v>
      </c>
      <c r="B158" s="276" t="s">
        <v>368</v>
      </c>
      <c r="C158" s="277">
        <v>610.95000000000005</v>
      </c>
      <c r="D158" s="278">
        <v>608.61666666666667</v>
      </c>
      <c r="E158" s="278">
        <v>601.38333333333333</v>
      </c>
      <c r="F158" s="278">
        <v>591.81666666666661</v>
      </c>
      <c r="G158" s="278">
        <v>584.58333333333326</v>
      </c>
      <c r="H158" s="278">
        <v>618.18333333333339</v>
      </c>
      <c r="I158" s="278">
        <v>625.41666666666674</v>
      </c>
      <c r="J158" s="278">
        <v>634.98333333333346</v>
      </c>
      <c r="K158" s="276">
        <v>615.85</v>
      </c>
      <c r="L158" s="276">
        <v>599.04999999999995</v>
      </c>
      <c r="M158" s="276">
        <v>1.3533999999999999</v>
      </c>
    </row>
    <row r="159" spans="1:13">
      <c r="A159" s="267">
        <v>150</v>
      </c>
      <c r="B159" s="276" t="s">
        <v>2940</v>
      </c>
      <c r="C159" s="277">
        <v>528.20000000000005</v>
      </c>
      <c r="D159" s="278">
        <v>516.41666666666663</v>
      </c>
      <c r="E159" s="278">
        <v>500.93333333333328</v>
      </c>
      <c r="F159" s="278">
        <v>473.66666666666663</v>
      </c>
      <c r="G159" s="278">
        <v>458.18333333333328</v>
      </c>
      <c r="H159" s="278">
        <v>543.68333333333328</v>
      </c>
      <c r="I159" s="278">
        <v>559.16666666666663</v>
      </c>
      <c r="J159" s="278">
        <v>586.43333333333328</v>
      </c>
      <c r="K159" s="276">
        <v>531.9</v>
      </c>
      <c r="L159" s="276">
        <v>489.15</v>
      </c>
      <c r="M159" s="276">
        <v>2.10134</v>
      </c>
    </row>
    <row r="160" spans="1:13">
      <c r="A160" s="267">
        <v>151</v>
      </c>
      <c r="B160" s="276" t="s">
        <v>370</v>
      </c>
      <c r="C160" s="277">
        <v>141.9</v>
      </c>
      <c r="D160" s="278">
        <v>138.70000000000002</v>
      </c>
      <c r="E160" s="278">
        <v>134.60000000000002</v>
      </c>
      <c r="F160" s="278">
        <v>127.30000000000001</v>
      </c>
      <c r="G160" s="278">
        <v>123.20000000000002</v>
      </c>
      <c r="H160" s="278">
        <v>146.00000000000003</v>
      </c>
      <c r="I160" s="278">
        <v>150.1</v>
      </c>
      <c r="J160" s="278">
        <v>157.40000000000003</v>
      </c>
      <c r="K160" s="276">
        <v>142.80000000000001</v>
      </c>
      <c r="L160" s="276">
        <v>131.4</v>
      </c>
      <c r="M160" s="276">
        <v>55.892519999999998</v>
      </c>
    </row>
    <row r="161" spans="1:13">
      <c r="A161" s="267">
        <v>152</v>
      </c>
      <c r="B161" s="276" t="s">
        <v>244</v>
      </c>
      <c r="C161" s="277">
        <v>68</v>
      </c>
      <c r="D161" s="278">
        <v>68.033333333333331</v>
      </c>
      <c r="E161" s="278">
        <v>67.566666666666663</v>
      </c>
      <c r="F161" s="278">
        <v>67.133333333333326</v>
      </c>
      <c r="G161" s="278">
        <v>66.666666666666657</v>
      </c>
      <c r="H161" s="278">
        <v>68.466666666666669</v>
      </c>
      <c r="I161" s="278">
        <v>68.933333333333337</v>
      </c>
      <c r="J161" s="278">
        <v>69.366666666666674</v>
      </c>
      <c r="K161" s="276">
        <v>68.5</v>
      </c>
      <c r="L161" s="276">
        <v>67.599999999999994</v>
      </c>
      <c r="M161" s="276">
        <v>17.719650000000001</v>
      </c>
    </row>
    <row r="162" spans="1:13">
      <c r="A162" s="267">
        <v>153</v>
      </c>
      <c r="B162" s="276" t="s">
        <v>369</v>
      </c>
      <c r="C162" s="277">
        <v>74.150000000000006</v>
      </c>
      <c r="D162" s="278">
        <v>74.400000000000006</v>
      </c>
      <c r="E162" s="278">
        <v>73.400000000000006</v>
      </c>
      <c r="F162" s="278">
        <v>72.650000000000006</v>
      </c>
      <c r="G162" s="278">
        <v>71.650000000000006</v>
      </c>
      <c r="H162" s="278">
        <v>75.150000000000006</v>
      </c>
      <c r="I162" s="278">
        <v>76.150000000000006</v>
      </c>
      <c r="J162" s="278">
        <v>76.900000000000006</v>
      </c>
      <c r="K162" s="276">
        <v>75.400000000000006</v>
      </c>
      <c r="L162" s="276">
        <v>73.650000000000006</v>
      </c>
      <c r="M162" s="276">
        <v>14.415100000000001</v>
      </c>
    </row>
    <row r="163" spans="1:13">
      <c r="A163" s="267">
        <v>154</v>
      </c>
      <c r="B163" s="276" t="s">
        <v>100</v>
      </c>
      <c r="C163" s="277">
        <v>92.8</v>
      </c>
      <c r="D163" s="278">
        <v>92.533333333333346</v>
      </c>
      <c r="E163" s="278">
        <v>91.766666666666694</v>
      </c>
      <c r="F163" s="278">
        <v>90.733333333333348</v>
      </c>
      <c r="G163" s="278">
        <v>89.966666666666697</v>
      </c>
      <c r="H163" s="278">
        <v>93.566666666666691</v>
      </c>
      <c r="I163" s="278">
        <v>94.333333333333343</v>
      </c>
      <c r="J163" s="278">
        <v>95.366666666666688</v>
      </c>
      <c r="K163" s="276">
        <v>93.3</v>
      </c>
      <c r="L163" s="276">
        <v>91.5</v>
      </c>
      <c r="M163" s="276">
        <v>104.82732</v>
      </c>
    </row>
    <row r="164" spans="1:13">
      <c r="A164" s="267">
        <v>155</v>
      </c>
      <c r="B164" s="276" t="s">
        <v>375</v>
      </c>
      <c r="C164" s="277">
        <v>1826.95</v>
      </c>
      <c r="D164" s="278">
        <v>1839.1333333333332</v>
      </c>
      <c r="E164" s="278">
        <v>1793.3166666666664</v>
      </c>
      <c r="F164" s="278">
        <v>1759.6833333333332</v>
      </c>
      <c r="G164" s="278">
        <v>1713.8666666666663</v>
      </c>
      <c r="H164" s="278">
        <v>1872.7666666666664</v>
      </c>
      <c r="I164" s="278">
        <v>1918.583333333333</v>
      </c>
      <c r="J164" s="278">
        <v>1952.2166666666665</v>
      </c>
      <c r="K164" s="276">
        <v>1884.95</v>
      </c>
      <c r="L164" s="276">
        <v>1805.5</v>
      </c>
      <c r="M164" s="276">
        <v>0.41820000000000002</v>
      </c>
    </row>
    <row r="165" spans="1:13">
      <c r="A165" s="267">
        <v>156</v>
      </c>
      <c r="B165" s="276" t="s">
        <v>376</v>
      </c>
      <c r="C165" s="277">
        <v>2031.7</v>
      </c>
      <c r="D165" s="278">
        <v>2037.2666666666667</v>
      </c>
      <c r="E165" s="278">
        <v>1999.6333333333332</v>
      </c>
      <c r="F165" s="278">
        <v>1967.5666666666666</v>
      </c>
      <c r="G165" s="278">
        <v>1929.9333333333332</v>
      </c>
      <c r="H165" s="278">
        <v>2069.333333333333</v>
      </c>
      <c r="I165" s="278">
        <v>2106.9666666666672</v>
      </c>
      <c r="J165" s="278">
        <v>2139.0333333333333</v>
      </c>
      <c r="K165" s="276">
        <v>2074.9</v>
      </c>
      <c r="L165" s="276">
        <v>2005.2</v>
      </c>
      <c r="M165" s="276">
        <v>0.20143</v>
      </c>
    </row>
    <row r="166" spans="1:13">
      <c r="A166" s="267">
        <v>157</v>
      </c>
      <c r="B166" s="276" t="s">
        <v>372</v>
      </c>
      <c r="C166" s="277">
        <v>249.55</v>
      </c>
      <c r="D166" s="278">
        <v>246.03333333333333</v>
      </c>
      <c r="E166" s="278">
        <v>242.51666666666665</v>
      </c>
      <c r="F166" s="278">
        <v>235.48333333333332</v>
      </c>
      <c r="G166" s="278">
        <v>231.96666666666664</v>
      </c>
      <c r="H166" s="278">
        <v>253.06666666666666</v>
      </c>
      <c r="I166" s="278">
        <v>256.58333333333337</v>
      </c>
      <c r="J166" s="278">
        <v>263.61666666666667</v>
      </c>
      <c r="K166" s="276">
        <v>249.55</v>
      </c>
      <c r="L166" s="276">
        <v>239</v>
      </c>
      <c r="M166" s="276">
        <v>1.28512</v>
      </c>
    </row>
    <row r="167" spans="1:13">
      <c r="A167" s="267">
        <v>158</v>
      </c>
      <c r="B167" s="276" t="s">
        <v>382</v>
      </c>
      <c r="C167" s="277">
        <v>240.8</v>
      </c>
      <c r="D167" s="278">
        <v>239.58333333333334</v>
      </c>
      <c r="E167" s="278">
        <v>236.2166666666667</v>
      </c>
      <c r="F167" s="278">
        <v>231.63333333333335</v>
      </c>
      <c r="G167" s="278">
        <v>228.26666666666671</v>
      </c>
      <c r="H167" s="278">
        <v>244.16666666666669</v>
      </c>
      <c r="I167" s="278">
        <v>247.5333333333333</v>
      </c>
      <c r="J167" s="278">
        <v>252.11666666666667</v>
      </c>
      <c r="K167" s="276">
        <v>242.95</v>
      </c>
      <c r="L167" s="276">
        <v>235</v>
      </c>
      <c r="M167" s="276">
        <v>1.9763200000000001</v>
      </c>
    </row>
    <row r="168" spans="1:13">
      <c r="A168" s="267">
        <v>159</v>
      </c>
      <c r="B168" s="276" t="s">
        <v>373</v>
      </c>
      <c r="C168" s="277">
        <v>90.05</v>
      </c>
      <c r="D168" s="278">
        <v>90.333333333333329</v>
      </c>
      <c r="E168" s="278">
        <v>88.966666666666654</v>
      </c>
      <c r="F168" s="278">
        <v>87.883333333333326</v>
      </c>
      <c r="G168" s="278">
        <v>86.516666666666652</v>
      </c>
      <c r="H168" s="278">
        <v>91.416666666666657</v>
      </c>
      <c r="I168" s="278">
        <v>92.783333333333331</v>
      </c>
      <c r="J168" s="278">
        <v>93.86666666666666</v>
      </c>
      <c r="K168" s="276">
        <v>91.7</v>
      </c>
      <c r="L168" s="276">
        <v>89.25</v>
      </c>
      <c r="M168" s="276">
        <v>0.38485000000000003</v>
      </c>
    </row>
    <row r="169" spans="1:13">
      <c r="A169" s="267">
        <v>160</v>
      </c>
      <c r="B169" s="276" t="s">
        <v>374</v>
      </c>
      <c r="C169" s="277">
        <v>167.95</v>
      </c>
      <c r="D169" s="278">
        <v>165.63333333333333</v>
      </c>
      <c r="E169" s="278">
        <v>160.26666666666665</v>
      </c>
      <c r="F169" s="278">
        <v>152.58333333333331</v>
      </c>
      <c r="G169" s="278">
        <v>147.21666666666664</v>
      </c>
      <c r="H169" s="278">
        <v>173.31666666666666</v>
      </c>
      <c r="I169" s="278">
        <v>178.68333333333334</v>
      </c>
      <c r="J169" s="278">
        <v>186.36666666666667</v>
      </c>
      <c r="K169" s="276">
        <v>171</v>
      </c>
      <c r="L169" s="276">
        <v>157.94999999999999</v>
      </c>
      <c r="M169" s="276">
        <v>4.1795099999999996</v>
      </c>
    </row>
    <row r="170" spans="1:13">
      <c r="A170" s="267">
        <v>161</v>
      </c>
      <c r="B170" s="276" t="s">
        <v>245</v>
      </c>
      <c r="C170" s="277">
        <v>126.65</v>
      </c>
      <c r="D170" s="278">
        <v>126.39999999999999</v>
      </c>
      <c r="E170" s="278">
        <v>124.29999999999998</v>
      </c>
      <c r="F170" s="278">
        <v>121.94999999999999</v>
      </c>
      <c r="G170" s="278">
        <v>119.84999999999998</v>
      </c>
      <c r="H170" s="278">
        <v>128.75</v>
      </c>
      <c r="I170" s="278">
        <v>130.84999999999997</v>
      </c>
      <c r="J170" s="278">
        <v>133.19999999999999</v>
      </c>
      <c r="K170" s="276">
        <v>128.5</v>
      </c>
      <c r="L170" s="276">
        <v>124.05</v>
      </c>
      <c r="M170" s="276">
        <v>6.8054899999999998</v>
      </c>
    </row>
    <row r="171" spans="1:13">
      <c r="A171" s="267">
        <v>162</v>
      </c>
      <c r="B171" s="276" t="s">
        <v>378</v>
      </c>
      <c r="C171" s="277">
        <v>5599.1</v>
      </c>
      <c r="D171" s="278">
        <v>5589.4333333333334</v>
      </c>
      <c r="E171" s="278">
        <v>5545.8666666666668</v>
      </c>
      <c r="F171" s="278">
        <v>5492.6333333333332</v>
      </c>
      <c r="G171" s="278">
        <v>5449.0666666666666</v>
      </c>
      <c r="H171" s="278">
        <v>5642.666666666667</v>
      </c>
      <c r="I171" s="278">
        <v>5686.2333333333345</v>
      </c>
      <c r="J171" s="278">
        <v>5739.4666666666672</v>
      </c>
      <c r="K171" s="276">
        <v>5633</v>
      </c>
      <c r="L171" s="276">
        <v>5536.2</v>
      </c>
      <c r="M171" s="276">
        <v>4.5600000000000002E-2</v>
      </c>
    </row>
    <row r="172" spans="1:13">
      <c r="A172" s="267">
        <v>163</v>
      </c>
      <c r="B172" s="276" t="s">
        <v>379</v>
      </c>
      <c r="C172" s="277">
        <v>1428.35</v>
      </c>
      <c r="D172" s="278">
        <v>1424.45</v>
      </c>
      <c r="E172" s="278">
        <v>1413.9</v>
      </c>
      <c r="F172" s="278">
        <v>1399.45</v>
      </c>
      <c r="G172" s="278">
        <v>1388.9</v>
      </c>
      <c r="H172" s="278">
        <v>1438.9</v>
      </c>
      <c r="I172" s="278">
        <v>1449.4499999999998</v>
      </c>
      <c r="J172" s="278">
        <v>1463.9</v>
      </c>
      <c r="K172" s="276">
        <v>1435</v>
      </c>
      <c r="L172" s="276">
        <v>1410</v>
      </c>
      <c r="M172" s="276">
        <v>0.4768</v>
      </c>
    </row>
    <row r="173" spans="1:13">
      <c r="A173" s="267">
        <v>164</v>
      </c>
      <c r="B173" s="276" t="s">
        <v>101</v>
      </c>
      <c r="C173" s="277">
        <v>486.55</v>
      </c>
      <c r="D173" s="278">
        <v>485.31666666666666</v>
      </c>
      <c r="E173" s="278">
        <v>482.23333333333335</v>
      </c>
      <c r="F173" s="278">
        <v>477.91666666666669</v>
      </c>
      <c r="G173" s="278">
        <v>474.83333333333337</v>
      </c>
      <c r="H173" s="278">
        <v>489.63333333333333</v>
      </c>
      <c r="I173" s="278">
        <v>492.7166666666667</v>
      </c>
      <c r="J173" s="278">
        <v>497.0333333333333</v>
      </c>
      <c r="K173" s="276">
        <v>488.4</v>
      </c>
      <c r="L173" s="276">
        <v>481</v>
      </c>
      <c r="M173" s="276">
        <v>17.402090000000001</v>
      </c>
    </row>
    <row r="174" spans="1:13">
      <c r="A174" s="267">
        <v>165</v>
      </c>
      <c r="B174" s="276" t="s">
        <v>387</v>
      </c>
      <c r="C174" s="277">
        <v>42.8</v>
      </c>
      <c r="D174" s="278">
        <v>42.716666666666669</v>
      </c>
      <c r="E174" s="278">
        <v>42.233333333333334</v>
      </c>
      <c r="F174" s="278">
        <v>41.666666666666664</v>
      </c>
      <c r="G174" s="278">
        <v>41.18333333333333</v>
      </c>
      <c r="H174" s="278">
        <v>43.283333333333339</v>
      </c>
      <c r="I174" s="278">
        <v>43.766666666666673</v>
      </c>
      <c r="J174" s="278">
        <v>44.333333333333343</v>
      </c>
      <c r="K174" s="276">
        <v>43.2</v>
      </c>
      <c r="L174" s="276">
        <v>42.15</v>
      </c>
      <c r="M174" s="276">
        <v>4.4405000000000001</v>
      </c>
    </row>
    <row r="175" spans="1:13">
      <c r="A175" s="267">
        <v>166</v>
      </c>
      <c r="B175" s="276" t="s">
        <v>1396</v>
      </c>
      <c r="C175" s="277">
        <v>3393.25</v>
      </c>
      <c r="D175" s="278">
        <v>3394.0666666666671</v>
      </c>
      <c r="E175" s="278">
        <v>3349.1833333333343</v>
      </c>
      <c r="F175" s="278">
        <v>3305.1166666666672</v>
      </c>
      <c r="G175" s="278">
        <v>3260.2333333333345</v>
      </c>
      <c r="H175" s="278">
        <v>3438.1333333333341</v>
      </c>
      <c r="I175" s="278">
        <v>3483.0166666666664</v>
      </c>
      <c r="J175" s="278">
        <v>3527.0833333333339</v>
      </c>
      <c r="K175" s="276">
        <v>3438.95</v>
      </c>
      <c r="L175" s="276">
        <v>3350</v>
      </c>
      <c r="M175" s="276">
        <v>0.30224000000000001</v>
      </c>
    </row>
    <row r="176" spans="1:13">
      <c r="A176" s="267">
        <v>167</v>
      </c>
      <c r="B176" s="276" t="s">
        <v>103</v>
      </c>
      <c r="C176" s="277">
        <v>24.55</v>
      </c>
      <c r="D176" s="278">
        <v>24.483333333333334</v>
      </c>
      <c r="E176" s="278">
        <v>24.266666666666669</v>
      </c>
      <c r="F176" s="278">
        <v>23.983333333333334</v>
      </c>
      <c r="G176" s="278">
        <v>23.766666666666669</v>
      </c>
      <c r="H176" s="278">
        <v>24.766666666666669</v>
      </c>
      <c r="I176" s="278">
        <v>24.983333333333338</v>
      </c>
      <c r="J176" s="278">
        <v>25.266666666666669</v>
      </c>
      <c r="K176" s="276">
        <v>24.7</v>
      </c>
      <c r="L176" s="276">
        <v>24.2</v>
      </c>
      <c r="M176" s="276">
        <v>59.112259999999999</v>
      </c>
    </row>
    <row r="177" spans="1:13">
      <c r="A177" s="267">
        <v>168</v>
      </c>
      <c r="B177" s="276" t="s">
        <v>388</v>
      </c>
      <c r="C177" s="277">
        <v>192.3</v>
      </c>
      <c r="D177" s="278">
        <v>192.75</v>
      </c>
      <c r="E177" s="278">
        <v>190.6</v>
      </c>
      <c r="F177" s="278">
        <v>188.9</v>
      </c>
      <c r="G177" s="278">
        <v>186.75</v>
      </c>
      <c r="H177" s="278">
        <v>194.45</v>
      </c>
      <c r="I177" s="278">
        <v>196.59999999999997</v>
      </c>
      <c r="J177" s="278">
        <v>198.29999999999998</v>
      </c>
      <c r="K177" s="276">
        <v>194.9</v>
      </c>
      <c r="L177" s="276">
        <v>191.05</v>
      </c>
      <c r="M177" s="276">
        <v>5.8470899999999997</v>
      </c>
    </row>
    <row r="178" spans="1:13">
      <c r="A178" s="267">
        <v>169</v>
      </c>
      <c r="B178" s="276" t="s">
        <v>380</v>
      </c>
      <c r="C178" s="277">
        <v>853.45</v>
      </c>
      <c r="D178" s="278">
        <v>863.06666666666661</v>
      </c>
      <c r="E178" s="278">
        <v>837.38333333333321</v>
      </c>
      <c r="F178" s="278">
        <v>821.31666666666661</v>
      </c>
      <c r="G178" s="278">
        <v>795.63333333333321</v>
      </c>
      <c r="H178" s="278">
        <v>879.13333333333321</v>
      </c>
      <c r="I178" s="278">
        <v>904.81666666666661</v>
      </c>
      <c r="J178" s="278">
        <v>920.88333333333321</v>
      </c>
      <c r="K178" s="276">
        <v>888.75</v>
      </c>
      <c r="L178" s="276">
        <v>847</v>
      </c>
      <c r="M178" s="276">
        <v>1.5277000000000001</v>
      </c>
    </row>
    <row r="179" spans="1:13">
      <c r="A179" s="267">
        <v>170</v>
      </c>
      <c r="B179" s="276" t="s">
        <v>246</v>
      </c>
      <c r="C179" s="277">
        <v>492.85</v>
      </c>
      <c r="D179" s="278">
        <v>494.10000000000008</v>
      </c>
      <c r="E179" s="278">
        <v>489.85000000000014</v>
      </c>
      <c r="F179" s="278">
        <v>486.85000000000008</v>
      </c>
      <c r="G179" s="278">
        <v>482.60000000000014</v>
      </c>
      <c r="H179" s="278">
        <v>497.10000000000014</v>
      </c>
      <c r="I179" s="278">
        <v>501.35</v>
      </c>
      <c r="J179" s="278">
        <v>504.35000000000014</v>
      </c>
      <c r="K179" s="276">
        <v>498.35</v>
      </c>
      <c r="L179" s="276">
        <v>491.1</v>
      </c>
      <c r="M179" s="276">
        <v>0.48089999999999999</v>
      </c>
    </row>
    <row r="180" spans="1:13">
      <c r="A180" s="267">
        <v>171</v>
      </c>
      <c r="B180" s="276" t="s">
        <v>104</v>
      </c>
      <c r="C180" s="277">
        <v>681.9</v>
      </c>
      <c r="D180" s="278">
        <v>683.6</v>
      </c>
      <c r="E180" s="278">
        <v>676.7</v>
      </c>
      <c r="F180" s="278">
        <v>671.5</v>
      </c>
      <c r="G180" s="278">
        <v>664.6</v>
      </c>
      <c r="H180" s="278">
        <v>688.80000000000007</v>
      </c>
      <c r="I180" s="278">
        <v>695.69999999999993</v>
      </c>
      <c r="J180" s="278">
        <v>700.90000000000009</v>
      </c>
      <c r="K180" s="276">
        <v>690.5</v>
      </c>
      <c r="L180" s="276">
        <v>678.4</v>
      </c>
      <c r="M180" s="276">
        <v>5.7887199999999996</v>
      </c>
    </row>
    <row r="181" spans="1:13">
      <c r="A181" s="267">
        <v>172</v>
      </c>
      <c r="B181" s="276" t="s">
        <v>247</v>
      </c>
      <c r="C181" s="277">
        <v>382.4</v>
      </c>
      <c r="D181" s="278">
        <v>381.89999999999992</v>
      </c>
      <c r="E181" s="278">
        <v>378.89999999999986</v>
      </c>
      <c r="F181" s="278">
        <v>375.39999999999992</v>
      </c>
      <c r="G181" s="278">
        <v>372.39999999999986</v>
      </c>
      <c r="H181" s="278">
        <v>385.39999999999986</v>
      </c>
      <c r="I181" s="278">
        <v>388.4</v>
      </c>
      <c r="J181" s="278">
        <v>391.89999999999986</v>
      </c>
      <c r="K181" s="276">
        <v>384.9</v>
      </c>
      <c r="L181" s="276">
        <v>378.4</v>
      </c>
      <c r="M181" s="276">
        <v>1.0678000000000001</v>
      </c>
    </row>
    <row r="182" spans="1:13">
      <c r="A182" s="267">
        <v>173</v>
      </c>
      <c r="B182" s="276" t="s">
        <v>248</v>
      </c>
      <c r="C182" s="277">
        <v>990.3</v>
      </c>
      <c r="D182" s="278">
        <v>997.1</v>
      </c>
      <c r="E182" s="278">
        <v>973.2</v>
      </c>
      <c r="F182" s="278">
        <v>956.1</v>
      </c>
      <c r="G182" s="278">
        <v>932.2</v>
      </c>
      <c r="H182" s="278">
        <v>1014.2</v>
      </c>
      <c r="I182" s="278">
        <v>1038.0999999999999</v>
      </c>
      <c r="J182" s="278">
        <v>1055.2</v>
      </c>
      <c r="K182" s="276">
        <v>1021</v>
      </c>
      <c r="L182" s="276">
        <v>980</v>
      </c>
      <c r="M182" s="276">
        <v>22.9559</v>
      </c>
    </row>
    <row r="183" spans="1:13">
      <c r="A183" s="267">
        <v>174</v>
      </c>
      <c r="B183" s="276" t="s">
        <v>389</v>
      </c>
      <c r="C183" s="277">
        <v>88.85</v>
      </c>
      <c r="D183" s="278">
        <v>88.783333333333346</v>
      </c>
      <c r="E183" s="278">
        <v>87.566666666666691</v>
      </c>
      <c r="F183" s="278">
        <v>86.283333333333346</v>
      </c>
      <c r="G183" s="278">
        <v>85.066666666666691</v>
      </c>
      <c r="H183" s="278">
        <v>90.066666666666691</v>
      </c>
      <c r="I183" s="278">
        <v>91.28333333333336</v>
      </c>
      <c r="J183" s="278">
        <v>92.566666666666691</v>
      </c>
      <c r="K183" s="276">
        <v>90</v>
      </c>
      <c r="L183" s="276">
        <v>87.5</v>
      </c>
      <c r="M183" s="276">
        <v>1.5260400000000001</v>
      </c>
    </row>
    <row r="184" spans="1:13">
      <c r="A184" s="267">
        <v>175</v>
      </c>
      <c r="B184" s="276" t="s">
        <v>381</v>
      </c>
      <c r="C184" s="277">
        <v>376.65</v>
      </c>
      <c r="D184" s="278">
        <v>377.4666666666667</v>
      </c>
      <c r="E184" s="278">
        <v>373.28333333333342</v>
      </c>
      <c r="F184" s="278">
        <v>369.91666666666674</v>
      </c>
      <c r="G184" s="278">
        <v>365.73333333333346</v>
      </c>
      <c r="H184" s="278">
        <v>380.83333333333337</v>
      </c>
      <c r="I184" s="278">
        <v>385.01666666666665</v>
      </c>
      <c r="J184" s="278">
        <v>388.38333333333333</v>
      </c>
      <c r="K184" s="276">
        <v>381.65</v>
      </c>
      <c r="L184" s="276">
        <v>374.1</v>
      </c>
      <c r="M184" s="276">
        <v>7.0369999999999999</v>
      </c>
    </row>
    <row r="185" spans="1:13">
      <c r="A185" s="267">
        <v>176</v>
      </c>
      <c r="B185" s="276" t="s">
        <v>249</v>
      </c>
      <c r="C185" s="277">
        <v>180.5</v>
      </c>
      <c r="D185" s="278">
        <v>181.29999999999998</v>
      </c>
      <c r="E185" s="278">
        <v>178.79999999999995</v>
      </c>
      <c r="F185" s="278">
        <v>177.09999999999997</v>
      </c>
      <c r="G185" s="278">
        <v>174.59999999999994</v>
      </c>
      <c r="H185" s="278">
        <v>182.99999999999997</v>
      </c>
      <c r="I185" s="278">
        <v>185.50000000000003</v>
      </c>
      <c r="J185" s="278">
        <v>187.2</v>
      </c>
      <c r="K185" s="276">
        <v>183.8</v>
      </c>
      <c r="L185" s="276">
        <v>179.6</v>
      </c>
      <c r="M185" s="276">
        <v>4.7888700000000002</v>
      </c>
    </row>
    <row r="186" spans="1:13">
      <c r="A186" s="267">
        <v>177</v>
      </c>
      <c r="B186" s="276" t="s">
        <v>105</v>
      </c>
      <c r="C186" s="277">
        <v>841.35</v>
      </c>
      <c r="D186" s="278">
        <v>836.2833333333333</v>
      </c>
      <c r="E186" s="278">
        <v>824.56666666666661</v>
      </c>
      <c r="F186" s="278">
        <v>807.7833333333333</v>
      </c>
      <c r="G186" s="278">
        <v>796.06666666666661</v>
      </c>
      <c r="H186" s="278">
        <v>853.06666666666661</v>
      </c>
      <c r="I186" s="278">
        <v>864.7833333333333</v>
      </c>
      <c r="J186" s="278">
        <v>881.56666666666661</v>
      </c>
      <c r="K186" s="276">
        <v>848</v>
      </c>
      <c r="L186" s="276">
        <v>819.5</v>
      </c>
      <c r="M186" s="276">
        <v>59.186120000000003</v>
      </c>
    </row>
    <row r="187" spans="1:13">
      <c r="A187" s="267">
        <v>178</v>
      </c>
      <c r="B187" s="276" t="s">
        <v>383</v>
      </c>
      <c r="C187" s="277">
        <v>72.7</v>
      </c>
      <c r="D187" s="278">
        <v>72.399999999999991</v>
      </c>
      <c r="E187" s="278">
        <v>71.59999999999998</v>
      </c>
      <c r="F187" s="278">
        <v>70.499999999999986</v>
      </c>
      <c r="G187" s="278">
        <v>69.699999999999974</v>
      </c>
      <c r="H187" s="278">
        <v>73.499999999999986</v>
      </c>
      <c r="I187" s="278">
        <v>74.3</v>
      </c>
      <c r="J187" s="278">
        <v>75.399999999999991</v>
      </c>
      <c r="K187" s="276">
        <v>73.2</v>
      </c>
      <c r="L187" s="276">
        <v>71.3</v>
      </c>
      <c r="M187" s="276">
        <v>7.1273400000000002</v>
      </c>
    </row>
    <row r="188" spans="1:13">
      <c r="A188" s="267">
        <v>179</v>
      </c>
      <c r="B188" s="276" t="s">
        <v>384</v>
      </c>
      <c r="C188" s="277">
        <v>545.35</v>
      </c>
      <c r="D188" s="278">
        <v>544.44999999999993</v>
      </c>
      <c r="E188" s="278">
        <v>539.89999999999986</v>
      </c>
      <c r="F188" s="278">
        <v>534.44999999999993</v>
      </c>
      <c r="G188" s="278">
        <v>529.89999999999986</v>
      </c>
      <c r="H188" s="278">
        <v>549.89999999999986</v>
      </c>
      <c r="I188" s="278">
        <v>554.44999999999982</v>
      </c>
      <c r="J188" s="278">
        <v>559.89999999999986</v>
      </c>
      <c r="K188" s="276">
        <v>549</v>
      </c>
      <c r="L188" s="276">
        <v>539</v>
      </c>
      <c r="M188" s="276">
        <v>0.48949999999999999</v>
      </c>
    </row>
    <row r="189" spans="1:13">
      <c r="A189" s="267">
        <v>180</v>
      </c>
      <c r="B189" s="276" t="s">
        <v>1439</v>
      </c>
      <c r="C189" s="277">
        <v>192.25</v>
      </c>
      <c r="D189" s="278">
        <v>191.41666666666666</v>
      </c>
      <c r="E189" s="278">
        <v>187.83333333333331</v>
      </c>
      <c r="F189" s="278">
        <v>183.41666666666666</v>
      </c>
      <c r="G189" s="278">
        <v>179.83333333333331</v>
      </c>
      <c r="H189" s="278">
        <v>195.83333333333331</v>
      </c>
      <c r="I189" s="278">
        <v>199.41666666666663</v>
      </c>
      <c r="J189" s="278">
        <v>203.83333333333331</v>
      </c>
      <c r="K189" s="276">
        <v>195</v>
      </c>
      <c r="L189" s="276">
        <v>187</v>
      </c>
      <c r="M189" s="276">
        <v>3.1495700000000002</v>
      </c>
    </row>
    <row r="190" spans="1:13">
      <c r="A190" s="267">
        <v>181</v>
      </c>
      <c r="B190" s="276" t="s">
        <v>390</v>
      </c>
      <c r="C190" s="277">
        <v>63.75</v>
      </c>
      <c r="D190" s="278">
        <v>63.733333333333327</v>
      </c>
      <c r="E190" s="278">
        <v>63.066666666666649</v>
      </c>
      <c r="F190" s="278">
        <v>62.383333333333319</v>
      </c>
      <c r="G190" s="278">
        <v>61.71666666666664</v>
      </c>
      <c r="H190" s="278">
        <v>64.416666666666657</v>
      </c>
      <c r="I190" s="278">
        <v>65.083333333333329</v>
      </c>
      <c r="J190" s="278">
        <v>65.766666666666666</v>
      </c>
      <c r="K190" s="276">
        <v>64.400000000000006</v>
      </c>
      <c r="L190" s="276">
        <v>63.05</v>
      </c>
      <c r="M190" s="276">
        <v>7.5351600000000003</v>
      </c>
    </row>
    <row r="191" spans="1:13">
      <c r="A191" s="267">
        <v>182</v>
      </c>
      <c r="B191" s="276" t="s">
        <v>250</v>
      </c>
      <c r="C191" s="277">
        <v>189.3</v>
      </c>
      <c r="D191" s="278">
        <v>188.98333333333335</v>
      </c>
      <c r="E191" s="278">
        <v>188.1166666666667</v>
      </c>
      <c r="F191" s="278">
        <v>186.93333333333337</v>
      </c>
      <c r="G191" s="278">
        <v>186.06666666666672</v>
      </c>
      <c r="H191" s="278">
        <v>190.16666666666669</v>
      </c>
      <c r="I191" s="278">
        <v>191.03333333333336</v>
      </c>
      <c r="J191" s="278">
        <v>192.21666666666667</v>
      </c>
      <c r="K191" s="276">
        <v>189.85</v>
      </c>
      <c r="L191" s="276">
        <v>187.8</v>
      </c>
      <c r="M191" s="276">
        <v>4.24587</v>
      </c>
    </row>
    <row r="192" spans="1:13">
      <c r="A192" s="267">
        <v>183</v>
      </c>
      <c r="B192" s="276" t="s">
        <v>385</v>
      </c>
      <c r="C192" s="277">
        <v>311.75</v>
      </c>
      <c r="D192" s="278">
        <v>312.40000000000003</v>
      </c>
      <c r="E192" s="278">
        <v>310.35000000000008</v>
      </c>
      <c r="F192" s="278">
        <v>308.95000000000005</v>
      </c>
      <c r="G192" s="278">
        <v>306.90000000000009</v>
      </c>
      <c r="H192" s="278">
        <v>313.80000000000007</v>
      </c>
      <c r="I192" s="278">
        <v>315.85000000000002</v>
      </c>
      <c r="J192" s="278">
        <v>317.25000000000006</v>
      </c>
      <c r="K192" s="276">
        <v>314.45</v>
      </c>
      <c r="L192" s="276">
        <v>311</v>
      </c>
      <c r="M192" s="276">
        <v>0.58938000000000001</v>
      </c>
    </row>
    <row r="193" spans="1:13">
      <c r="A193" s="267">
        <v>184</v>
      </c>
      <c r="B193" s="276" t="s">
        <v>386</v>
      </c>
      <c r="C193" s="277">
        <v>305.75</v>
      </c>
      <c r="D193" s="278">
        <v>307.58333333333331</v>
      </c>
      <c r="E193" s="278">
        <v>301.41666666666663</v>
      </c>
      <c r="F193" s="278">
        <v>297.08333333333331</v>
      </c>
      <c r="G193" s="278">
        <v>290.91666666666663</v>
      </c>
      <c r="H193" s="278">
        <v>311.91666666666663</v>
      </c>
      <c r="I193" s="278">
        <v>318.08333333333326</v>
      </c>
      <c r="J193" s="278">
        <v>322.41666666666663</v>
      </c>
      <c r="K193" s="276">
        <v>313.75</v>
      </c>
      <c r="L193" s="276">
        <v>303.25</v>
      </c>
      <c r="M193" s="276">
        <v>5.4141000000000004</v>
      </c>
    </row>
    <row r="194" spans="1:13">
      <c r="A194" s="267">
        <v>185</v>
      </c>
      <c r="B194" s="276" t="s">
        <v>391</v>
      </c>
      <c r="C194" s="277">
        <v>697.15</v>
      </c>
      <c r="D194" s="278">
        <v>689.15</v>
      </c>
      <c r="E194" s="278">
        <v>678.5</v>
      </c>
      <c r="F194" s="278">
        <v>659.85</v>
      </c>
      <c r="G194" s="278">
        <v>649.20000000000005</v>
      </c>
      <c r="H194" s="278">
        <v>707.8</v>
      </c>
      <c r="I194" s="278">
        <v>718.44999999999982</v>
      </c>
      <c r="J194" s="278">
        <v>737.09999999999991</v>
      </c>
      <c r="K194" s="276">
        <v>699.8</v>
      </c>
      <c r="L194" s="276">
        <v>670.5</v>
      </c>
      <c r="M194" s="276">
        <v>0.10872</v>
      </c>
    </row>
    <row r="195" spans="1:13">
      <c r="A195" s="267">
        <v>186</v>
      </c>
      <c r="B195" s="276" t="s">
        <v>399</v>
      </c>
      <c r="C195" s="277">
        <v>760.85</v>
      </c>
      <c r="D195" s="278">
        <v>757.1</v>
      </c>
      <c r="E195" s="278">
        <v>746.2</v>
      </c>
      <c r="F195" s="278">
        <v>731.55000000000007</v>
      </c>
      <c r="G195" s="278">
        <v>720.65000000000009</v>
      </c>
      <c r="H195" s="278">
        <v>771.75</v>
      </c>
      <c r="I195" s="278">
        <v>782.64999999999986</v>
      </c>
      <c r="J195" s="278">
        <v>797.3</v>
      </c>
      <c r="K195" s="276">
        <v>768</v>
      </c>
      <c r="L195" s="276">
        <v>742.45</v>
      </c>
      <c r="M195" s="276">
        <v>6.8289099999999996</v>
      </c>
    </row>
    <row r="196" spans="1:13">
      <c r="A196" s="267">
        <v>187</v>
      </c>
      <c r="B196" s="276" t="s">
        <v>392</v>
      </c>
      <c r="C196" s="277">
        <v>28.2</v>
      </c>
      <c r="D196" s="278">
        <v>28.116666666666664</v>
      </c>
      <c r="E196" s="278">
        <v>27.833333333333329</v>
      </c>
      <c r="F196" s="278">
        <v>27.466666666666665</v>
      </c>
      <c r="G196" s="278">
        <v>27.18333333333333</v>
      </c>
      <c r="H196" s="278">
        <v>28.483333333333327</v>
      </c>
      <c r="I196" s="278">
        <v>28.766666666666666</v>
      </c>
      <c r="J196" s="278">
        <v>29.133333333333326</v>
      </c>
      <c r="K196" s="276">
        <v>28.4</v>
      </c>
      <c r="L196" s="276">
        <v>27.75</v>
      </c>
      <c r="M196" s="276">
        <v>1.50146</v>
      </c>
    </row>
    <row r="197" spans="1:13">
      <c r="A197" s="267">
        <v>188</v>
      </c>
      <c r="B197" s="276" t="s">
        <v>393</v>
      </c>
      <c r="C197" s="277">
        <v>827.7</v>
      </c>
      <c r="D197" s="278">
        <v>829.31666666666661</v>
      </c>
      <c r="E197" s="278">
        <v>824.68333333333317</v>
      </c>
      <c r="F197" s="278">
        <v>821.66666666666652</v>
      </c>
      <c r="G197" s="278">
        <v>817.03333333333308</v>
      </c>
      <c r="H197" s="278">
        <v>832.33333333333326</v>
      </c>
      <c r="I197" s="278">
        <v>836.9666666666667</v>
      </c>
      <c r="J197" s="278">
        <v>839.98333333333335</v>
      </c>
      <c r="K197" s="276">
        <v>833.95</v>
      </c>
      <c r="L197" s="276">
        <v>826.3</v>
      </c>
      <c r="M197" s="276">
        <v>0.12715000000000001</v>
      </c>
    </row>
    <row r="198" spans="1:13">
      <c r="A198" s="267">
        <v>189</v>
      </c>
      <c r="B198" s="276" t="s">
        <v>106</v>
      </c>
      <c r="C198" s="277">
        <v>828.4</v>
      </c>
      <c r="D198" s="278">
        <v>824.13333333333333</v>
      </c>
      <c r="E198" s="278">
        <v>814.36666666666667</v>
      </c>
      <c r="F198" s="278">
        <v>800.33333333333337</v>
      </c>
      <c r="G198" s="278">
        <v>790.56666666666672</v>
      </c>
      <c r="H198" s="278">
        <v>838.16666666666663</v>
      </c>
      <c r="I198" s="278">
        <v>847.93333333333328</v>
      </c>
      <c r="J198" s="278">
        <v>861.96666666666658</v>
      </c>
      <c r="K198" s="276">
        <v>833.9</v>
      </c>
      <c r="L198" s="276">
        <v>810.1</v>
      </c>
      <c r="M198" s="276">
        <v>36.891089999999998</v>
      </c>
    </row>
    <row r="199" spans="1:13">
      <c r="A199" s="267">
        <v>190</v>
      </c>
      <c r="B199" s="276" t="s">
        <v>108</v>
      </c>
      <c r="C199" s="277">
        <v>828.1</v>
      </c>
      <c r="D199" s="278">
        <v>825.90000000000009</v>
      </c>
      <c r="E199" s="278">
        <v>820.35000000000014</v>
      </c>
      <c r="F199" s="278">
        <v>812.6</v>
      </c>
      <c r="G199" s="278">
        <v>807.05000000000007</v>
      </c>
      <c r="H199" s="278">
        <v>833.6500000000002</v>
      </c>
      <c r="I199" s="278">
        <v>839.20000000000016</v>
      </c>
      <c r="J199" s="278">
        <v>846.95000000000027</v>
      </c>
      <c r="K199" s="276">
        <v>831.45</v>
      </c>
      <c r="L199" s="276">
        <v>818.15</v>
      </c>
      <c r="M199" s="276">
        <v>39.18289</v>
      </c>
    </row>
    <row r="200" spans="1:13">
      <c r="A200" s="267">
        <v>191</v>
      </c>
      <c r="B200" s="276" t="s">
        <v>109</v>
      </c>
      <c r="C200" s="277">
        <v>2306.75</v>
      </c>
      <c r="D200" s="278">
        <v>2304.6833333333334</v>
      </c>
      <c r="E200" s="278">
        <v>2286.0666666666666</v>
      </c>
      <c r="F200" s="278">
        <v>2265.3833333333332</v>
      </c>
      <c r="G200" s="278">
        <v>2246.7666666666664</v>
      </c>
      <c r="H200" s="278">
        <v>2325.3666666666668</v>
      </c>
      <c r="I200" s="278">
        <v>2343.9833333333336</v>
      </c>
      <c r="J200" s="278">
        <v>2364.666666666667</v>
      </c>
      <c r="K200" s="276">
        <v>2323.3000000000002</v>
      </c>
      <c r="L200" s="276">
        <v>2284</v>
      </c>
      <c r="M200" s="276">
        <v>39.999279999999999</v>
      </c>
    </row>
    <row r="201" spans="1:13">
      <c r="A201" s="267">
        <v>192</v>
      </c>
      <c r="B201" s="276" t="s">
        <v>252</v>
      </c>
      <c r="C201" s="277">
        <v>2404.15</v>
      </c>
      <c r="D201" s="278">
        <v>2413.0666666666666</v>
      </c>
      <c r="E201" s="278">
        <v>2391.1333333333332</v>
      </c>
      <c r="F201" s="278">
        <v>2378.1166666666668</v>
      </c>
      <c r="G201" s="278">
        <v>2356.1833333333334</v>
      </c>
      <c r="H201" s="278">
        <v>2426.083333333333</v>
      </c>
      <c r="I201" s="278">
        <v>2448.0166666666664</v>
      </c>
      <c r="J201" s="278">
        <v>2461.0333333333328</v>
      </c>
      <c r="K201" s="276">
        <v>2435</v>
      </c>
      <c r="L201" s="276">
        <v>2400.0500000000002</v>
      </c>
      <c r="M201" s="276">
        <v>1.5241400000000001</v>
      </c>
    </row>
    <row r="202" spans="1:13">
      <c r="A202" s="267">
        <v>193</v>
      </c>
      <c r="B202" s="276" t="s">
        <v>110</v>
      </c>
      <c r="C202" s="277">
        <v>1358.8</v>
      </c>
      <c r="D202" s="278">
        <v>1358.2</v>
      </c>
      <c r="E202" s="278">
        <v>1347.6000000000001</v>
      </c>
      <c r="F202" s="278">
        <v>1336.4</v>
      </c>
      <c r="G202" s="278">
        <v>1325.8000000000002</v>
      </c>
      <c r="H202" s="278">
        <v>1369.4</v>
      </c>
      <c r="I202" s="278">
        <v>1380</v>
      </c>
      <c r="J202" s="278">
        <v>1391.2</v>
      </c>
      <c r="K202" s="276">
        <v>1368.8</v>
      </c>
      <c r="L202" s="276">
        <v>1347</v>
      </c>
      <c r="M202" s="276">
        <v>112.36239999999999</v>
      </c>
    </row>
    <row r="203" spans="1:13">
      <c r="A203" s="267">
        <v>194</v>
      </c>
      <c r="B203" s="276" t="s">
        <v>253</v>
      </c>
      <c r="C203" s="277">
        <v>627.5</v>
      </c>
      <c r="D203" s="278">
        <v>625.26666666666665</v>
      </c>
      <c r="E203" s="278">
        <v>620.18333333333328</v>
      </c>
      <c r="F203" s="278">
        <v>612.86666666666667</v>
      </c>
      <c r="G203" s="278">
        <v>607.7833333333333</v>
      </c>
      <c r="H203" s="278">
        <v>632.58333333333326</v>
      </c>
      <c r="I203" s="278">
        <v>637.66666666666674</v>
      </c>
      <c r="J203" s="278">
        <v>644.98333333333323</v>
      </c>
      <c r="K203" s="276">
        <v>630.35</v>
      </c>
      <c r="L203" s="276">
        <v>617.95000000000005</v>
      </c>
      <c r="M203" s="276">
        <v>50.362929999999999</v>
      </c>
    </row>
    <row r="204" spans="1:13">
      <c r="A204" s="267">
        <v>195</v>
      </c>
      <c r="B204" s="276" t="s">
        <v>251</v>
      </c>
      <c r="C204" s="277">
        <v>705</v>
      </c>
      <c r="D204" s="278">
        <v>707</v>
      </c>
      <c r="E204" s="278">
        <v>694.1</v>
      </c>
      <c r="F204" s="278">
        <v>683.2</v>
      </c>
      <c r="G204" s="278">
        <v>670.30000000000007</v>
      </c>
      <c r="H204" s="278">
        <v>717.9</v>
      </c>
      <c r="I204" s="278">
        <v>730.80000000000007</v>
      </c>
      <c r="J204" s="278">
        <v>741.69999999999993</v>
      </c>
      <c r="K204" s="276">
        <v>719.9</v>
      </c>
      <c r="L204" s="276">
        <v>696.1</v>
      </c>
      <c r="M204" s="276">
        <v>1.6354900000000001</v>
      </c>
    </row>
    <row r="205" spans="1:13">
      <c r="A205" s="267">
        <v>196</v>
      </c>
      <c r="B205" s="276" t="s">
        <v>394</v>
      </c>
      <c r="C205" s="277">
        <v>193.15</v>
      </c>
      <c r="D205" s="278">
        <v>192.01666666666665</v>
      </c>
      <c r="E205" s="278">
        <v>189.6333333333333</v>
      </c>
      <c r="F205" s="278">
        <v>186.11666666666665</v>
      </c>
      <c r="G205" s="278">
        <v>183.73333333333329</v>
      </c>
      <c r="H205" s="278">
        <v>195.5333333333333</v>
      </c>
      <c r="I205" s="278">
        <v>197.91666666666663</v>
      </c>
      <c r="J205" s="278">
        <v>201.43333333333331</v>
      </c>
      <c r="K205" s="276">
        <v>194.4</v>
      </c>
      <c r="L205" s="276">
        <v>188.5</v>
      </c>
      <c r="M205" s="276">
        <v>3.4628399999999999</v>
      </c>
    </row>
    <row r="206" spans="1:13">
      <c r="A206" s="267">
        <v>197</v>
      </c>
      <c r="B206" s="276" t="s">
        <v>395</v>
      </c>
      <c r="C206" s="277">
        <v>273</v>
      </c>
      <c r="D206" s="278">
        <v>273.33333333333331</v>
      </c>
      <c r="E206" s="278">
        <v>268.16666666666663</v>
      </c>
      <c r="F206" s="278">
        <v>263.33333333333331</v>
      </c>
      <c r="G206" s="278">
        <v>258.16666666666663</v>
      </c>
      <c r="H206" s="278">
        <v>278.16666666666663</v>
      </c>
      <c r="I206" s="278">
        <v>283.33333333333326</v>
      </c>
      <c r="J206" s="278">
        <v>288.16666666666663</v>
      </c>
      <c r="K206" s="276">
        <v>278.5</v>
      </c>
      <c r="L206" s="276">
        <v>268.5</v>
      </c>
      <c r="M206" s="276">
        <v>0.51661999999999997</v>
      </c>
    </row>
    <row r="207" spans="1:13">
      <c r="A207" s="267">
        <v>198</v>
      </c>
      <c r="B207" s="276" t="s">
        <v>111</v>
      </c>
      <c r="C207" s="277">
        <v>3128.9</v>
      </c>
      <c r="D207" s="278">
        <v>3111.6333333333332</v>
      </c>
      <c r="E207" s="278">
        <v>3088.3666666666663</v>
      </c>
      <c r="F207" s="278">
        <v>3047.833333333333</v>
      </c>
      <c r="G207" s="278">
        <v>3024.5666666666662</v>
      </c>
      <c r="H207" s="278">
        <v>3152.1666666666665</v>
      </c>
      <c r="I207" s="278">
        <v>3175.4333333333329</v>
      </c>
      <c r="J207" s="278">
        <v>3215.9666666666667</v>
      </c>
      <c r="K207" s="276">
        <v>3134.9</v>
      </c>
      <c r="L207" s="276">
        <v>3071.1</v>
      </c>
      <c r="M207" s="276">
        <v>12.74593</v>
      </c>
    </row>
    <row r="208" spans="1:13">
      <c r="A208" s="267">
        <v>199</v>
      </c>
      <c r="B208" s="276" t="s">
        <v>396</v>
      </c>
      <c r="C208" s="277">
        <v>16.899999999999999</v>
      </c>
      <c r="D208" s="278">
        <v>16.933333333333334</v>
      </c>
      <c r="E208" s="278">
        <v>16.816666666666666</v>
      </c>
      <c r="F208" s="278">
        <v>16.733333333333334</v>
      </c>
      <c r="G208" s="278">
        <v>16.616666666666667</v>
      </c>
      <c r="H208" s="278">
        <v>17.016666666666666</v>
      </c>
      <c r="I208" s="278">
        <v>17.133333333333333</v>
      </c>
      <c r="J208" s="278">
        <v>17.216666666666665</v>
      </c>
      <c r="K208" s="276">
        <v>17.05</v>
      </c>
      <c r="L208" s="276">
        <v>16.850000000000001</v>
      </c>
      <c r="M208" s="276">
        <v>27.311109999999999</v>
      </c>
    </row>
    <row r="209" spans="1:13">
      <c r="A209" s="267">
        <v>200</v>
      </c>
      <c r="B209" s="276" t="s">
        <v>398</v>
      </c>
      <c r="C209" s="277">
        <v>121.2</v>
      </c>
      <c r="D209" s="278">
        <v>121.73333333333335</v>
      </c>
      <c r="E209" s="278">
        <v>119.8666666666667</v>
      </c>
      <c r="F209" s="278">
        <v>118.53333333333336</v>
      </c>
      <c r="G209" s="278">
        <v>116.66666666666671</v>
      </c>
      <c r="H209" s="278">
        <v>123.06666666666669</v>
      </c>
      <c r="I209" s="278">
        <v>124.93333333333334</v>
      </c>
      <c r="J209" s="278">
        <v>126.26666666666668</v>
      </c>
      <c r="K209" s="276">
        <v>123.6</v>
      </c>
      <c r="L209" s="276">
        <v>120.4</v>
      </c>
      <c r="M209" s="276">
        <v>1.66994</v>
      </c>
    </row>
    <row r="210" spans="1:13">
      <c r="A210" s="267">
        <v>201</v>
      </c>
      <c r="B210" s="276" t="s">
        <v>114</v>
      </c>
      <c r="C210" s="277">
        <v>210.55</v>
      </c>
      <c r="D210" s="278">
        <v>208.63333333333335</v>
      </c>
      <c r="E210" s="278">
        <v>206.2166666666667</v>
      </c>
      <c r="F210" s="278">
        <v>201.88333333333335</v>
      </c>
      <c r="G210" s="278">
        <v>199.4666666666667</v>
      </c>
      <c r="H210" s="278">
        <v>212.9666666666667</v>
      </c>
      <c r="I210" s="278">
        <v>215.38333333333338</v>
      </c>
      <c r="J210" s="278">
        <v>219.7166666666667</v>
      </c>
      <c r="K210" s="276">
        <v>211.05</v>
      </c>
      <c r="L210" s="276">
        <v>204.3</v>
      </c>
      <c r="M210" s="276">
        <v>151.33045999999999</v>
      </c>
    </row>
    <row r="211" spans="1:13">
      <c r="A211" s="267">
        <v>202</v>
      </c>
      <c r="B211" s="276" t="s">
        <v>400</v>
      </c>
      <c r="C211" s="277">
        <v>34.450000000000003</v>
      </c>
      <c r="D211" s="278">
        <v>34.699999999999996</v>
      </c>
      <c r="E211" s="278">
        <v>33.999999999999993</v>
      </c>
      <c r="F211" s="278">
        <v>33.549999999999997</v>
      </c>
      <c r="G211" s="278">
        <v>32.849999999999994</v>
      </c>
      <c r="H211" s="278">
        <v>35.149999999999991</v>
      </c>
      <c r="I211" s="278">
        <v>35.849999999999994</v>
      </c>
      <c r="J211" s="278">
        <v>36.29999999999999</v>
      </c>
      <c r="K211" s="276">
        <v>35.4</v>
      </c>
      <c r="L211" s="276">
        <v>34.25</v>
      </c>
      <c r="M211" s="276">
        <v>7.9665999999999997</v>
      </c>
    </row>
    <row r="212" spans="1:13">
      <c r="A212" s="267">
        <v>203</v>
      </c>
      <c r="B212" s="276" t="s">
        <v>115</v>
      </c>
      <c r="C212" s="277">
        <v>214.65</v>
      </c>
      <c r="D212" s="278">
        <v>213.38333333333333</v>
      </c>
      <c r="E212" s="278">
        <v>211.01666666666665</v>
      </c>
      <c r="F212" s="278">
        <v>207.38333333333333</v>
      </c>
      <c r="G212" s="278">
        <v>205.01666666666665</v>
      </c>
      <c r="H212" s="278">
        <v>217.01666666666665</v>
      </c>
      <c r="I212" s="278">
        <v>219.38333333333333</v>
      </c>
      <c r="J212" s="278">
        <v>223.01666666666665</v>
      </c>
      <c r="K212" s="276">
        <v>215.75</v>
      </c>
      <c r="L212" s="276">
        <v>209.75</v>
      </c>
      <c r="M212" s="276">
        <v>53.130690000000001</v>
      </c>
    </row>
    <row r="213" spans="1:13">
      <c r="A213" s="267">
        <v>204</v>
      </c>
      <c r="B213" s="276" t="s">
        <v>116</v>
      </c>
      <c r="C213" s="277">
        <v>2185.35</v>
      </c>
      <c r="D213" s="278">
        <v>2194</v>
      </c>
      <c r="E213" s="278">
        <v>2169.6</v>
      </c>
      <c r="F213" s="278">
        <v>2153.85</v>
      </c>
      <c r="G213" s="278">
        <v>2129.4499999999998</v>
      </c>
      <c r="H213" s="278">
        <v>2209.75</v>
      </c>
      <c r="I213" s="278">
        <v>2234.1499999999996</v>
      </c>
      <c r="J213" s="278">
        <v>2249.9</v>
      </c>
      <c r="K213" s="276">
        <v>2218.4</v>
      </c>
      <c r="L213" s="276">
        <v>2178.25</v>
      </c>
      <c r="M213" s="276">
        <v>27.99165</v>
      </c>
    </row>
    <row r="214" spans="1:13">
      <c r="A214" s="267">
        <v>205</v>
      </c>
      <c r="B214" s="276" t="s">
        <v>254</v>
      </c>
      <c r="C214" s="277">
        <v>227.95</v>
      </c>
      <c r="D214" s="278">
        <v>227.25</v>
      </c>
      <c r="E214" s="278">
        <v>225.7</v>
      </c>
      <c r="F214" s="278">
        <v>223.45</v>
      </c>
      <c r="G214" s="278">
        <v>221.89999999999998</v>
      </c>
      <c r="H214" s="278">
        <v>229.5</v>
      </c>
      <c r="I214" s="278">
        <v>231.05</v>
      </c>
      <c r="J214" s="278">
        <v>233.3</v>
      </c>
      <c r="K214" s="276">
        <v>228.8</v>
      </c>
      <c r="L214" s="276">
        <v>225</v>
      </c>
      <c r="M214" s="276">
        <v>3.8335400000000002</v>
      </c>
    </row>
    <row r="215" spans="1:13">
      <c r="A215" s="267">
        <v>206</v>
      </c>
      <c r="B215" s="276" t="s">
        <v>401</v>
      </c>
      <c r="C215" s="277">
        <v>29279.7</v>
      </c>
      <c r="D215" s="278">
        <v>29127.399999999998</v>
      </c>
      <c r="E215" s="278">
        <v>28677.299999999996</v>
      </c>
      <c r="F215" s="278">
        <v>28074.899999999998</v>
      </c>
      <c r="G215" s="278">
        <v>27624.799999999996</v>
      </c>
      <c r="H215" s="278">
        <v>29729.799999999996</v>
      </c>
      <c r="I215" s="278">
        <v>30179.899999999994</v>
      </c>
      <c r="J215" s="278">
        <v>30782.299999999996</v>
      </c>
      <c r="K215" s="276">
        <v>29577.5</v>
      </c>
      <c r="L215" s="276">
        <v>28525</v>
      </c>
      <c r="M215" s="276">
        <v>0.10313</v>
      </c>
    </row>
    <row r="216" spans="1:13">
      <c r="A216" s="267">
        <v>207</v>
      </c>
      <c r="B216" s="276" t="s">
        <v>397</v>
      </c>
      <c r="C216" s="277">
        <v>46.6</v>
      </c>
      <c r="D216" s="278">
        <v>46.56666666666667</v>
      </c>
      <c r="E216" s="278">
        <v>45.933333333333337</v>
      </c>
      <c r="F216" s="278">
        <v>45.266666666666666</v>
      </c>
      <c r="G216" s="278">
        <v>44.633333333333333</v>
      </c>
      <c r="H216" s="278">
        <v>47.233333333333341</v>
      </c>
      <c r="I216" s="278">
        <v>47.866666666666681</v>
      </c>
      <c r="J216" s="278">
        <v>48.533333333333346</v>
      </c>
      <c r="K216" s="276">
        <v>47.2</v>
      </c>
      <c r="L216" s="276">
        <v>45.9</v>
      </c>
      <c r="M216" s="276">
        <v>9.3218399999999999</v>
      </c>
    </row>
    <row r="217" spans="1:13">
      <c r="A217" s="267">
        <v>208</v>
      </c>
      <c r="B217" s="276" t="s">
        <v>255</v>
      </c>
      <c r="C217" s="277">
        <v>32.15</v>
      </c>
      <c r="D217" s="278">
        <v>32.383333333333333</v>
      </c>
      <c r="E217" s="278">
        <v>31.766666666666666</v>
      </c>
      <c r="F217" s="278">
        <v>31.383333333333333</v>
      </c>
      <c r="G217" s="278">
        <v>30.766666666666666</v>
      </c>
      <c r="H217" s="278">
        <v>32.766666666666666</v>
      </c>
      <c r="I217" s="278">
        <v>33.383333333333326</v>
      </c>
      <c r="J217" s="278">
        <v>33.766666666666666</v>
      </c>
      <c r="K217" s="276">
        <v>33</v>
      </c>
      <c r="L217" s="276">
        <v>32</v>
      </c>
      <c r="M217" s="276">
        <v>11.87345</v>
      </c>
    </row>
    <row r="218" spans="1:13">
      <c r="A218" s="267">
        <v>209</v>
      </c>
      <c r="B218" s="276" t="s">
        <v>415</v>
      </c>
      <c r="C218" s="277">
        <v>60.2</v>
      </c>
      <c r="D218" s="278">
        <v>60.166666666666664</v>
      </c>
      <c r="E218" s="278">
        <v>56.43333333333333</v>
      </c>
      <c r="F218" s="278">
        <v>52.666666666666664</v>
      </c>
      <c r="G218" s="278">
        <v>48.93333333333333</v>
      </c>
      <c r="H218" s="278">
        <v>63.93333333333333</v>
      </c>
      <c r="I218" s="278">
        <v>67.666666666666657</v>
      </c>
      <c r="J218" s="278">
        <v>71.433333333333337</v>
      </c>
      <c r="K218" s="276">
        <v>63.9</v>
      </c>
      <c r="L218" s="276">
        <v>56.4</v>
      </c>
      <c r="M218" s="276">
        <v>273.52125999999998</v>
      </c>
    </row>
    <row r="219" spans="1:13">
      <c r="A219" s="267">
        <v>210</v>
      </c>
      <c r="B219" s="276" t="s">
        <v>117</v>
      </c>
      <c r="C219" s="277">
        <v>182.2</v>
      </c>
      <c r="D219" s="278">
        <v>179.41666666666666</v>
      </c>
      <c r="E219" s="278">
        <v>174.83333333333331</v>
      </c>
      <c r="F219" s="278">
        <v>167.46666666666667</v>
      </c>
      <c r="G219" s="278">
        <v>162.88333333333333</v>
      </c>
      <c r="H219" s="278">
        <v>186.7833333333333</v>
      </c>
      <c r="I219" s="278">
        <v>191.36666666666662</v>
      </c>
      <c r="J219" s="278">
        <v>198.73333333333329</v>
      </c>
      <c r="K219" s="276">
        <v>184</v>
      </c>
      <c r="L219" s="276">
        <v>172.05</v>
      </c>
      <c r="M219" s="276">
        <v>298.00438000000003</v>
      </c>
    </row>
    <row r="220" spans="1:13">
      <c r="A220" s="267">
        <v>211</v>
      </c>
      <c r="B220" s="276" t="s">
        <v>118</v>
      </c>
      <c r="C220" s="277">
        <v>485.55</v>
      </c>
      <c r="D220" s="278">
        <v>480.06666666666666</v>
      </c>
      <c r="E220" s="278">
        <v>473.0333333333333</v>
      </c>
      <c r="F220" s="278">
        <v>460.51666666666665</v>
      </c>
      <c r="G220" s="278">
        <v>453.48333333333329</v>
      </c>
      <c r="H220" s="278">
        <v>492.58333333333331</v>
      </c>
      <c r="I220" s="278">
        <v>499.61666666666673</v>
      </c>
      <c r="J220" s="278">
        <v>512.13333333333333</v>
      </c>
      <c r="K220" s="276">
        <v>487.1</v>
      </c>
      <c r="L220" s="276">
        <v>467.55</v>
      </c>
      <c r="M220" s="276">
        <v>348.15091000000001</v>
      </c>
    </row>
    <row r="221" spans="1:13">
      <c r="A221" s="267">
        <v>213</v>
      </c>
      <c r="B221" s="276" t="s">
        <v>256</v>
      </c>
      <c r="C221" s="277">
        <v>1297.3</v>
      </c>
      <c r="D221" s="278">
        <v>1284.4333333333334</v>
      </c>
      <c r="E221" s="278">
        <v>1264.8666666666668</v>
      </c>
      <c r="F221" s="278">
        <v>1232.4333333333334</v>
      </c>
      <c r="G221" s="278">
        <v>1212.8666666666668</v>
      </c>
      <c r="H221" s="278">
        <v>1316.8666666666668</v>
      </c>
      <c r="I221" s="278">
        <v>1336.4333333333334</v>
      </c>
      <c r="J221" s="278">
        <v>1368.8666666666668</v>
      </c>
      <c r="K221" s="276">
        <v>1304</v>
      </c>
      <c r="L221" s="276">
        <v>1252</v>
      </c>
      <c r="M221" s="276">
        <v>9.0407700000000002</v>
      </c>
    </row>
    <row r="222" spans="1:13">
      <c r="A222" s="267">
        <v>214</v>
      </c>
      <c r="B222" s="276" t="s">
        <v>119</v>
      </c>
      <c r="C222" s="277">
        <v>432.65</v>
      </c>
      <c r="D222" s="278">
        <v>431.90000000000003</v>
      </c>
      <c r="E222" s="278">
        <v>428.80000000000007</v>
      </c>
      <c r="F222" s="278">
        <v>424.95000000000005</v>
      </c>
      <c r="G222" s="278">
        <v>421.85000000000008</v>
      </c>
      <c r="H222" s="278">
        <v>435.75000000000006</v>
      </c>
      <c r="I222" s="278">
        <v>438.85000000000008</v>
      </c>
      <c r="J222" s="278">
        <v>442.70000000000005</v>
      </c>
      <c r="K222" s="276">
        <v>435</v>
      </c>
      <c r="L222" s="276">
        <v>428.05</v>
      </c>
      <c r="M222" s="276">
        <v>18.25808</v>
      </c>
    </row>
    <row r="223" spans="1:13">
      <c r="A223" s="267">
        <v>215</v>
      </c>
      <c r="B223" s="276" t="s">
        <v>403</v>
      </c>
      <c r="C223" s="277">
        <v>2622.4</v>
      </c>
      <c r="D223" s="278">
        <v>2611.7833333333333</v>
      </c>
      <c r="E223" s="278">
        <v>2540.6166666666668</v>
      </c>
      <c r="F223" s="278">
        <v>2458.8333333333335</v>
      </c>
      <c r="G223" s="278">
        <v>2387.666666666667</v>
      </c>
      <c r="H223" s="278">
        <v>2693.5666666666666</v>
      </c>
      <c r="I223" s="278">
        <v>2764.7333333333336</v>
      </c>
      <c r="J223" s="278">
        <v>2846.5166666666664</v>
      </c>
      <c r="K223" s="276">
        <v>2682.95</v>
      </c>
      <c r="L223" s="276">
        <v>2530</v>
      </c>
      <c r="M223" s="276">
        <v>9.3900000000000008E-3</v>
      </c>
    </row>
    <row r="224" spans="1:13">
      <c r="A224" s="267">
        <v>216</v>
      </c>
      <c r="B224" s="276" t="s">
        <v>257</v>
      </c>
      <c r="C224" s="277">
        <v>36.950000000000003</v>
      </c>
      <c r="D224" s="278">
        <v>36.983333333333334</v>
      </c>
      <c r="E224" s="278">
        <v>36.516666666666666</v>
      </c>
      <c r="F224" s="278">
        <v>36.083333333333329</v>
      </c>
      <c r="G224" s="278">
        <v>35.61666666666666</v>
      </c>
      <c r="H224" s="278">
        <v>37.416666666666671</v>
      </c>
      <c r="I224" s="278">
        <v>37.88333333333334</v>
      </c>
      <c r="J224" s="278">
        <v>38.316666666666677</v>
      </c>
      <c r="K224" s="276">
        <v>37.450000000000003</v>
      </c>
      <c r="L224" s="276">
        <v>36.549999999999997</v>
      </c>
      <c r="M224" s="276">
        <v>9.1845700000000008</v>
      </c>
    </row>
    <row r="225" spans="1:13">
      <c r="A225" s="267">
        <v>217</v>
      </c>
      <c r="B225" s="276" t="s">
        <v>120</v>
      </c>
      <c r="C225" s="277">
        <v>8.6999999999999993</v>
      </c>
      <c r="D225" s="278">
        <v>8.6666666666666661</v>
      </c>
      <c r="E225" s="278">
        <v>8.4833333333333325</v>
      </c>
      <c r="F225" s="278">
        <v>8.2666666666666657</v>
      </c>
      <c r="G225" s="278">
        <v>8.0833333333333321</v>
      </c>
      <c r="H225" s="278">
        <v>8.8833333333333329</v>
      </c>
      <c r="I225" s="278">
        <v>9.0666666666666664</v>
      </c>
      <c r="J225" s="278">
        <v>9.2833333333333332</v>
      </c>
      <c r="K225" s="276">
        <v>8.85</v>
      </c>
      <c r="L225" s="276">
        <v>8.4499999999999993</v>
      </c>
      <c r="M225" s="276">
        <v>2066.5482699999998</v>
      </c>
    </row>
    <row r="226" spans="1:13">
      <c r="A226" s="267">
        <v>218</v>
      </c>
      <c r="B226" s="276" t="s">
        <v>404</v>
      </c>
      <c r="C226" s="277">
        <v>31.3</v>
      </c>
      <c r="D226" s="278">
        <v>31.183333333333337</v>
      </c>
      <c r="E226" s="278">
        <v>30.716666666666676</v>
      </c>
      <c r="F226" s="278">
        <v>30.13333333333334</v>
      </c>
      <c r="G226" s="278">
        <v>29.666666666666679</v>
      </c>
      <c r="H226" s="278">
        <v>31.766666666666673</v>
      </c>
      <c r="I226" s="278">
        <v>32.233333333333334</v>
      </c>
      <c r="J226" s="278">
        <v>32.81666666666667</v>
      </c>
      <c r="K226" s="276">
        <v>31.65</v>
      </c>
      <c r="L226" s="276">
        <v>30.6</v>
      </c>
      <c r="M226" s="276">
        <v>20.159400000000002</v>
      </c>
    </row>
    <row r="227" spans="1:13">
      <c r="A227" s="267">
        <v>219</v>
      </c>
      <c r="B227" s="276" t="s">
        <v>121</v>
      </c>
      <c r="C227" s="277">
        <v>33.049999999999997</v>
      </c>
      <c r="D227" s="278">
        <v>32.833333333333336</v>
      </c>
      <c r="E227" s="278">
        <v>32.216666666666669</v>
      </c>
      <c r="F227" s="278">
        <v>31.383333333333333</v>
      </c>
      <c r="G227" s="278">
        <v>30.766666666666666</v>
      </c>
      <c r="H227" s="278">
        <v>33.666666666666671</v>
      </c>
      <c r="I227" s="278">
        <v>34.283333333333331</v>
      </c>
      <c r="J227" s="278">
        <v>35.116666666666674</v>
      </c>
      <c r="K227" s="276">
        <v>33.450000000000003</v>
      </c>
      <c r="L227" s="276">
        <v>32</v>
      </c>
      <c r="M227" s="276">
        <v>292.00787000000003</v>
      </c>
    </row>
    <row r="228" spans="1:13">
      <c r="A228" s="267">
        <v>220</v>
      </c>
      <c r="B228" s="276" t="s">
        <v>416</v>
      </c>
      <c r="C228" s="277">
        <v>206.95</v>
      </c>
      <c r="D228" s="278">
        <v>208.76666666666665</v>
      </c>
      <c r="E228" s="278">
        <v>204.08333333333331</v>
      </c>
      <c r="F228" s="278">
        <v>201.21666666666667</v>
      </c>
      <c r="G228" s="278">
        <v>196.53333333333333</v>
      </c>
      <c r="H228" s="278">
        <v>211.6333333333333</v>
      </c>
      <c r="I228" s="278">
        <v>216.31666666666663</v>
      </c>
      <c r="J228" s="278">
        <v>219.18333333333328</v>
      </c>
      <c r="K228" s="276">
        <v>213.45</v>
      </c>
      <c r="L228" s="276">
        <v>205.9</v>
      </c>
      <c r="M228" s="276">
        <v>6.6543400000000004</v>
      </c>
    </row>
    <row r="229" spans="1:13">
      <c r="A229" s="267">
        <v>221</v>
      </c>
      <c r="B229" s="276" t="s">
        <v>405</v>
      </c>
      <c r="C229" s="277">
        <v>793.05</v>
      </c>
      <c r="D229" s="278">
        <v>790.98333333333323</v>
      </c>
      <c r="E229" s="278">
        <v>782.96666666666647</v>
      </c>
      <c r="F229" s="278">
        <v>772.88333333333321</v>
      </c>
      <c r="G229" s="278">
        <v>764.86666666666645</v>
      </c>
      <c r="H229" s="278">
        <v>801.06666666666649</v>
      </c>
      <c r="I229" s="278">
        <v>809.08333333333314</v>
      </c>
      <c r="J229" s="278">
        <v>819.16666666666652</v>
      </c>
      <c r="K229" s="276">
        <v>799</v>
      </c>
      <c r="L229" s="276">
        <v>780.9</v>
      </c>
      <c r="M229" s="276">
        <v>0.42459000000000002</v>
      </c>
    </row>
    <row r="230" spans="1:13">
      <c r="A230" s="267">
        <v>222</v>
      </c>
      <c r="B230" s="276" t="s">
        <v>406</v>
      </c>
      <c r="C230" s="277">
        <v>6.05</v>
      </c>
      <c r="D230" s="278">
        <v>6.0333333333333323</v>
      </c>
      <c r="E230" s="278">
        <v>5.966666666666665</v>
      </c>
      <c r="F230" s="278">
        <v>5.8833333333333329</v>
      </c>
      <c r="G230" s="278">
        <v>5.8166666666666655</v>
      </c>
      <c r="H230" s="278">
        <v>6.1166666666666645</v>
      </c>
      <c r="I230" s="278">
        <v>6.1833333333333327</v>
      </c>
      <c r="J230" s="278">
        <v>6.2666666666666639</v>
      </c>
      <c r="K230" s="276">
        <v>6.1</v>
      </c>
      <c r="L230" s="276">
        <v>5.95</v>
      </c>
      <c r="M230" s="276">
        <v>9.4412599999999998</v>
      </c>
    </row>
    <row r="231" spans="1:13">
      <c r="A231" s="267">
        <v>223</v>
      </c>
      <c r="B231" s="276" t="s">
        <v>122</v>
      </c>
      <c r="C231" s="277">
        <v>436.45</v>
      </c>
      <c r="D231" s="278">
        <v>439.11666666666662</v>
      </c>
      <c r="E231" s="278">
        <v>431.78333333333325</v>
      </c>
      <c r="F231" s="278">
        <v>427.11666666666662</v>
      </c>
      <c r="G231" s="278">
        <v>419.78333333333325</v>
      </c>
      <c r="H231" s="278">
        <v>443.78333333333325</v>
      </c>
      <c r="I231" s="278">
        <v>451.11666666666662</v>
      </c>
      <c r="J231" s="278">
        <v>455.78333333333325</v>
      </c>
      <c r="K231" s="276">
        <v>446.45</v>
      </c>
      <c r="L231" s="276">
        <v>434.45</v>
      </c>
      <c r="M231" s="276">
        <v>25.178159999999998</v>
      </c>
    </row>
    <row r="232" spans="1:13">
      <c r="A232" s="267">
        <v>224</v>
      </c>
      <c r="B232" s="276" t="s">
        <v>407</v>
      </c>
      <c r="C232" s="277">
        <v>91.7</v>
      </c>
      <c r="D232" s="278">
        <v>91.09999999999998</v>
      </c>
      <c r="E232" s="278">
        <v>89.44999999999996</v>
      </c>
      <c r="F232" s="278">
        <v>87.199999999999974</v>
      </c>
      <c r="G232" s="278">
        <v>85.549999999999955</v>
      </c>
      <c r="H232" s="278">
        <v>93.349999999999966</v>
      </c>
      <c r="I232" s="278">
        <v>94.999999999999972</v>
      </c>
      <c r="J232" s="278">
        <v>97.249999999999972</v>
      </c>
      <c r="K232" s="276">
        <v>92.75</v>
      </c>
      <c r="L232" s="276">
        <v>88.85</v>
      </c>
      <c r="M232" s="276">
        <v>3.1999300000000002</v>
      </c>
    </row>
    <row r="233" spans="1:13">
      <c r="A233" s="267">
        <v>225</v>
      </c>
      <c r="B233" s="276" t="s">
        <v>1603</v>
      </c>
      <c r="C233" s="277">
        <v>971.05</v>
      </c>
      <c r="D233" s="278">
        <v>961.13333333333333</v>
      </c>
      <c r="E233" s="278">
        <v>948.26666666666665</v>
      </c>
      <c r="F233" s="278">
        <v>925.48333333333335</v>
      </c>
      <c r="G233" s="278">
        <v>912.61666666666667</v>
      </c>
      <c r="H233" s="278">
        <v>983.91666666666663</v>
      </c>
      <c r="I233" s="278">
        <v>996.78333333333319</v>
      </c>
      <c r="J233" s="278">
        <v>1019.5666666666666</v>
      </c>
      <c r="K233" s="276">
        <v>974</v>
      </c>
      <c r="L233" s="276">
        <v>938.35</v>
      </c>
      <c r="M233" s="276">
        <v>0.93947000000000003</v>
      </c>
    </row>
    <row r="234" spans="1:13">
      <c r="A234" s="267">
        <v>226</v>
      </c>
      <c r="B234" s="276" t="s">
        <v>260</v>
      </c>
      <c r="C234" s="277">
        <v>111.2</v>
      </c>
      <c r="D234" s="278">
        <v>111.36666666666667</v>
      </c>
      <c r="E234" s="278">
        <v>109.83333333333334</v>
      </c>
      <c r="F234" s="278">
        <v>108.46666666666667</v>
      </c>
      <c r="G234" s="278">
        <v>106.93333333333334</v>
      </c>
      <c r="H234" s="278">
        <v>112.73333333333335</v>
      </c>
      <c r="I234" s="278">
        <v>114.26666666666668</v>
      </c>
      <c r="J234" s="278">
        <v>115.63333333333335</v>
      </c>
      <c r="K234" s="276">
        <v>112.9</v>
      </c>
      <c r="L234" s="276">
        <v>110</v>
      </c>
      <c r="M234" s="276">
        <v>7.3573300000000001</v>
      </c>
    </row>
    <row r="235" spans="1:13">
      <c r="A235" s="267">
        <v>227</v>
      </c>
      <c r="B235" s="276" t="s">
        <v>412</v>
      </c>
      <c r="C235" s="277">
        <v>125.6</v>
      </c>
      <c r="D235" s="278">
        <v>125.66666666666667</v>
      </c>
      <c r="E235" s="278">
        <v>123.23333333333335</v>
      </c>
      <c r="F235" s="278">
        <v>120.86666666666667</v>
      </c>
      <c r="G235" s="278">
        <v>118.43333333333335</v>
      </c>
      <c r="H235" s="278">
        <v>128.03333333333336</v>
      </c>
      <c r="I235" s="278">
        <v>130.46666666666664</v>
      </c>
      <c r="J235" s="278">
        <v>132.83333333333334</v>
      </c>
      <c r="K235" s="276">
        <v>128.1</v>
      </c>
      <c r="L235" s="276">
        <v>123.3</v>
      </c>
      <c r="M235" s="276">
        <v>12.012700000000001</v>
      </c>
    </row>
    <row r="236" spans="1:13">
      <c r="A236" s="267">
        <v>228</v>
      </c>
      <c r="B236" s="276" t="s">
        <v>1615</v>
      </c>
      <c r="C236" s="277">
        <v>4994.7</v>
      </c>
      <c r="D236" s="278">
        <v>4973.5</v>
      </c>
      <c r="E236" s="278">
        <v>4922</v>
      </c>
      <c r="F236" s="278">
        <v>4849.3</v>
      </c>
      <c r="G236" s="278">
        <v>4797.8</v>
      </c>
      <c r="H236" s="278">
        <v>5046.2</v>
      </c>
      <c r="I236" s="278">
        <v>5097.7</v>
      </c>
      <c r="J236" s="278">
        <v>5170.3999999999996</v>
      </c>
      <c r="K236" s="276">
        <v>5025</v>
      </c>
      <c r="L236" s="276">
        <v>4900.8</v>
      </c>
      <c r="M236" s="276">
        <v>0.42907000000000001</v>
      </c>
    </row>
    <row r="237" spans="1:13">
      <c r="A237" s="267">
        <v>229</v>
      </c>
      <c r="B237" s="276" t="s">
        <v>259</v>
      </c>
      <c r="C237" s="277">
        <v>62.6</v>
      </c>
      <c r="D237" s="278">
        <v>62.216666666666661</v>
      </c>
      <c r="E237" s="278">
        <v>61.433333333333323</v>
      </c>
      <c r="F237" s="278">
        <v>60.266666666666659</v>
      </c>
      <c r="G237" s="278">
        <v>59.48333333333332</v>
      </c>
      <c r="H237" s="278">
        <v>63.383333333333326</v>
      </c>
      <c r="I237" s="278">
        <v>64.166666666666671</v>
      </c>
      <c r="J237" s="278">
        <v>65.333333333333329</v>
      </c>
      <c r="K237" s="276">
        <v>63</v>
      </c>
      <c r="L237" s="276">
        <v>61.05</v>
      </c>
      <c r="M237" s="276">
        <v>7.1260000000000003</v>
      </c>
    </row>
    <row r="238" spans="1:13">
      <c r="A238" s="267">
        <v>230</v>
      </c>
      <c r="B238" s="276" t="s">
        <v>123</v>
      </c>
      <c r="C238" s="277">
        <v>1616.4</v>
      </c>
      <c r="D238" s="278">
        <v>1620.4333333333334</v>
      </c>
      <c r="E238" s="278">
        <v>1600.9666666666667</v>
      </c>
      <c r="F238" s="278">
        <v>1585.5333333333333</v>
      </c>
      <c r="G238" s="278">
        <v>1566.0666666666666</v>
      </c>
      <c r="H238" s="278">
        <v>1635.8666666666668</v>
      </c>
      <c r="I238" s="278">
        <v>1655.3333333333335</v>
      </c>
      <c r="J238" s="278">
        <v>1670.7666666666669</v>
      </c>
      <c r="K238" s="276">
        <v>1639.9</v>
      </c>
      <c r="L238" s="276">
        <v>1605</v>
      </c>
      <c r="M238" s="276">
        <v>9.2190999999999992</v>
      </c>
    </row>
    <row r="239" spans="1:13">
      <c r="A239" s="267">
        <v>231</v>
      </c>
      <c r="B239" s="276" t="s">
        <v>1622</v>
      </c>
      <c r="C239" s="277">
        <v>255.05</v>
      </c>
      <c r="D239" s="278">
        <v>255.35</v>
      </c>
      <c r="E239" s="278">
        <v>253.2</v>
      </c>
      <c r="F239" s="278">
        <v>251.35</v>
      </c>
      <c r="G239" s="278">
        <v>249.2</v>
      </c>
      <c r="H239" s="278">
        <v>257.2</v>
      </c>
      <c r="I239" s="278">
        <v>259.35000000000002</v>
      </c>
      <c r="J239" s="278">
        <v>261.2</v>
      </c>
      <c r="K239" s="276">
        <v>257.5</v>
      </c>
      <c r="L239" s="276">
        <v>253.5</v>
      </c>
      <c r="M239" s="276">
        <v>0.35583999999999999</v>
      </c>
    </row>
    <row r="240" spans="1:13">
      <c r="A240" s="267">
        <v>232</v>
      </c>
      <c r="B240" s="276" t="s">
        <v>418</v>
      </c>
      <c r="C240" s="277">
        <v>295.25</v>
      </c>
      <c r="D240" s="278">
        <v>295.65000000000003</v>
      </c>
      <c r="E240" s="278">
        <v>293.05000000000007</v>
      </c>
      <c r="F240" s="278">
        <v>290.85000000000002</v>
      </c>
      <c r="G240" s="278">
        <v>288.25000000000006</v>
      </c>
      <c r="H240" s="278">
        <v>297.85000000000008</v>
      </c>
      <c r="I240" s="278">
        <v>300.4500000000001</v>
      </c>
      <c r="J240" s="278">
        <v>302.65000000000009</v>
      </c>
      <c r="K240" s="276">
        <v>298.25</v>
      </c>
      <c r="L240" s="276">
        <v>293.45</v>
      </c>
      <c r="M240" s="276">
        <v>4.9660000000000003E-2</v>
      </c>
    </row>
    <row r="241" spans="1:13">
      <c r="A241" s="267">
        <v>233</v>
      </c>
      <c r="B241" s="276" t="s">
        <v>124</v>
      </c>
      <c r="C241" s="277">
        <v>768.55</v>
      </c>
      <c r="D241" s="278">
        <v>761.66666666666663</v>
      </c>
      <c r="E241" s="278">
        <v>748.63333333333321</v>
      </c>
      <c r="F241" s="278">
        <v>728.71666666666658</v>
      </c>
      <c r="G241" s="278">
        <v>715.68333333333317</v>
      </c>
      <c r="H241" s="278">
        <v>781.58333333333326</v>
      </c>
      <c r="I241" s="278">
        <v>794.61666666666679</v>
      </c>
      <c r="J241" s="278">
        <v>814.5333333333333</v>
      </c>
      <c r="K241" s="276">
        <v>774.7</v>
      </c>
      <c r="L241" s="276">
        <v>741.75</v>
      </c>
      <c r="M241" s="276">
        <v>254.72191000000001</v>
      </c>
    </row>
    <row r="242" spans="1:13">
      <c r="A242" s="267">
        <v>234</v>
      </c>
      <c r="B242" s="276" t="s">
        <v>419</v>
      </c>
      <c r="C242" s="277">
        <v>82.35</v>
      </c>
      <c r="D242" s="278">
        <v>82.733333333333334</v>
      </c>
      <c r="E242" s="278">
        <v>80.016666666666666</v>
      </c>
      <c r="F242" s="278">
        <v>77.683333333333337</v>
      </c>
      <c r="G242" s="278">
        <v>74.966666666666669</v>
      </c>
      <c r="H242" s="278">
        <v>85.066666666666663</v>
      </c>
      <c r="I242" s="278">
        <v>87.783333333333331</v>
      </c>
      <c r="J242" s="278">
        <v>90.11666666666666</v>
      </c>
      <c r="K242" s="276">
        <v>85.45</v>
      </c>
      <c r="L242" s="276">
        <v>80.400000000000006</v>
      </c>
      <c r="M242" s="276">
        <v>27.17559</v>
      </c>
    </row>
    <row r="243" spans="1:13">
      <c r="A243" s="267">
        <v>235</v>
      </c>
      <c r="B243" s="276" t="s">
        <v>125</v>
      </c>
      <c r="C243" s="277">
        <v>180.7</v>
      </c>
      <c r="D243" s="278">
        <v>180.26666666666665</v>
      </c>
      <c r="E243" s="278">
        <v>179.08333333333331</v>
      </c>
      <c r="F243" s="278">
        <v>177.46666666666667</v>
      </c>
      <c r="G243" s="278">
        <v>176.28333333333333</v>
      </c>
      <c r="H243" s="278">
        <v>181.8833333333333</v>
      </c>
      <c r="I243" s="278">
        <v>183.06666666666663</v>
      </c>
      <c r="J243" s="278">
        <v>184.68333333333328</v>
      </c>
      <c r="K243" s="276">
        <v>181.45</v>
      </c>
      <c r="L243" s="276">
        <v>178.65</v>
      </c>
      <c r="M243" s="276">
        <v>43.464979999999997</v>
      </c>
    </row>
    <row r="244" spans="1:13">
      <c r="A244" s="267">
        <v>236</v>
      </c>
      <c r="B244" s="276" t="s">
        <v>126</v>
      </c>
      <c r="C244" s="277">
        <v>1124.2</v>
      </c>
      <c r="D244" s="278">
        <v>1124.7333333333333</v>
      </c>
      <c r="E244" s="278">
        <v>1116.4666666666667</v>
      </c>
      <c r="F244" s="278">
        <v>1108.7333333333333</v>
      </c>
      <c r="G244" s="278">
        <v>1100.4666666666667</v>
      </c>
      <c r="H244" s="278">
        <v>1132.4666666666667</v>
      </c>
      <c r="I244" s="278">
        <v>1140.7333333333336</v>
      </c>
      <c r="J244" s="278">
        <v>1148.4666666666667</v>
      </c>
      <c r="K244" s="276">
        <v>1133</v>
      </c>
      <c r="L244" s="276">
        <v>1117</v>
      </c>
      <c r="M244" s="276">
        <v>63.63212</v>
      </c>
    </row>
    <row r="245" spans="1:13">
      <c r="A245" s="267">
        <v>237</v>
      </c>
      <c r="B245" s="276" t="s">
        <v>1645</v>
      </c>
      <c r="C245" s="277">
        <v>582.04999999999995</v>
      </c>
      <c r="D245" s="278">
        <v>585.2166666666667</v>
      </c>
      <c r="E245" s="278">
        <v>576.93333333333339</v>
      </c>
      <c r="F245" s="278">
        <v>571.81666666666672</v>
      </c>
      <c r="G245" s="278">
        <v>563.53333333333342</v>
      </c>
      <c r="H245" s="278">
        <v>590.33333333333337</v>
      </c>
      <c r="I245" s="278">
        <v>598.61666666666667</v>
      </c>
      <c r="J245" s="278">
        <v>603.73333333333335</v>
      </c>
      <c r="K245" s="276">
        <v>593.5</v>
      </c>
      <c r="L245" s="276">
        <v>580.1</v>
      </c>
      <c r="M245" s="276">
        <v>0.13396</v>
      </c>
    </row>
    <row r="246" spans="1:13">
      <c r="A246" s="267">
        <v>238</v>
      </c>
      <c r="B246" s="276" t="s">
        <v>420</v>
      </c>
      <c r="C246" s="277">
        <v>267.14999999999998</v>
      </c>
      <c r="D246" s="278">
        <v>267.43333333333334</v>
      </c>
      <c r="E246" s="278">
        <v>264.76666666666665</v>
      </c>
      <c r="F246" s="278">
        <v>262.38333333333333</v>
      </c>
      <c r="G246" s="278">
        <v>259.71666666666664</v>
      </c>
      <c r="H246" s="278">
        <v>269.81666666666666</v>
      </c>
      <c r="I246" s="278">
        <v>272.48333333333329</v>
      </c>
      <c r="J246" s="278">
        <v>274.86666666666667</v>
      </c>
      <c r="K246" s="276">
        <v>270.10000000000002</v>
      </c>
      <c r="L246" s="276">
        <v>265.05</v>
      </c>
      <c r="M246" s="276">
        <v>10.36046</v>
      </c>
    </row>
    <row r="247" spans="1:13">
      <c r="A247" s="267">
        <v>239</v>
      </c>
      <c r="B247" s="276" t="s">
        <v>421</v>
      </c>
      <c r="C247" s="277">
        <v>252.3</v>
      </c>
      <c r="D247" s="278">
        <v>255.79999999999998</v>
      </c>
      <c r="E247" s="278">
        <v>246.39999999999998</v>
      </c>
      <c r="F247" s="278">
        <v>240.5</v>
      </c>
      <c r="G247" s="278">
        <v>231.1</v>
      </c>
      <c r="H247" s="278">
        <v>261.69999999999993</v>
      </c>
      <c r="I247" s="278">
        <v>271.10000000000002</v>
      </c>
      <c r="J247" s="278">
        <v>276.99999999999994</v>
      </c>
      <c r="K247" s="276">
        <v>265.2</v>
      </c>
      <c r="L247" s="276">
        <v>249.9</v>
      </c>
      <c r="M247" s="276">
        <v>2.2572800000000002</v>
      </c>
    </row>
    <row r="248" spans="1:13">
      <c r="A248" s="267">
        <v>240</v>
      </c>
      <c r="B248" s="276" t="s">
        <v>417</v>
      </c>
      <c r="C248" s="277">
        <v>9.4</v>
      </c>
      <c r="D248" s="278">
        <v>9.4166666666666661</v>
      </c>
      <c r="E248" s="278">
        <v>9.2333333333333325</v>
      </c>
      <c r="F248" s="278">
        <v>9.0666666666666664</v>
      </c>
      <c r="G248" s="278">
        <v>8.8833333333333329</v>
      </c>
      <c r="H248" s="278">
        <v>9.5833333333333321</v>
      </c>
      <c r="I248" s="278">
        <v>9.7666666666666657</v>
      </c>
      <c r="J248" s="278">
        <v>9.9333333333333318</v>
      </c>
      <c r="K248" s="276">
        <v>9.6</v>
      </c>
      <c r="L248" s="276">
        <v>9.25</v>
      </c>
      <c r="M248" s="276">
        <v>15.49173</v>
      </c>
    </row>
    <row r="249" spans="1:13">
      <c r="A249" s="267">
        <v>241</v>
      </c>
      <c r="B249" s="276" t="s">
        <v>127</v>
      </c>
      <c r="C249" s="277">
        <v>84.75</v>
      </c>
      <c r="D249" s="278">
        <v>84.533333333333346</v>
      </c>
      <c r="E249" s="278">
        <v>83.916666666666686</v>
      </c>
      <c r="F249" s="278">
        <v>83.083333333333343</v>
      </c>
      <c r="G249" s="278">
        <v>82.466666666666683</v>
      </c>
      <c r="H249" s="278">
        <v>85.366666666666688</v>
      </c>
      <c r="I249" s="278">
        <v>85.983333333333334</v>
      </c>
      <c r="J249" s="278">
        <v>86.816666666666691</v>
      </c>
      <c r="K249" s="276">
        <v>85.15</v>
      </c>
      <c r="L249" s="276">
        <v>83.7</v>
      </c>
      <c r="M249" s="276">
        <v>111.08758</v>
      </c>
    </row>
    <row r="250" spans="1:13">
      <c r="A250" s="267">
        <v>242</v>
      </c>
      <c r="B250" s="276" t="s">
        <v>262</v>
      </c>
      <c r="C250" s="277">
        <v>2079.5500000000002</v>
      </c>
      <c r="D250" s="278">
        <v>2082.8166666666671</v>
      </c>
      <c r="E250" s="278">
        <v>2051.733333333334</v>
      </c>
      <c r="F250" s="278">
        <v>2023.916666666667</v>
      </c>
      <c r="G250" s="278">
        <v>1992.8333333333339</v>
      </c>
      <c r="H250" s="278">
        <v>2110.6333333333341</v>
      </c>
      <c r="I250" s="278">
        <v>2141.7166666666672</v>
      </c>
      <c r="J250" s="278">
        <v>2169.5333333333342</v>
      </c>
      <c r="K250" s="276">
        <v>2113.9</v>
      </c>
      <c r="L250" s="276">
        <v>2055</v>
      </c>
      <c r="M250" s="276">
        <v>5.1642999999999999</v>
      </c>
    </row>
    <row r="251" spans="1:13">
      <c r="A251" s="267">
        <v>243</v>
      </c>
      <c r="B251" s="276" t="s">
        <v>408</v>
      </c>
      <c r="C251" s="277">
        <v>109.1</v>
      </c>
      <c r="D251" s="278">
        <v>109.63333333333333</v>
      </c>
      <c r="E251" s="278">
        <v>107.96666666666665</v>
      </c>
      <c r="F251" s="278">
        <v>106.83333333333333</v>
      </c>
      <c r="G251" s="278">
        <v>105.16666666666666</v>
      </c>
      <c r="H251" s="278">
        <v>110.76666666666665</v>
      </c>
      <c r="I251" s="278">
        <v>112.43333333333334</v>
      </c>
      <c r="J251" s="278">
        <v>113.56666666666665</v>
      </c>
      <c r="K251" s="276">
        <v>111.3</v>
      </c>
      <c r="L251" s="276">
        <v>108.5</v>
      </c>
      <c r="M251" s="276">
        <v>9.3310499999999994</v>
      </c>
    </row>
    <row r="252" spans="1:13">
      <c r="A252" s="267">
        <v>244</v>
      </c>
      <c r="B252" s="276" t="s">
        <v>409</v>
      </c>
      <c r="C252" s="277">
        <v>81.55</v>
      </c>
      <c r="D252" s="278">
        <v>81.466666666666654</v>
      </c>
      <c r="E252" s="278">
        <v>80.783333333333303</v>
      </c>
      <c r="F252" s="278">
        <v>80.016666666666652</v>
      </c>
      <c r="G252" s="278">
        <v>79.3333333333333</v>
      </c>
      <c r="H252" s="278">
        <v>82.233333333333306</v>
      </c>
      <c r="I252" s="278">
        <v>82.916666666666671</v>
      </c>
      <c r="J252" s="278">
        <v>83.683333333333309</v>
      </c>
      <c r="K252" s="276">
        <v>82.15</v>
      </c>
      <c r="L252" s="276">
        <v>80.7</v>
      </c>
      <c r="M252" s="276">
        <v>2.3200400000000001</v>
      </c>
    </row>
    <row r="253" spans="1:13">
      <c r="A253" s="267">
        <v>245</v>
      </c>
      <c r="B253" s="276" t="s">
        <v>2931</v>
      </c>
      <c r="C253" s="277">
        <v>1389.25</v>
      </c>
      <c r="D253" s="278">
        <v>1386.05</v>
      </c>
      <c r="E253" s="278">
        <v>1369.1</v>
      </c>
      <c r="F253" s="278">
        <v>1348.95</v>
      </c>
      <c r="G253" s="278">
        <v>1332</v>
      </c>
      <c r="H253" s="278">
        <v>1406.1999999999998</v>
      </c>
      <c r="I253" s="278">
        <v>1423.15</v>
      </c>
      <c r="J253" s="278">
        <v>1443.2999999999997</v>
      </c>
      <c r="K253" s="276">
        <v>1403</v>
      </c>
      <c r="L253" s="276">
        <v>1365.9</v>
      </c>
      <c r="M253" s="276">
        <v>6.1963600000000003</v>
      </c>
    </row>
    <row r="254" spans="1:13">
      <c r="A254" s="267">
        <v>246</v>
      </c>
      <c r="B254" s="276" t="s">
        <v>402</v>
      </c>
      <c r="C254" s="277">
        <v>445.75</v>
      </c>
      <c r="D254" s="278">
        <v>446.08333333333331</v>
      </c>
      <c r="E254" s="278">
        <v>442.16666666666663</v>
      </c>
      <c r="F254" s="278">
        <v>438.58333333333331</v>
      </c>
      <c r="G254" s="278">
        <v>434.66666666666663</v>
      </c>
      <c r="H254" s="278">
        <v>449.66666666666663</v>
      </c>
      <c r="I254" s="278">
        <v>453.58333333333326</v>
      </c>
      <c r="J254" s="278">
        <v>457.16666666666663</v>
      </c>
      <c r="K254" s="276">
        <v>450</v>
      </c>
      <c r="L254" s="276">
        <v>442.5</v>
      </c>
      <c r="M254" s="276">
        <v>2.0753900000000001</v>
      </c>
    </row>
    <row r="255" spans="1:13">
      <c r="A255" s="267">
        <v>247</v>
      </c>
      <c r="B255" s="276" t="s">
        <v>128</v>
      </c>
      <c r="C255" s="277">
        <v>187.1</v>
      </c>
      <c r="D255" s="278">
        <v>187.15</v>
      </c>
      <c r="E255" s="278">
        <v>185.5</v>
      </c>
      <c r="F255" s="278">
        <v>183.9</v>
      </c>
      <c r="G255" s="278">
        <v>182.25</v>
      </c>
      <c r="H255" s="278">
        <v>188.75</v>
      </c>
      <c r="I255" s="278">
        <v>190.40000000000003</v>
      </c>
      <c r="J255" s="278">
        <v>192</v>
      </c>
      <c r="K255" s="276">
        <v>188.8</v>
      </c>
      <c r="L255" s="276">
        <v>185.55</v>
      </c>
      <c r="M255" s="276">
        <v>281.98725000000002</v>
      </c>
    </row>
    <row r="256" spans="1:13">
      <c r="A256" s="267">
        <v>248</v>
      </c>
      <c r="B256" s="276" t="s">
        <v>413</v>
      </c>
      <c r="C256" s="277">
        <v>249.55</v>
      </c>
      <c r="D256" s="278">
        <v>249.13333333333335</v>
      </c>
      <c r="E256" s="278">
        <v>245.7166666666667</v>
      </c>
      <c r="F256" s="278">
        <v>241.88333333333335</v>
      </c>
      <c r="G256" s="278">
        <v>238.4666666666667</v>
      </c>
      <c r="H256" s="278">
        <v>252.9666666666667</v>
      </c>
      <c r="I256" s="278">
        <v>256.38333333333338</v>
      </c>
      <c r="J256" s="278">
        <v>260.2166666666667</v>
      </c>
      <c r="K256" s="276">
        <v>252.55</v>
      </c>
      <c r="L256" s="276">
        <v>245.3</v>
      </c>
      <c r="M256" s="276">
        <v>0.48832999999999999</v>
      </c>
    </row>
    <row r="257" spans="1:13">
      <c r="A257" s="267">
        <v>249</v>
      </c>
      <c r="B257" s="276" t="s">
        <v>411</v>
      </c>
      <c r="C257" s="277">
        <v>123.35</v>
      </c>
      <c r="D257" s="278">
        <v>123.85000000000001</v>
      </c>
      <c r="E257" s="278">
        <v>122.50000000000001</v>
      </c>
      <c r="F257" s="278">
        <v>121.65</v>
      </c>
      <c r="G257" s="278">
        <v>120.30000000000001</v>
      </c>
      <c r="H257" s="278">
        <v>124.70000000000002</v>
      </c>
      <c r="I257" s="278">
        <v>126.05000000000001</v>
      </c>
      <c r="J257" s="278">
        <v>126.90000000000002</v>
      </c>
      <c r="K257" s="276">
        <v>125.2</v>
      </c>
      <c r="L257" s="276">
        <v>123</v>
      </c>
      <c r="M257" s="276">
        <v>3.9464199999999998</v>
      </c>
    </row>
    <row r="258" spans="1:13">
      <c r="A258" s="267">
        <v>250</v>
      </c>
      <c r="B258" s="276" t="s">
        <v>431</v>
      </c>
      <c r="C258" s="277">
        <v>15.35</v>
      </c>
      <c r="D258" s="278">
        <v>15.283333333333333</v>
      </c>
      <c r="E258" s="278">
        <v>15.166666666666666</v>
      </c>
      <c r="F258" s="278">
        <v>14.983333333333333</v>
      </c>
      <c r="G258" s="278">
        <v>14.866666666666665</v>
      </c>
      <c r="H258" s="278">
        <v>15.466666666666667</v>
      </c>
      <c r="I258" s="278">
        <v>15.583333333333334</v>
      </c>
      <c r="J258" s="278">
        <v>15.766666666666667</v>
      </c>
      <c r="K258" s="276">
        <v>15.4</v>
      </c>
      <c r="L258" s="276">
        <v>15.1</v>
      </c>
      <c r="M258" s="276">
        <v>7.7257499999999997</v>
      </c>
    </row>
    <row r="259" spans="1:13">
      <c r="A259" s="267">
        <v>251</v>
      </c>
      <c r="B259" s="276" t="s">
        <v>428</v>
      </c>
      <c r="C259" s="277">
        <v>36.9</v>
      </c>
      <c r="D259" s="278">
        <v>36.816666666666663</v>
      </c>
      <c r="E259" s="278">
        <v>36.583333333333329</v>
      </c>
      <c r="F259" s="278">
        <v>36.266666666666666</v>
      </c>
      <c r="G259" s="278">
        <v>36.033333333333331</v>
      </c>
      <c r="H259" s="278">
        <v>37.133333333333326</v>
      </c>
      <c r="I259" s="278">
        <v>37.36666666666666</v>
      </c>
      <c r="J259" s="278">
        <v>37.683333333333323</v>
      </c>
      <c r="K259" s="276">
        <v>37.049999999999997</v>
      </c>
      <c r="L259" s="276">
        <v>36.5</v>
      </c>
      <c r="M259" s="276">
        <v>0.91273000000000004</v>
      </c>
    </row>
    <row r="260" spans="1:13">
      <c r="A260" s="267">
        <v>252</v>
      </c>
      <c r="B260" s="276" t="s">
        <v>429</v>
      </c>
      <c r="C260" s="277">
        <v>87.35</v>
      </c>
      <c r="D260" s="278">
        <v>87.183333333333337</v>
      </c>
      <c r="E260" s="278">
        <v>84.916666666666671</v>
      </c>
      <c r="F260" s="278">
        <v>82.483333333333334</v>
      </c>
      <c r="G260" s="278">
        <v>80.216666666666669</v>
      </c>
      <c r="H260" s="278">
        <v>89.616666666666674</v>
      </c>
      <c r="I260" s="278">
        <v>91.883333333333326</v>
      </c>
      <c r="J260" s="278">
        <v>94.316666666666677</v>
      </c>
      <c r="K260" s="276">
        <v>89.45</v>
      </c>
      <c r="L260" s="276">
        <v>84.75</v>
      </c>
      <c r="M260" s="276">
        <v>17.489139999999999</v>
      </c>
    </row>
    <row r="261" spans="1:13">
      <c r="A261" s="267">
        <v>253</v>
      </c>
      <c r="B261" s="276" t="s">
        <v>432</v>
      </c>
      <c r="C261" s="277">
        <v>48.1</v>
      </c>
      <c r="D261" s="278">
        <v>48.4</v>
      </c>
      <c r="E261" s="278">
        <v>47.4</v>
      </c>
      <c r="F261" s="278">
        <v>46.7</v>
      </c>
      <c r="G261" s="278">
        <v>45.7</v>
      </c>
      <c r="H261" s="278">
        <v>49.099999999999994</v>
      </c>
      <c r="I261" s="278">
        <v>50.099999999999994</v>
      </c>
      <c r="J261" s="278">
        <v>50.79999999999999</v>
      </c>
      <c r="K261" s="276">
        <v>49.4</v>
      </c>
      <c r="L261" s="276">
        <v>47.7</v>
      </c>
      <c r="M261" s="276">
        <v>10.661020000000001</v>
      </c>
    </row>
    <row r="262" spans="1:13">
      <c r="A262" s="267">
        <v>254</v>
      </c>
      <c r="B262" s="276" t="s">
        <v>422</v>
      </c>
      <c r="C262" s="277">
        <v>954.5</v>
      </c>
      <c r="D262" s="278">
        <v>957.7833333333333</v>
      </c>
      <c r="E262" s="278">
        <v>946.71666666666658</v>
      </c>
      <c r="F262" s="278">
        <v>938.93333333333328</v>
      </c>
      <c r="G262" s="278">
        <v>927.86666666666656</v>
      </c>
      <c r="H262" s="278">
        <v>965.56666666666661</v>
      </c>
      <c r="I262" s="278">
        <v>976.63333333333321</v>
      </c>
      <c r="J262" s="278">
        <v>984.41666666666663</v>
      </c>
      <c r="K262" s="276">
        <v>968.85</v>
      </c>
      <c r="L262" s="276">
        <v>950</v>
      </c>
      <c r="M262" s="276">
        <v>0.67832000000000003</v>
      </c>
    </row>
    <row r="263" spans="1:13">
      <c r="A263" s="267">
        <v>255</v>
      </c>
      <c r="B263" s="276" t="s">
        <v>436</v>
      </c>
      <c r="C263" s="277">
        <v>2168.85</v>
      </c>
      <c r="D263" s="278">
        <v>2173.9</v>
      </c>
      <c r="E263" s="278">
        <v>2140.9500000000003</v>
      </c>
      <c r="F263" s="278">
        <v>2113.0500000000002</v>
      </c>
      <c r="G263" s="278">
        <v>2080.1000000000004</v>
      </c>
      <c r="H263" s="278">
        <v>2201.8000000000002</v>
      </c>
      <c r="I263" s="278">
        <v>2234.75</v>
      </c>
      <c r="J263" s="278">
        <v>2262.65</v>
      </c>
      <c r="K263" s="276">
        <v>2206.85</v>
      </c>
      <c r="L263" s="276">
        <v>2146</v>
      </c>
      <c r="M263" s="276">
        <v>8.1979999999999997E-2</v>
      </c>
    </row>
    <row r="264" spans="1:13">
      <c r="A264" s="267">
        <v>256</v>
      </c>
      <c r="B264" s="276" t="s">
        <v>433</v>
      </c>
      <c r="C264" s="277">
        <v>64.55</v>
      </c>
      <c r="D264" s="278">
        <v>64.55</v>
      </c>
      <c r="E264" s="278">
        <v>63.3</v>
      </c>
      <c r="F264" s="278">
        <v>62.05</v>
      </c>
      <c r="G264" s="278">
        <v>60.8</v>
      </c>
      <c r="H264" s="278">
        <v>65.8</v>
      </c>
      <c r="I264" s="278">
        <v>67.05</v>
      </c>
      <c r="J264" s="278">
        <v>68.3</v>
      </c>
      <c r="K264" s="276">
        <v>65.8</v>
      </c>
      <c r="L264" s="276">
        <v>63.3</v>
      </c>
      <c r="M264" s="276">
        <v>5.2027599999999996</v>
      </c>
    </row>
    <row r="265" spans="1:13">
      <c r="A265" s="267">
        <v>257</v>
      </c>
      <c r="B265" s="276" t="s">
        <v>129</v>
      </c>
      <c r="C265" s="277">
        <v>215.1</v>
      </c>
      <c r="D265" s="278">
        <v>215.18333333333331</v>
      </c>
      <c r="E265" s="278">
        <v>212.91666666666663</v>
      </c>
      <c r="F265" s="278">
        <v>210.73333333333332</v>
      </c>
      <c r="G265" s="278">
        <v>208.46666666666664</v>
      </c>
      <c r="H265" s="278">
        <v>217.36666666666662</v>
      </c>
      <c r="I265" s="278">
        <v>219.63333333333333</v>
      </c>
      <c r="J265" s="278">
        <v>221.81666666666661</v>
      </c>
      <c r="K265" s="276">
        <v>217.45</v>
      </c>
      <c r="L265" s="276">
        <v>213</v>
      </c>
      <c r="M265" s="276">
        <v>41.663420000000002</v>
      </c>
    </row>
    <row r="266" spans="1:13">
      <c r="A266" s="267">
        <v>258</v>
      </c>
      <c r="B266" s="276" t="s">
        <v>423</v>
      </c>
      <c r="C266" s="277">
        <v>1874.7</v>
      </c>
      <c r="D266" s="278">
        <v>1869.8999999999999</v>
      </c>
      <c r="E266" s="278">
        <v>1852.7999999999997</v>
      </c>
      <c r="F266" s="278">
        <v>1830.8999999999999</v>
      </c>
      <c r="G266" s="278">
        <v>1813.7999999999997</v>
      </c>
      <c r="H266" s="278">
        <v>1891.7999999999997</v>
      </c>
      <c r="I266" s="278">
        <v>1908.8999999999996</v>
      </c>
      <c r="J266" s="278">
        <v>1930.7999999999997</v>
      </c>
      <c r="K266" s="276">
        <v>1887</v>
      </c>
      <c r="L266" s="276">
        <v>1848</v>
      </c>
      <c r="M266" s="276">
        <v>1.1340699999999999</v>
      </c>
    </row>
    <row r="267" spans="1:13">
      <c r="A267" s="267">
        <v>259</v>
      </c>
      <c r="B267" s="276" t="s">
        <v>424</v>
      </c>
      <c r="C267" s="277">
        <v>328.65</v>
      </c>
      <c r="D267" s="278">
        <v>324.11666666666662</v>
      </c>
      <c r="E267" s="278">
        <v>314.73333333333323</v>
      </c>
      <c r="F267" s="278">
        <v>300.81666666666661</v>
      </c>
      <c r="G267" s="278">
        <v>291.43333333333322</v>
      </c>
      <c r="H267" s="278">
        <v>338.03333333333325</v>
      </c>
      <c r="I267" s="278">
        <v>347.41666666666657</v>
      </c>
      <c r="J267" s="278">
        <v>361.33333333333326</v>
      </c>
      <c r="K267" s="276">
        <v>333.5</v>
      </c>
      <c r="L267" s="276">
        <v>310.2</v>
      </c>
      <c r="M267" s="276">
        <v>8.9884199999999996</v>
      </c>
    </row>
    <row r="268" spans="1:13">
      <c r="A268" s="267">
        <v>260</v>
      </c>
      <c r="B268" s="276" t="s">
        <v>425</v>
      </c>
      <c r="C268" s="277">
        <v>90.9</v>
      </c>
      <c r="D268" s="278">
        <v>90.866666666666674</v>
      </c>
      <c r="E268" s="278">
        <v>90.283333333333346</v>
      </c>
      <c r="F268" s="278">
        <v>89.666666666666671</v>
      </c>
      <c r="G268" s="278">
        <v>89.083333333333343</v>
      </c>
      <c r="H268" s="278">
        <v>91.483333333333348</v>
      </c>
      <c r="I268" s="278">
        <v>92.066666666666663</v>
      </c>
      <c r="J268" s="278">
        <v>92.683333333333351</v>
      </c>
      <c r="K268" s="276">
        <v>91.45</v>
      </c>
      <c r="L268" s="276">
        <v>90.25</v>
      </c>
      <c r="M268" s="276">
        <v>2.4268900000000002</v>
      </c>
    </row>
    <row r="269" spans="1:13">
      <c r="A269" s="267">
        <v>261</v>
      </c>
      <c r="B269" s="276" t="s">
        <v>426</v>
      </c>
      <c r="C269" s="277">
        <v>77.599999999999994</v>
      </c>
      <c r="D269" s="278">
        <v>77.933333333333337</v>
      </c>
      <c r="E269" s="278">
        <v>76.916666666666671</v>
      </c>
      <c r="F269" s="278">
        <v>76.233333333333334</v>
      </c>
      <c r="G269" s="278">
        <v>75.216666666666669</v>
      </c>
      <c r="H269" s="278">
        <v>78.616666666666674</v>
      </c>
      <c r="I269" s="278">
        <v>79.633333333333326</v>
      </c>
      <c r="J269" s="278">
        <v>80.316666666666677</v>
      </c>
      <c r="K269" s="276">
        <v>78.95</v>
      </c>
      <c r="L269" s="276">
        <v>77.25</v>
      </c>
      <c r="M269" s="276">
        <v>8.3638999999999992</v>
      </c>
    </row>
    <row r="270" spans="1:13">
      <c r="A270" s="267">
        <v>262</v>
      </c>
      <c r="B270" s="276" t="s">
        <v>427</v>
      </c>
      <c r="C270" s="277">
        <v>76.2</v>
      </c>
      <c r="D270" s="278">
        <v>76.45</v>
      </c>
      <c r="E270" s="278">
        <v>75.25</v>
      </c>
      <c r="F270" s="278">
        <v>74.3</v>
      </c>
      <c r="G270" s="278">
        <v>73.099999999999994</v>
      </c>
      <c r="H270" s="278">
        <v>77.400000000000006</v>
      </c>
      <c r="I270" s="278">
        <v>78.600000000000023</v>
      </c>
      <c r="J270" s="278">
        <v>79.550000000000011</v>
      </c>
      <c r="K270" s="276">
        <v>77.650000000000006</v>
      </c>
      <c r="L270" s="276">
        <v>75.5</v>
      </c>
      <c r="M270" s="276">
        <v>7.1113200000000001</v>
      </c>
    </row>
    <row r="271" spans="1:13">
      <c r="A271" s="267">
        <v>263</v>
      </c>
      <c r="B271" s="276" t="s">
        <v>435</v>
      </c>
      <c r="C271" s="277">
        <v>61.95</v>
      </c>
      <c r="D271" s="278">
        <v>61.016666666666673</v>
      </c>
      <c r="E271" s="278">
        <v>59.533333333333346</v>
      </c>
      <c r="F271" s="278">
        <v>57.116666666666674</v>
      </c>
      <c r="G271" s="278">
        <v>55.633333333333347</v>
      </c>
      <c r="H271" s="278">
        <v>63.433333333333344</v>
      </c>
      <c r="I271" s="278">
        <v>64.916666666666686</v>
      </c>
      <c r="J271" s="278">
        <v>67.333333333333343</v>
      </c>
      <c r="K271" s="276">
        <v>62.5</v>
      </c>
      <c r="L271" s="276">
        <v>58.6</v>
      </c>
      <c r="M271" s="276">
        <v>11.82541</v>
      </c>
    </row>
    <row r="272" spans="1:13">
      <c r="A272" s="267">
        <v>264</v>
      </c>
      <c r="B272" s="276" t="s">
        <v>434</v>
      </c>
      <c r="C272" s="277">
        <v>118.1</v>
      </c>
      <c r="D272" s="278">
        <v>115.16666666666667</v>
      </c>
      <c r="E272" s="278">
        <v>111.08333333333334</v>
      </c>
      <c r="F272" s="278">
        <v>104.06666666666668</v>
      </c>
      <c r="G272" s="278">
        <v>99.983333333333348</v>
      </c>
      <c r="H272" s="278">
        <v>122.18333333333334</v>
      </c>
      <c r="I272" s="278">
        <v>126.26666666666668</v>
      </c>
      <c r="J272" s="278">
        <v>133.28333333333333</v>
      </c>
      <c r="K272" s="276">
        <v>119.25</v>
      </c>
      <c r="L272" s="276">
        <v>108.15</v>
      </c>
      <c r="M272" s="276">
        <v>13.991070000000001</v>
      </c>
    </row>
    <row r="273" spans="1:13">
      <c r="A273" s="267">
        <v>265</v>
      </c>
      <c r="B273" s="276" t="s">
        <v>263</v>
      </c>
      <c r="C273" s="277">
        <v>63.6</v>
      </c>
      <c r="D273" s="278">
        <v>62.783333333333331</v>
      </c>
      <c r="E273" s="278">
        <v>61.666666666666664</v>
      </c>
      <c r="F273" s="278">
        <v>59.733333333333334</v>
      </c>
      <c r="G273" s="278">
        <v>58.616666666666667</v>
      </c>
      <c r="H273" s="278">
        <v>64.716666666666669</v>
      </c>
      <c r="I273" s="278">
        <v>65.833333333333343</v>
      </c>
      <c r="J273" s="278">
        <v>67.766666666666652</v>
      </c>
      <c r="K273" s="276">
        <v>63.9</v>
      </c>
      <c r="L273" s="276">
        <v>60.85</v>
      </c>
      <c r="M273" s="276">
        <v>22.138919999999999</v>
      </c>
    </row>
    <row r="274" spans="1:13">
      <c r="A274" s="267">
        <v>266</v>
      </c>
      <c r="B274" s="276" t="s">
        <v>130</v>
      </c>
      <c r="C274" s="277">
        <v>343.2</v>
      </c>
      <c r="D274" s="278">
        <v>340.56666666666666</v>
      </c>
      <c r="E274" s="278">
        <v>336.88333333333333</v>
      </c>
      <c r="F274" s="278">
        <v>330.56666666666666</v>
      </c>
      <c r="G274" s="278">
        <v>326.88333333333333</v>
      </c>
      <c r="H274" s="278">
        <v>346.88333333333333</v>
      </c>
      <c r="I274" s="278">
        <v>350.56666666666661</v>
      </c>
      <c r="J274" s="278">
        <v>356.88333333333333</v>
      </c>
      <c r="K274" s="276">
        <v>344.25</v>
      </c>
      <c r="L274" s="276">
        <v>334.25</v>
      </c>
      <c r="M274" s="276">
        <v>50.43441</v>
      </c>
    </row>
    <row r="275" spans="1:13">
      <c r="A275" s="267">
        <v>267</v>
      </c>
      <c r="B275" s="276" t="s">
        <v>264</v>
      </c>
      <c r="C275" s="277">
        <v>699.05</v>
      </c>
      <c r="D275" s="278">
        <v>700.56666666666661</v>
      </c>
      <c r="E275" s="278">
        <v>693.33333333333326</v>
      </c>
      <c r="F275" s="278">
        <v>687.61666666666667</v>
      </c>
      <c r="G275" s="278">
        <v>680.38333333333333</v>
      </c>
      <c r="H275" s="278">
        <v>706.28333333333319</v>
      </c>
      <c r="I275" s="278">
        <v>713.51666666666654</v>
      </c>
      <c r="J275" s="278">
        <v>719.23333333333312</v>
      </c>
      <c r="K275" s="276">
        <v>707.8</v>
      </c>
      <c r="L275" s="276">
        <v>694.85</v>
      </c>
      <c r="M275" s="276">
        <v>1.5309200000000001</v>
      </c>
    </row>
    <row r="276" spans="1:13">
      <c r="A276" s="267">
        <v>268</v>
      </c>
      <c r="B276" s="276" t="s">
        <v>131</v>
      </c>
      <c r="C276" s="277">
        <v>2482</v>
      </c>
      <c r="D276" s="278">
        <v>2446.3333333333335</v>
      </c>
      <c r="E276" s="278">
        <v>2390.666666666667</v>
      </c>
      <c r="F276" s="278">
        <v>2299.3333333333335</v>
      </c>
      <c r="G276" s="278">
        <v>2243.666666666667</v>
      </c>
      <c r="H276" s="278">
        <v>2537.666666666667</v>
      </c>
      <c r="I276" s="278">
        <v>2593.3333333333339</v>
      </c>
      <c r="J276" s="278">
        <v>2684.666666666667</v>
      </c>
      <c r="K276" s="276">
        <v>2502</v>
      </c>
      <c r="L276" s="276">
        <v>2355</v>
      </c>
      <c r="M276" s="276">
        <v>34.361289999999997</v>
      </c>
    </row>
    <row r="277" spans="1:13">
      <c r="A277" s="267">
        <v>269</v>
      </c>
      <c r="B277" s="276" t="s">
        <v>132</v>
      </c>
      <c r="C277" s="277">
        <v>625.29999999999995</v>
      </c>
      <c r="D277" s="278">
        <v>629.11666666666667</v>
      </c>
      <c r="E277" s="278">
        <v>612.23333333333335</v>
      </c>
      <c r="F277" s="278">
        <v>599.16666666666663</v>
      </c>
      <c r="G277" s="278">
        <v>582.2833333333333</v>
      </c>
      <c r="H277" s="278">
        <v>642.18333333333339</v>
      </c>
      <c r="I277" s="278">
        <v>659.06666666666683</v>
      </c>
      <c r="J277" s="278">
        <v>672.13333333333344</v>
      </c>
      <c r="K277" s="276">
        <v>646</v>
      </c>
      <c r="L277" s="276">
        <v>616.04999999999995</v>
      </c>
      <c r="M277" s="276">
        <v>29.17578</v>
      </c>
    </row>
    <row r="278" spans="1:13">
      <c r="A278" s="267">
        <v>270</v>
      </c>
      <c r="B278" s="276" t="s">
        <v>437</v>
      </c>
      <c r="C278" s="277">
        <v>134.75</v>
      </c>
      <c r="D278" s="278">
        <v>135.33333333333334</v>
      </c>
      <c r="E278" s="278">
        <v>133.91666666666669</v>
      </c>
      <c r="F278" s="278">
        <v>133.08333333333334</v>
      </c>
      <c r="G278" s="278">
        <v>131.66666666666669</v>
      </c>
      <c r="H278" s="278">
        <v>136.16666666666669</v>
      </c>
      <c r="I278" s="278">
        <v>137.58333333333337</v>
      </c>
      <c r="J278" s="278">
        <v>138.41666666666669</v>
      </c>
      <c r="K278" s="276">
        <v>136.75</v>
      </c>
      <c r="L278" s="276">
        <v>134.5</v>
      </c>
      <c r="M278" s="276">
        <v>2.0972200000000001</v>
      </c>
    </row>
    <row r="279" spans="1:13">
      <c r="A279" s="267">
        <v>271</v>
      </c>
      <c r="B279" s="276" t="s">
        <v>443</v>
      </c>
      <c r="C279" s="277">
        <v>605</v>
      </c>
      <c r="D279" s="278">
        <v>596.58333333333337</v>
      </c>
      <c r="E279" s="278">
        <v>583.41666666666674</v>
      </c>
      <c r="F279" s="278">
        <v>561.83333333333337</v>
      </c>
      <c r="G279" s="278">
        <v>548.66666666666674</v>
      </c>
      <c r="H279" s="278">
        <v>618.16666666666674</v>
      </c>
      <c r="I279" s="278">
        <v>631.33333333333348</v>
      </c>
      <c r="J279" s="278">
        <v>652.91666666666674</v>
      </c>
      <c r="K279" s="276">
        <v>609.75</v>
      </c>
      <c r="L279" s="276">
        <v>575</v>
      </c>
      <c r="M279" s="276">
        <v>7.50197</v>
      </c>
    </row>
    <row r="280" spans="1:13">
      <c r="A280" s="267">
        <v>272</v>
      </c>
      <c r="B280" s="276" t="s">
        <v>444</v>
      </c>
      <c r="C280" s="277">
        <v>256.10000000000002</v>
      </c>
      <c r="D280" s="278">
        <v>254.20000000000002</v>
      </c>
      <c r="E280" s="278">
        <v>250.90000000000003</v>
      </c>
      <c r="F280" s="278">
        <v>245.70000000000002</v>
      </c>
      <c r="G280" s="278">
        <v>242.40000000000003</v>
      </c>
      <c r="H280" s="278">
        <v>259.40000000000003</v>
      </c>
      <c r="I280" s="278">
        <v>262.70000000000005</v>
      </c>
      <c r="J280" s="278">
        <v>267.90000000000003</v>
      </c>
      <c r="K280" s="276">
        <v>257.5</v>
      </c>
      <c r="L280" s="276">
        <v>249</v>
      </c>
      <c r="M280" s="276">
        <v>3.7519900000000002</v>
      </c>
    </row>
    <row r="281" spans="1:13">
      <c r="A281" s="267">
        <v>273</v>
      </c>
      <c r="B281" s="276" t="s">
        <v>445</v>
      </c>
      <c r="C281" s="277">
        <v>505.1</v>
      </c>
      <c r="D281" s="278">
        <v>507.90000000000003</v>
      </c>
      <c r="E281" s="278">
        <v>497.30000000000007</v>
      </c>
      <c r="F281" s="278">
        <v>489.50000000000006</v>
      </c>
      <c r="G281" s="278">
        <v>478.90000000000009</v>
      </c>
      <c r="H281" s="278">
        <v>515.70000000000005</v>
      </c>
      <c r="I281" s="278">
        <v>526.30000000000007</v>
      </c>
      <c r="J281" s="278">
        <v>534.1</v>
      </c>
      <c r="K281" s="276">
        <v>518.5</v>
      </c>
      <c r="L281" s="276">
        <v>500.1</v>
      </c>
      <c r="M281" s="276">
        <v>2.2506499999999998</v>
      </c>
    </row>
    <row r="282" spans="1:13">
      <c r="A282" s="267">
        <v>274</v>
      </c>
      <c r="B282" s="276" t="s">
        <v>447</v>
      </c>
      <c r="C282" s="277">
        <v>37.65</v>
      </c>
      <c r="D282" s="278">
        <v>37.083333333333336</v>
      </c>
      <c r="E282" s="278">
        <v>35.966666666666669</v>
      </c>
      <c r="F282" s="278">
        <v>34.283333333333331</v>
      </c>
      <c r="G282" s="278">
        <v>33.166666666666664</v>
      </c>
      <c r="H282" s="278">
        <v>38.766666666666673</v>
      </c>
      <c r="I282" s="278">
        <v>39.883333333333333</v>
      </c>
      <c r="J282" s="278">
        <v>41.566666666666677</v>
      </c>
      <c r="K282" s="276">
        <v>38.200000000000003</v>
      </c>
      <c r="L282" s="276">
        <v>35.4</v>
      </c>
      <c r="M282" s="276">
        <v>24.870349999999998</v>
      </c>
    </row>
    <row r="283" spans="1:13">
      <c r="A283" s="267">
        <v>275</v>
      </c>
      <c r="B283" s="276" t="s">
        <v>449</v>
      </c>
      <c r="C283" s="277">
        <v>338.05</v>
      </c>
      <c r="D283" s="278">
        <v>340.51666666666665</v>
      </c>
      <c r="E283" s="278">
        <v>334.08333333333331</v>
      </c>
      <c r="F283" s="278">
        <v>330.11666666666667</v>
      </c>
      <c r="G283" s="278">
        <v>323.68333333333334</v>
      </c>
      <c r="H283" s="278">
        <v>344.48333333333329</v>
      </c>
      <c r="I283" s="278">
        <v>350.91666666666669</v>
      </c>
      <c r="J283" s="278">
        <v>354.88333333333327</v>
      </c>
      <c r="K283" s="276">
        <v>346.95</v>
      </c>
      <c r="L283" s="276">
        <v>336.55</v>
      </c>
      <c r="M283" s="276">
        <v>4.4636300000000002</v>
      </c>
    </row>
    <row r="284" spans="1:13">
      <c r="A284" s="267">
        <v>276</v>
      </c>
      <c r="B284" s="276" t="s">
        <v>439</v>
      </c>
      <c r="C284" s="277">
        <v>348</v>
      </c>
      <c r="D284" s="278">
        <v>347.4666666666667</v>
      </c>
      <c r="E284" s="278">
        <v>342.53333333333342</v>
      </c>
      <c r="F284" s="278">
        <v>337.06666666666672</v>
      </c>
      <c r="G284" s="278">
        <v>332.13333333333344</v>
      </c>
      <c r="H284" s="278">
        <v>352.93333333333339</v>
      </c>
      <c r="I284" s="278">
        <v>357.86666666666667</v>
      </c>
      <c r="J284" s="278">
        <v>363.33333333333337</v>
      </c>
      <c r="K284" s="276">
        <v>352.4</v>
      </c>
      <c r="L284" s="276">
        <v>342</v>
      </c>
      <c r="M284" s="276">
        <v>7.5331900000000003</v>
      </c>
    </row>
    <row r="285" spans="1:13">
      <c r="A285" s="267">
        <v>277</v>
      </c>
      <c r="B285" s="276" t="s">
        <v>440</v>
      </c>
      <c r="C285" s="277">
        <v>254.75</v>
      </c>
      <c r="D285" s="278">
        <v>255.25</v>
      </c>
      <c r="E285" s="278">
        <v>252.3</v>
      </c>
      <c r="F285" s="278">
        <v>249.85000000000002</v>
      </c>
      <c r="G285" s="278">
        <v>246.90000000000003</v>
      </c>
      <c r="H285" s="278">
        <v>257.7</v>
      </c>
      <c r="I285" s="278">
        <v>260.65000000000003</v>
      </c>
      <c r="J285" s="278">
        <v>263.09999999999997</v>
      </c>
      <c r="K285" s="276">
        <v>258.2</v>
      </c>
      <c r="L285" s="276">
        <v>252.8</v>
      </c>
      <c r="M285" s="276">
        <v>0.49658999999999998</v>
      </c>
    </row>
    <row r="286" spans="1:13">
      <c r="A286" s="267">
        <v>278</v>
      </c>
      <c r="B286" s="276" t="s">
        <v>451</v>
      </c>
      <c r="C286" s="277">
        <v>171.65</v>
      </c>
      <c r="D286" s="278">
        <v>171.45000000000002</v>
      </c>
      <c r="E286" s="278">
        <v>169.70000000000005</v>
      </c>
      <c r="F286" s="278">
        <v>167.75000000000003</v>
      </c>
      <c r="G286" s="278">
        <v>166.00000000000006</v>
      </c>
      <c r="H286" s="278">
        <v>173.40000000000003</v>
      </c>
      <c r="I286" s="278">
        <v>175.14999999999998</v>
      </c>
      <c r="J286" s="278">
        <v>177.10000000000002</v>
      </c>
      <c r="K286" s="276">
        <v>173.2</v>
      </c>
      <c r="L286" s="276">
        <v>169.5</v>
      </c>
      <c r="M286" s="276">
        <v>0.36238999999999999</v>
      </c>
    </row>
    <row r="287" spans="1:13">
      <c r="A287" s="267">
        <v>279</v>
      </c>
      <c r="B287" s="276" t="s">
        <v>133</v>
      </c>
      <c r="C287" s="277">
        <v>1763.3</v>
      </c>
      <c r="D287" s="278">
        <v>1752.8166666666666</v>
      </c>
      <c r="E287" s="278">
        <v>1730.8333333333333</v>
      </c>
      <c r="F287" s="278">
        <v>1698.3666666666666</v>
      </c>
      <c r="G287" s="278">
        <v>1676.3833333333332</v>
      </c>
      <c r="H287" s="278">
        <v>1785.2833333333333</v>
      </c>
      <c r="I287" s="278">
        <v>1807.2666666666669</v>
      </c>
      <c r="J287" s="278">
        <v>1839.7333333333333</v>
      </c>
      <c r="K287" s="276">
        <v>1774.8</v>
      </c>
      <c r="L287" s="276">
        <v>1720.35</v>
      </c>
      <c r="M287" s="276">
        <v>62.645560000000003</v>
      </c>
    </row>
    <row r="288" spans="1:13">
      <c r="A288" s="267">
        <v>280</v>
      </c>
      <c r="B288" s="276" t="s">
        <v>441</v>
      </c>
      <c r="C288" s="277">
        <v>102.35</v>
      </c>
      <c r="D288" s="278">
        <v>100.85000000000001</v>
      </c>
      <c r="E288" s="278">
        <v>98.200000000000017</v>
      </c>
      <c r="F288" s="278">
        <v>94.050000000000011</v>
      </c>
      <c r="G288" s="278">
        <v>91.40000000000002</v>
      </c>
      <c r="H288" s="278">
        <v>105.00000000000001</v>
      </c>
      <c r="I288" s="278">
        <v>107.65000000000002</v>
      </c>
      <c r="J288" s="278">
        <v>111.80000000000001</v>
      </c>
      <c r="K288" s="276">
        <v>103.5</v>
      </c>
      <c r="L288" s="276">
        <v>96.7</v>
      </c>
      <c r="M288" s="276">
        <v>21.029589999999999</v>
      </c>
    </row>
    <row r="289" spans="1:13">
      <c r="A289" s="267">
        <v>281</v>
      </c>
      <c r="B289" s="276" t="s">
        <v>438</v>
      </c>
      <c r="C289" s="277">
        <v>813.05</v>
      </c>
      <c r="D289" s="278">
        <v>819.51666666666677</v>
      </c>
      <c r="E289" s="278">
        <v>795.03333333333353</v>
      </c>
      <c r="F289" s="278">
        <v>777.01666666666677</v>
      </c>
      <c r="G289" s="278">
        <v>752.53333333333353</v>
      </c>
      <c r="H289" s="278">
        <v>837.53333333333353</v>
      </c>
      <c r="I289" s="278">
        <v>862.01666666666688</v>
      </c>
      <c r="J289" s="278">
        <v>880.03333333333353</v>
      </c>
      <c r="K289" s="276">
        <v>844</v>
      </c>
      <c r="L289" s="276">
        <v>801.5</v>
      </c>
      <c r="M289" s="276">
        <v>0.79430999999999996</v>
      </c>
    </row>
    <row r="290" spans="1:13">
      <c r="A290" s="267">
        <v>282</v>
      </c>
      <c r="B290" s="276" t="s">
        <v>442</v>
      </c>
      <c r="C290" s="277">
        <v>255.25</v>
      </c>
      <c r="D290" s="278">
        <v>257.15000000000003</v>
      </c>
      <c r="E290" s="278">
        <v>252.60000000000008</v>
      </c>
      <c r="F290" s="278">
        <v>249.95000000000005</v>
      </c>
      <c r="G290" s="278">
        <v>245.40000000000009</v>
      </c>
      <c r="H290" s="278">
        <v>259.80000000000007</v>
      </c>
      <c r="I290" s="278">
        <v>264.35000000000002</v>
      </c>
      <c r="J290" s="278">
        <v>267.00000000000006</v>
      </c>
      <c r="K290" s="276">
        <v>261.7</v>
      </c>
      <c r="L290" s="276">
        <v>254.5</v>
      </c>
      <c r="M290" s="276">
        <v>3.89575</v>
      </c>
    </row>
    <row r="291" spans="1:13">
      <c r="A291" s="267">
        <v>283</v>
      </c>
      <c r="B291" s="276" t="s">
        <v>1830</v>
      </c>
      <c r="C291" s="277">
        <v>509.45</v>
      </c>
      <c r="D291" s="278">
        <v>506.63333333333338</v>
      </c>
      <c r="E291" s="278">
        <v>500.81666666666672</v>
      </c>
      <c r="F291" s="278">
        <v>492.18333333333334</v>
      </c>
      <c r="G291" s="278">
        <v>486.36666666666667</v>
      </c>
      <c r="H291" s="278">
        <v>515.26666666666677</v>
      </c>
      <c r="I291" s="278">
        <v>521.08333333333348</v>
      </c>
      <c r="J291" s="278">
        <v>529.71666666666681</v>
      </c>
      <c r="K291" s="276">
        <v>512.45000000000005</v>
      </c>
      <c r="L291" s="276">
        <v>498</v>
      </c>
      <c r="M291" s="276">
        <v>0.32483000000000001</v>
      </c>
    </row>
    <row r="292" spans="1:13">
      <c r="A292" s="267">
        <v>284</v>
      </c>
      <c r="B292" s="276" t="s">
        <v>448</v>
      </c>
      <c r="C292" s="277">
        <v>505.8</v>
      </c>
      <c r="D292" s="278">
        <v>502.93333333333334</v>
      </c>
      <c r="E292" s="278">
        <v>496.86666666666667</v>
      </c>
      <c r="F292" s="278">
        <v>487.93333333333334</v>
      </c>
      <c r="G292" s="278">
        <v>481.86666666666667</v>
      </c>
      <c r="H292" s="278">
        <v>511.86666666666667</v>
      </c>
      <c r="I292" s="278">
        <v>517.93333333333339</v>
      </c>
      <c r="J292" s="278">
        <v>526.86666666666667</v>
      </c>
      <c r="K292" s="276">
        <v>509</v>
      </c>
      <c r="L292" s="276">
        <v>494</v>
      </c>
      <c r="M292" s="276">
        <v>2.1851400000000001</v>
      </c>
    </row>
    <row r="293" spans="1:13">
      <c r="A293" s="267">
        <v>285</v>
      </c>
      <c r="B293" s="276" t="s">
        <v>446</v>
      </c>
      <c r="C293" s="277">
        <v>44.4</v>
      </c>
      <c r="D293" s="278">
        <v>44.333333333333336</v>
      </c>
      <c r="E293" s="278">
        <v>43.866666666666674</v>
      </c>
      <c r="F293" s="278">
        <v>43.333333333333336</v>
      </c>
      <c r="G293" s="278">
        <v>42.866666666666674</v>
      </c>
      <c r="H293" s="278">
        <v>44.866666666666674</v>
      </c>
      <c r="I293" s="278">
        <v>45.333333333333329</v>
      </c>
      <c r="J293" s="278">
        <v>45.866666666666674</v>
      </c>
      <c r="K293" s="276">
        <v>44.8</v>
      </c>
      <c r="L293" s="276">
        <v>43.8</v>
      </c>
      <c r="M293" s="276">
        <v>7.7948700000000004</v>
      </c>
    </row>
    <row r="294" spans="1:13">
      <c r="A294" s="267">
        <v>286</v>
      </c>
      <c r="B294" s="276" t="s">
        <v>134</v>
      </c>
      <c r="C294" s="277">
        <v>70.150000000000006</v>
      </c>
      <c r="D294" s="278">
        <v>69.7</v>
      </c>
      <c r="E294" s="278">
        <v>68.7</v>
      </c>
      <c r="F294" s="278">
        <v>67.25</v>
      </c>
      <c r="G294" s="278">
        <v>66.25</v>
      </c>
      <c r="H294" s="278">
        <v>71.150000000000006</v>
      </c>
      <c r="I294" s="278">
        <v>72.150000000000006</v>
      </c>
      <c r="J294" s="278">
        <v>73.600000000000009</v>
      </c>
      <c r="K294" s="276">
        <v>70.7</v>
      </c>
      <c r="L294" s="276">
        <v>68.25</v>
      </c>
      <c r="M294" s="276">
        <v>129.81709000000001</v>
      </c>
    </row>
    <row r="295" spans="1:13">
      <c r="A295" s="267">
        <v>287</v>
      </c>
      <c r="B295" s="276" t="s">
        <v>358</v>
      </c>
      <c r="C295" s="277">
        <v>2174.6</v>
      </c>
      <c r="D295" s="278">
        <v>2162.8666666666668</v>
      </c>
      <c r="E295" s="278">
        <v>2143.7333333333336</v>
      </c>
      <c r="F295" s="278">
        <v>2112.8666666666668</v>
      </c>
      <c r="G295" s="278">
        <v>2093.7333333333336</v>
      </c>
      <c r="H295" s="278">
        <v>2193.7333333333336</v>
      </c>
      <c r="I295" s="278">
        <v>2212.8666666666668</v>
      </c>
      <c r="J295" s="278">
        <v>2243.7333333333336</v>
      </c>
      <c r="K295" s="276">
        <v>2182</v>
      </c>
      <c r="L295" s="276">
        <v>2132</v>
      </c>
      <c r="M295" s="276">
        <v>0.63985000000000003</v>
      </c>
    </row>
    <row r="296" spans="1:13">
      <c r="A296" s="267">
        <v>288</v>
      </c>
      <c r="B296" s="276" t="s">
        <v>1841</v>
      </c>
      <c r="C296" s="277">
        <v>216.8</v>
      </c>
      <c r="D296" s="278">
        <v>214.2833333333333</v>
      </c>
      <c r="E296" s="278">
        <v>209.71666666666661</v>
      </c>
      <c r="F296" s="278">
        <v>202.6333333333333</v>
      </c>
      <c r="G296" s="278">
        <v>198.06666666666661</v>
      </c>
      <c r="H296" s="278">
        <v>221.36666666666662</v>
      </c>
      <c r="I296" s="278">
        <v>225.93333333333334</v>
      </c>
      <c r="J296" s="278">
        <v>233.01666666666662</v>
      </c>
      <c r="K296" s="276">
        <v>218.85</v>
      </c>
      <c r="L296" s="276">
        <v>207.2</v>
      </c>
      <c r="M296" s="276">
        <v>1.5504100000000001</v>
      </c>
    </row>
    <row r="297" spans="1:13">
      <c r="A297" s="267">
        <v>289</v>
      </c>
      <c r="B297" s="276" t="s">
        <v>454</v>
      </c>
      <c r="C297" s="277">
        <v>284</v>
      </c>
      <c r="D297" s="278">
        <v>286.2</v>
      </c>
      <c r="E297" s="278">
        <v>279.89999999999998</v>
      </c>
      <c r="F297" s="278">
        <v>275.8</v>
      </c>
      <c r="G297" s="278">
        <v>269.5</v>
      </c>
      <c r="H297" s="278">
        <v>290.29999999999995</v>
      </c>
      <c r="I297" s="278">
        <v>296.60000000000002</v>
      </c>
      <c r="J297" s="278">
        <v>300.69999999999993</v>
      </c>
      <c r="K297" s="276">
        <v>292.5</v>
      </c>
      <c r="L297" s="276">
        <v>282.10000000000002</v>
      </c>
      <c r="M297" s="276">
        <v>27.31588</v>
      </c>
    </row>
    <row r="298" spans="1:13">
      <c r="A298" s="267">
        <v>290</v>
      </c>
      <c r="B298" s="276" t="s">
        <v>452</v>
      </c>
      <c r="C298" s="277">
        <v>4274.8500000000004</v>
      </c>
      <c r="D298" s="278">
        <v>4271.833333333333</v>
      </c>
      <c r="E298" s="278">
        <v>4244.0166666666664</v>
      </c>
      <c r="F298" s="278">
        <v>4213.1833333333334</v>
      </c>
      <c r="G298" s="278">
        <v>4185.3666666666668</v>
      </c>
      <c r="H298" s="278">
        <v>4302.6666666666661</v>
      </c>
      <c r="I298" s="278">
        <v>4330.4833333333336</v>
      </c>
      <c r="J298" s="278">
        <v>4361.3166666666657</v>
      </c>
      <c r="K298" s="276">
        <v>4299.6499999999996</v>
      </c>
      <c r="L298" s="276">
        <v>4241</v>
      </c>
      <c r="M298" s="276">
        <v>9.4950000000000007E-2</v>
      </c>
    </row>
    <row r="299" spans="1:13">
      <c r="A299" s="267">
        <v>291</v>
      </c>
      <c r="B299" s="276" t="s">
        <v>455</v>
      </c>
      <c r="C299" s="277">
        <v>30.5</v>
      </c>
      <c r="D299" s="278">
        <v>30.45</v>
      </c>
      <c r="E299" s="278">
        <v>29.95</v>
      </c>
      <c r="F299" s="278">
        <v>29.4</v>
      </c>
      <c r="G299" s="278">
        <v>28.9</v>
      </c>
      <c r="H299" s="278">
        <v>31</v>
      </c>
      <c r="I299" s="278">
        <v>31.5</v>
      </c>
      <c r="J299" s="278">
        <v>32.049999999999997</v>
      </c>
      <c r="K299" s="276">
        <v>30.95</v>
      </c>
      <c r="L299" s="276">
        <v>29.9</v>
      </c>
      <c r="M299" s="276">
        <v>13.118930000000001</v>
      </c>
    </row>
    <row r="300" spans="1:13">
      <c r="A300" s="267">
        <v>292</v>
      </c>
      <c r="B300" s="276" t="s">
        <v>135</v>
      </c>
      <c r="C300" s="277">
        <v>314.2</v>
      </c>
      <c r="D300" s="278">
        <v>313.05</v>
      </c>
      <c r="E300" s="278">
        <v>309.25</v>
      </c>
      <c r="F300" s="278">
        <v>304.3</v>
      </c>
      <c r="G300" s="278">
        <v>300.5</v>
      </c>
      <c r="H300" s="278">
        <v>318</v>
      </c>
      <c r="I300" s="278">
        <v>321.80000000000007</v>
      </c>
      <c r="J300" s="278">
        <v>326.75</v>
      </c>
      <c r="K300" s="276">
        <v>316.85000000000002</v>
      </c>
      <c r="L300" s="276">
        <v>308.10000000000002</v>
      </c>
      <c r="M300" s="276">
        <v>60.966589999999997</v>
      </c>
    </row>
    <row r="301" spans="1:13">
      <c r="A301" s="267">
        <v>293</v>
      </c>
      <c r="B301" s="276" t="s">
        <v>456</v>
      </c>
      <c r="C301" s="277">
        <v>857.2</v>
      </c>
      <c r="D301" s="278">
        <v>851.11666666666667</v>
      </c>
      <c r="E301" s="278">
        <v>816.23333333333335</v>
      </c>
      <c r="F301" s="278">
        <v>775.26666666666665</v>
      </c>
      <c r="G301" s="278">
        <v>740.38333333333333</v>
      </c>
      <c r="H301" s="278">
        <v>892.08333333333337</v>
      </c>
      <c r="I301" s="278">
        <v>926.96666666666681</v>
      </c>
      <c r="J301" s="278">
        <v>967.93333333333339</v>
      </c>
      <c r="K301" s="276">
        <v>886</v>
      </c>
      <c r="L301" s="276">
        <v>810.15</v>
      </c>
      <c r="M301" s="276">
        <v>0.76205000000000001</v>
      </c>
    </row>
    <row r="302" spans="1:13">
      <c r="A302" s="267">
        <v>294</v>
      </c>
      <c r="B302" s="276" t="s">
        <v>136</v>
      </c>
      <c r="C302" s="277">
        <v>1051.5</v>
      </c>
      <c r="D302" s="278">
        <v>1052.5833333333333</v>
      </c>
      <c r="E302" s="278">
        <v>1037.0166666666664</v>
      </c>
      <c r="F302" s="278">
        <v>1022.5333333333331</v>
      </c>
      <c r="G302" s="278">
        <v>1006.9666666666662</v>
      </c>
      <c r="H302" s="278">
        <v>1067.0666666666666</v>
      </c>
      <c r="I302" s="278">
        <v>1082.6333333333337</v>
      </c>
      <c r="J302" s="278">
        <v>1097.1166666666668</v>
      </c>
      <c r="K302" s="276">
        <v>1068.1500000000001</v>
      </c>
      <c r="L302" s="276">
        <v>1038.0999999999999</v>
      </c>
      <c r="M302" s="276">
        <v>50.250959999999999</v>
      </c>
    </row>
    <row r="303" spans="1:13">
      <c r="A303" s="267">
        <v>295</v>
      </c>
      <c r="B303" s="276" t="s">
        <v>266</v>
      </c>
      <c r="C303" s="277">
        <v>3022.05</v>
      </c>
      <c r="D303" s="278">
        <v>3010.5166666666664</v>
      </c>
      <c r="E303" s="278">
        <v>2957.1833333333329</v>
      </c>
      <c r="F303" s="278">
        <v>2892.3166666666666</v>
      </c>
      <c r="G303" s="278">
        <v>2838.9833333333331</v>
      </c>
      <c r="H303" s="278">
        <v>3075.3833333333328</v>
      </c>
      <c r="I303" s="278">
        <v>3128.7166666666667</v>
      </c>
      <c r="J303" s="278">
        <v>3193.5833333333326</v>
      </c>
      <c r="K303" s="276">
        <v>3063.85</v>
      </c>
      <c r="L303" s="276">
        <v>2945.65</v>
      </c>
      <c r="M303" s="276">
        <v>1.9190499999999999</v>
      </c>
    </row>
    <row r="304" spans="1:13">
      <c r="A304" s="267">
        <v>296</v>
      </c>
      <c r="B304" s="276" t="s">
        <v>265</v>
      </c>
      <c r="C304" s="277">
        <v>1709.9</v>
      </c>
      <c r="D304" s="278">
        <v>1697.7666666666667</v>
      </c>
      <c r="E304" s="278">
        <v>1678.1333333333332</v>
      </c>
      <c r="F304" s="278">
        <v>1646.3666666666666</v>
      </c>
      <c r="G304" s="278">
        <v>1626.7333333333331</v>
      </c>
      <c r="H304" s="278">
        <v>1729.5333333333333</v>
      </c>
      <c r="I304" s="278">
        <v>1749.166666666667</v>
      </c>
      <c r="J304" s="278">
        <v>1780.9333333333334</v>
      </c>
      <c r="K304" s="276">
        <v>1717.4</v>
      </c>
      <c r="L304" s="276">
        <v>1666</v>
      </c>
      <c r="M304" s="276">
        <v>0.71579999999999999</v>
      </c>
    </row>
    <row r="305" spans="1:13">
      <c r="A305" s="267">
        <v>297</v>
      </c>
      <c r="B305" s="276" t="s">
        <v>137</v>
      </c>
      <c r="C305" s="277">
        <v>901.35</v>
      </c>
      <c r="D305" s="278">
        <v>899.7166666666667</v>
      </c>
      <c r="E305" s="278">
        <v>892.28333333333342</v>
      </c>
      <c r="F305" s="278">
        <v>883.2166666666667</v>
      </c>
      <c r="G305" s="278">
        <v>875.78333333333342</v>
      </c>
      <c r="H305" s="278">
        <v>908.78333333333342</v>
      </c>
      <c r="I305" s="278">
        <v>916.21666666666681</v>
      </c>
      <c r="J305" s="278">
        <v>925.28333333333342</v>
      </c>
      <c r="K305" s="276">
        <v>907.15</v>
      </c>
      <c r="L305" s="276">
        <v>890.65</v>
      </c>
      <c r="M305" s="276">
        <v>38.231020000000001</v>
      </c>
    </row>
    <row r="306" spans="1:13">
      <c r="A306" s="267">
        <v>298</v>
      </c>
      <c r="B306" s="276" t="s">
        <v>457</v>
      </c>
      <c r="C306" s="277">
        <v>1517.75</v>
      </c>
      <c r="D306" s="278">
        <v>1508.95</v>
      </c>
      <c r="E306" s="278">
        <v>1483.8000000000002</v>
      </c>
      <c r="F306" s="278">
        <v>1449.8500000000001</v>
      </c>
      <c r="G306" s="278">
        <v>1424.7000000000003</v>
      </c>
      <c r="H306" s="278">
        <v>1542.9</v>
      </c>
      <c r="I306" s="278">
        <v>1568.0500000000002</v>
      </c>
      <c r="J306" s="278">
        <v>1602</v>
      </c>
      <c r="K306" s="276">
        <v>1534.1</v>
      </c>
      <c r="L306" s="276">
        <v>1475</v>
      </c>
      <c r="M306" s="276">
        <v>0.49573</v>
      </c>
    </row>
    <row r="307" spans="1:13">
      <c r="A307" s="267">
        <v>299</v>
      </c>
      <c r="B307" s="276" t="s">
        <v>138</v>
      </c>
      <c r="C307" s="277">
        <v>629.85</v>
      </c>
      <c r="D307" s="278">
        <v>632.28333333333342</v>
      </c>
      <c r="E307" s="278">
        <v>625.61666666666679</v>
      </c>
      <c r="F307" s="278">
        <v>621.38333333333333</v>
      </c>
      <c r="G307" s="278">
        <v>614.7166666666667</v>
      </c>
      <c r="H307" s="278">
        <v>636.51666666666688</v>
      </c>
      <c r="I307" s="278">
        <v>643.18333333333362</v>
      </c>
      <c r="J307" s="278">
        <v>647.41666666666697</v>
      </c>
      <c r="K307" s="276">
        <v>638.95000000000005</v>
      </c>
      <c r="L307" s="276">
        <v>628.04999999999995</v>
      </c>
      <c r="M307" s="276">
        <v>41.078229999999998</v>
      </c>
    </row>
    <row r="308" spans="1:13">
      <c r="A308" s="267">
        <v>300</v>
      </c>
      <c r="B308" s="276" t="s">
        <v>139</v>
      </c>
      <c r="C308" s="277">
        <v>143.85</v>
      </c>
      <c r="D308" s="278">
        <v>143.66666666666666</v>
      </c>
      <c r="E308" s="278">
        <v>141.7833333333333</v>
      </c>
      <c r="F308" s="278">
        <v>139.71666666666664</v>
      </c>
      <c r="G308" s="278">
        <v>137.83333333333329</v>
      </c>
      <c r="H308" s="278">
        <v>145.73333333333332</v>
      </c>
      <c r="I308" s="278">
        <v>147.6166666666667</v>
      </c>
      <c r="J308" s="278">
        <v>149.68333333333334</v>
      </c>
      <c r="K308" s="276">
        <v>145.55000000000001</v>
      </c>
      <c r="L308" s="276">
        <v>141.6</v>
      </c>
      <c r="M308" s="276">
        <v>74.863039999999998</v>
      </c>
    </row>
    <row r="309" spans="1:13">
      <c r="A309" s="267">
        <v>301</v>
      </c>
      <c r="B309" s="276" t="s">
        <v>319</v>
      </c>
      <c r="C309" s="277">
        <v>11.2</v>
      </c>
      <c r="D309" s="278">
        <v>11.183333333333332</v>
      </c>
      <c r="E309" s="278">
        <v>11.116666666666664</v>
      </c>
      <c r="F309" s="278">
        <v>11.033333333333331</v>
      </c>
      <c r="G309" s="278">
        <v>10.966666666666663</v>
      </c>
      <c r="H309" s="278">
        <v>11.266666666666664</v>
      </c>
      <c r="I309" s="278">
        <v>11.33333333333333</v>
      </c>
      <c r="J309" s="278">
        <v>11.416666666666664</v>
      </c>
      <c r="K309" s="276">
        <v>11.25</v>
      </c>
      <c r="L309" s="276">
        <v>11.1</v>
      </c>
      <c r="M309" s="276">
        <v>6.7788700000000004</v>
      </c>
    </row>
    <row r="310" spans="1:13">
      <c r="A310" s="267">
        <v>302</v>
      </c>
      <c r="B310" s="276" t="s">
        <v>464</v>
      </c>
      <c r="C310" s="277">
        <v>141.05000000000001</v>
      </c>
      <c r="D310" s="278">
        <v>141.29999999999998</v>
      </c>
      <c r="E310" s="278">
        <v>140.34999999999997</v>
      </c>
      <c r="F310" s="278">
        <v>139.64999999999998</v>
      </c>
      <c r="G310" s="278">
        <v>138.69999999999996</v>
      </c>
      <c r="H310" s="278">
        <v>141.99999999999997</v>
      </c>
      <c r="I310" s="278">
        <v>142.94999999999996</v>
      </c>
      <c r="J310" s="278">
        <v>143.64999999999998</v>
      </c>
      <c r="K310" s="276">
        <v>142.25</v>
      </c>
      <c r="L310" s="276">
        <v>140.6</v>
      </c>
      <c r="M310" s="276">
        <v>0.30873</v>
      </c>
    </row>
    <row r="311" spans="1:13">
      <c r="A311" s="267">
        <v>303</v>
      </c>
      <c r="B311" s="276" t="s">
        <v>466</v>
      </c>
      <c r="C311" s="277">
        <v>389.6</v>
      </c>
      <c r="D311" s="278">
        <v>389.86666666666662</v>
      </c>
      <c r="E311" s="278">
        <v>385.73333333333323</v>
      </c>
      <c r="F311" s="278">
        <v>381.86666666666662</v>
      </c>
      <c r="G311" s="278">
        <v>377.73333333333323</v>
      </c>
      <c r="H311" s="278">
        <v>393.73333333333323</v>
      </c>
      <c r="I311" s="278">
        <v>397.86666666666656</v>
      </c>
      <c r="J311" s="278">
        <v>401.73333333333323</v>
      </c>
      <c r="K311" s="276">
        <v>394</v>
      </c>
      <c r="L311" s="276">
        <v>386</v>
      </c>
      <c r="M311" s="276">
        <v>0.32436999999999999</v>
      </c>
    </row>
    <row r="312" spans="1:13">
      <c r="A312" s="267">
        <v>304</v>
      </c>
      <c r="B312" s="276" t="s">
        <v>462</v>
      </c>
      <c r="C312" s="277">
        <v>3493.85</v>
      </c>
      <c r="D312" s="278">
        <v>3433.25</v>
      </c>
      <c r="E312" s="278">
        <v>3326.6</v>
      </c>
      <c r="F312" s="278">
        <v>3159.35</v>
      </c>
      <c r="G312" s="278">
        <v>3052.7</v>
      </c>
      <c r="H312" s="278">
        <v>3600.5</v>
      </c>
      <c r="I312" s="278">
        <v>3707.1499999999996</v>
      </c>
      <c r="J312" s="278">
        <v>3874.4</v>
      </c>
      <c r="K312" s="276">
        <v>3539.9</v>
      </c>
      <c r="L312" s="276">
        <v>3266</v>
      </c>
      <c r="M312" s="276">
        <v>0.23433999999999999</v>
      </c>
    </row>
    <row r="313" spans="1:13">
      <c r="A313" s="267">
        <v>305</v>
      </c>
      <c r="B313" s="276" t="s">
        <v>463</v>
      </c>
      <c r="C313" s="277">
        <v>239.8</v>
      </c>
      <c r="D313" s="278">
        <v>240.26666666666665</v>
      </c>
      <c r="E313" s="278">
        <v>237.0333333333333</v>
      </c>
      <c r="F313" s="278">
        <v>234.26666666666665</v>
      </c>
      <c r="G313" s="278">
        <v>231.0333333333333</v>
      </c>
      <c r="H313" s="278">
        <v>243.0333333333333</v>
      </c>
      <c r="I313" s="278">
        <v>246.26666666666665</v>
      </c>
      <c r="J313" s="278">
        <v>249.0333333333333</v>
      </c>
      <c r="K313" s="276">
        <v>243.5</v>
      </c>
      <c r="L313" s="276">
        <v>237.5</v>
      </c>
      <c r="M313" s="276">
        <v>2.4675400000000001</v>
      </c>
    </row>
    <row r="314" spans="1:13">
      <c r="A314" s="267">
        <v>306</v>
      </c>
      <c r="B314" s="276" t="s">
        <v>140</v>
      </c>
      <c r="C314" s="277">
        <v>163.65</v>
      </c>
      <c r="D314" s="278">
        <v>162</v>
      </c>
      <c r="E314" s="278">
        <v>159.80000000000001</v>
      </c>
      <c r="F314" s="278">
        <v>155.95000000000002</v>
      </c>
      <c r="G314" s="278">
        <v>153.75000000000003</v>
      </c>
      <c r="H314" s="278">
        <v>165.85</v>
      </c>
      <c r="I314" s="278">
        <v>168.04999999999998</v>
      </c>
      <c r="J314" s="278">
        <v>171.89999999999998</v>
      </c>
      <c r="K314" s="276">
        <v>164.2</v>
      </c>
      <c r="L314" s="276">
        <v>158.15</v>
      </c>
      <c r="M314" s="276">
        <v>61.992559999999997</v>
      </c>
    </row>
    <row r="315" spans="1:13">
      <c r="A315" s="267">
        <v>307</v>
      </c>
      <c r="B315" s="276" t="s">
        <v>141</v>
      </c>
      <c r="C315" s="277">
        <v>369.3</v>
      </c>
      <c r="D315" s="278">
        <v>371.3</v>
      </c>
      <c r="E315" s="278">
        <v>366.15000000000003</v>
      </c>
      <c r="F315" s="278">
        <v>363</v>
      </c>
      <c r="G315" s="278">
        <v>357.85</v>
      </c>
      <c r="H315" s="278">
        <v>374.45000000000005</v>
      </c>
      <c r="I315" s="278">
        <v>379.6</v>
      </c>
      <c r="J315" s="278">
        <v>382.75000000000006</v>
      </c>
      <c r="K315" s="276">
        <v>376.45</v>
      </c>
      <c r="L315" s="276">
        <v>368.15</v>
      </c>
      <c r="M315" s="276">
        <v>20.5884</v>
      </c>
    </row>
    <row r="316" spans="1:13">
      <c r="A316" s="267">
        <v>308</v>
      </c>
      <c r="B316" s="276" t="s">
        <v>142</v>
      </c>
      <c r="C316" s="277">
        <v>6809.25</v>
      </c>
      <c r="D316" s="278">
        <v>6825.083333333333</v>
      </c>
      <c r="E316" s="278">
        <v>6770.1666666666661</v>
      </c>
      <c r="F316" s="278">
        <v>6731.083333333333</v>
      </c>
      <c r="G316" s="278">
        <v>6676.1666666666661</v>
      </c>
      <c r="H316" s="278">
        <v>6864.1666666666661</v>
      </c>
      <c r="I316" s="278">
        <v>6919.0833333333321</v>
      </c>
      <c r="J316" s="278">
        <v>6958.1666666666661</v>
      </c>
      <c r="K316" s="276">
        <v>6880</v>
      </c>
      <c r="L316" s="276">
        <v>6786</v>
      </c>
      <c r="M316" s="276">
        <v>9.7063199999999998</v>
      </c>
    </row>
    <row r="317" spans="1:13">
      <c r="A317" s="267">
        <v>309</v>
      </c>
      <c r="B317" s="276" t="s">
        <v>458</v>
      </c>
      <c r="C317" s="277">
        <v>926.55</v>
      </c>
      <c r="D317" s="278">
        <v>904.61666666666667</v>
      </c>
      <c r="E317" s="278">
        <v>864.23333333333335</v>
      </c>
      <c r="F317" s="278">
        <v>801.91666666666663</v>
      </c>
      <c r="G317" s="278">
        <v>761.5333333333333</v>
      </c>
      <c r="H317" s="278">
        <v>966.93333333333339</v>
      </c>
      <c r="I317" s="278">
        <v>1007.3166666666668</v>
      </c>
      <c r="J317" s="278">
        <v>1069.6333333333334</v>
      </c>
      <c r="K317" s="276">
        <v>945</v>
      </c>
      <c r="L317" s="276">
        <v>842.3</v>
      </c>
      <c r="M317" s="276">
        <v>1.4182600000000001</v>
      </c>
    </row>
    <row r="318" spans="1:13">
      <c r="A318" s="267">
        <v>310</v>
      </c>
      <c r="B318" s="276" t="s">
        <v>143</v>
      </c>
      <c r="C318" s="277">
        <v>554.79999999999995</v>
      </c>
      <c r="D318" s="278">
        <v>554.06666666666661</v>
      </c>
      <c r="E318" s="278">
        <v>549.88333333333321</v>
      </c>
      <c r="F318" s="278">
        <v>544.96666666666658</v>
      </c>
      <c r="G318" s="278">
        <v>540.78333333333319</v>
      </c>
      <c r="H318" s="278">
        <v>558.98333333333323</v>
      </c>
      <c r="I318" s="278">
        <v>563.16666666666663</v>
      </c>
      <c r="J318" s="278">
        <v>568.08333333333326</v>
      </c>
      <c r="K318" s="276">
        <v>558.25</v>
      </c>
      <c r="L318" s="276">
        <v>549.15</v>
      </c>
      <c r="M318" s="276">
        <v>13.90255</v>
      </c>
    </row>
    <row r="319" spans="1:13">
      <c r="A319" s="267">
        <v>311</v>
      </c>
      <c r="B319" s="276" t="s">
        <v>472</v>
      </c>
      <c r="C319" s="277">
        <v>1679.35</v>
      </c>
      <c r="D319" s="278">
        <v>1673.45</v>
      </c>
      <c r="E319" s="278">
        <v>1657.9</v>
      </c>
      <c r="F319" s="278">
        <v>1636.45</v>
      </c>
      <c r="G319" s="278">
        <v>1620.9</v>
      </c>
      <c r="H319" s="278">
        <v>1694.9</v>
      </c>
      <c r="I319" s="278">
        <v>1710.4499999999998</v>
      </c>
      <c r="J319" s="278">
        <v>1731.9</v>
      </c>
      <c r="K319" s="276">
        <v>1689</v>
      </c>
      <c r="L319" s="276">
        <v>1652</v>
      </c>
      <c r="M319" s="276">
        <v>1.2075499999999999</v>
      </c>
    </row>
    <row r="320" spans="1:13">
      <c r="A320" s="267">
        <v>312</v>
      </c>
      <c r="B320" s="276" t="s">
        <v>468</v>
      </c>
      <c r="C320" s="277">
        <v>1912.15</v>
      </c>
      <c r="D320" s="278">
        <v>1901.6333333333332</v>
      </c>
      <c r="E320" s="278">
        <v>1863.2666666666664</v>
      </c>
      <c r="F320" s="278">
        <v>1814.3833333333332</v>
      </c>
      <c r="G320" s="278">
        <v>1776.0166666666664</v>
      </c>
      <c r="H320" s="278">
        <v>1950.5166666666664</v>
      </c>
      <c r="I320" s="278">
        <v>1988.8833333333332</v>
      </c>
      <c r="J320" s="278">
        <v>2037.7666666666664</v>
      </c>
      <c r="K320" s="276">
        <v>1940</v>
      </c>
      <c r="L320" s="276">
        <v>1852.75</v>
      </c>
      <c r="M320" s="276">
        <v>0.63392999999999999</v>
      </c>
    </row>
    <row r="321" spans="1:13">
      <c r="A321" s="267">
        <v>313</v>
      </c>
      <c r="B321" s="276" t="s">
        <v>144</v>
      </c>
      <c r="C321" s="277">
        <v>606.75</v>
      </c>
      <c r="D321" s="278">
        <v>604.73333333333335</v>
      </c>
      <c r="E321" s="278">
        <v>601.01666666666665</v>
      </c>
      <c r="F321" s="278">
        <v>595.2833333333333</v>
      </c>
      <c r="G321" s="278">
        <v>591.56666666666661</v>
      </c>
      <c r="H321" s="278">
        <v>610.4666666666667</v>
      </c>
      <c r="I321" s="278">
        <v>614.18333333333339</v>
      </c>
      <c r="J321" s="278">
        <v>619.91666666666674</v>
      </c>
      <c r="K321" s="276">
        <v>608.45000000000005</v>
      </c>
      <c r="L321" s="276">
        <v>599</v>
      </c>
      <c r="M321" s="276">
        <v>3.9454600000000002</v>
      </c>
    </row>
    <row r="322" spans="1:13">
      <c r="A322" s="267">
        <v>314</v>
      </c>
      <c r="B322" s="276" t="s">
        <v>145</v>
      </c>
      <c r="C322" s="277">
        <v>859.95</v>
      </c>
      <c r="D322" s="278">
        <v>868.55000000000007</v>
      </c>
      <c r="E322" s="278">
        <v>844.40000000000009</v>
      </c>
      <c r="F322" s="278">
        <v>828.85</v>
      </c>
      <c r="G322" s="278">
        <v>804.7</v>
      </c>
      <c r="H322" s="278">
        <v>884.10000000000014</v>
      </c>
      <c r="I322" s="278">
        <v>908.25</v>
      </c>
      <c r="J322" s="278">
        <v>923.80000000000018</v>
      </c>
      <c r="K322" s="276">
        <v>892.7</v>
      </c>
      <c r="L322" s="276">
        <v>853</v>
      </c>
      <c r="M322" s="276">
        <v>22.31081</v>
      </c>
    </row>
    <row r="323" spans="1:13">
      <c r="A323" s="267">
        <v>315</v>
      </c>
      <c r="B323" s="276" t="s">
        <v>465</v>
      </c>
      <c r="C323" s="277">
        <v>182.35</v>
      </c>
      <c r="D323" s="278">
        <v>182.75</v>
      </c>
      <c r="E323" s="278">
        <v>180.65</v>
      </c>
      <c r="F323" s="278">
        <v>178.95000000000002</v>
      </c>
      <c r="G323" s="278">
        <v>176.85000000000002</v>
      </c>
      <c r="H323" s="278">
        <v>184.45</v>
      </c>
      <c r="I323" s="278">
        <v>186.55</v>
      </c>
      <c r="J323" s="278">
        <v>188.24999999999997</v>
      </c>
      <c r="K323" s="276">
        <v>184.85</v>
      </c>
      <c r="L323" s="276">
        <v>181.05</v>
      </c>
      <c r="M323" s="276">
        <v>1.1152500000000001</v>
      </c>
    </row>
    <row r="324" spans="1:13">
      <c r="A324" s="267">
        <v>316</v>
      </c>
      <c r="B324" s="276" t="s">
        <v>1975</v>
      </c>
      <c r="C324" s="277">
        <v>185.7</v>
      </c>
      <c r="D324" s="278">
        <v>187.23333333333335</v>
      </c>
      <c r="E324" s="278">
        <v>183.4666666666667</v>
      </c>
      <c r="F324" s="278">
        <v>181.23333333333335</v>
      </c>
      <c r="G324" s="278">
        <v>177.4666666666667</v>
      </c>
      <c r="H324" s="278">
        <v>189.4666666666667</v>
      </c>
      <c r="I324" s="278">
        <v>193.23333333333335</v>
      </c>
      <c r="J324" s="278">
        <v>195.4666666666667</v>
      </c>
      <c r="K324" s="276">
        <v>191</v>
      </c>
      <c r="L324" s="276">
        <v>185</v>
      </c>
      <c r="M324" s="276">
        <v>2.95322</v>
      </c>
    </row>
    <row r="325" spans="1:13">
      <c r="A325" s="267">
        <v>317</v>
      </c>
      <c r="B325" s="276" t="s">
        <v>469</v>
      </c>
      <c r="C325" s="277">
        <v>70.05</v>
      </c>
      <c r="D325" s="278">
        <v>70.433333333333337</v>
      </c>
      <c r="E325" s="278">
        <v>69.366666666666674</v>
      </c>
      <c r="F325" s="278">
        <v>68.683333333333337</v>
      </c>
      <c r="G325" s="278">
        <v>67.616666666666674</v>
      </c>
      <c r="H325" s="278">
        <v>71.116666666666674</v>
      </c>
      <c r="I325" s="278">
        <v>72.183333333333337</v>
      </c>
      <c r="J325" s="278">
        <v>72.866666666666674</v>
      </c>
      <c r="K325" s="276">
        <v>71.5</v>
      </c>
      <c r="L325" s="276">
        <v>69.75</v>
      </c>
      <c r="M325" s="276">
        <v>4.0714600000000001</v>
      </c>
    </row>
    <row r="326" spans="1:13">
      <c r="A326" s="267">
        <v>318</v>
      </c>
      <c r="B326" s="276" t="s">
        <v>470</v>
      </c>
      <c r="C326" s="277">
        <v>366.45</v>
      </c>
      <c r="D326" s="278">
        <v>364.11666666666662</v>
      </c>
      <c r="E326" s="278">
        <v>358.78333333333325</v>
      </c>
      <c r="F326" s="278">
        <v>351.11666666666662</v>
      </c>
      <c r="G326" s="278">
        <v>345.78333333333325</v>
      </c>
      <c r="H326" s="278">
        <v>371.78333333333325</v>
      </c>
      <c r="I326" s="278">
        <v>377.11666666666662</v>
      </c>
      <c r="J326" s="278">
        <v>384.78333333333325</v>
      </c>
      <c r="K326" s="276">
        <v>369.45</v>
      </c>
      <c r="L326" s="276">
        <v>356.45</v>
      </c>
      <c r="M326" s="276">
        <v>1.01691</v>
      </c>
    </row>
    <row r="327" spans="1:13">
      <c r="A327" s="267">
        <v>319</v>
      </c>
      <c r="B327" s="276" t="s">
        <v>146</v>
      </c>
      <c r="C327" s="277">
        <v>1347.6</v>
      </c>
      <c r="D327" s="278">
        <v>1340.9</v>
      </c>
      <c r="E327" s="278">
        <v>1328.8500000000001</v>
      </c>
      <c r="F327" s="278">
        <v>1310.1000000000001</v>
      </c>
      <c r="G327" s="278">
        <v>1298.0500000000002</v>
      </c>
      <c r="H327" s="278">
        <v>1359.65</v>
      </c>
      <c r="I327" s="278">
        <v>1371.7000000000003</v>
      </c>
      <c r="J327" s="278">
        <v>1390.45</v>
      </c>
      <c r="K327" s="276">
        <v>1352.95</v>
      </c>
      <c r="L327" s="276">
        <v>1322.15</v>
      </c>
      <c r="M327" s="276">
        <v>5.7005299999999997</v>
      </c>
    </row>
    <row r="328" spans="1:13">
      <c r="A328" s="267">
        <v>320</v>
      </c>
      <c r="B328" s="276" t="s">
        <v>459</v>
      </c>
      <c r="C328" s="277">
        <v>17.149999999999999</v>
      </c>
      <c r="D328" s="278">
        <v>17.283333333333335</v>
      </c>
      <c r="E328" s="278">
        <v>16.716666666666669</v>
      </c>
      <c r="F328" s="278">
        <v>16.283333333333335</v>
      </c>
      <c r="G328" s="278">
        <v>15.716666666666669</v>
      </c>
      <c r="H328" s="278">
        <v>17.716666666666669</v>
      </c>
      <c r="I328" s="278">
        <v>18.283333333333339</v>
      </c>
      <c r="J328" s="278">
        <v>18.716666666666669</v>
      </c>
      <c r="K328" s="276">
        <v>17.850000000000001</v>
      </c>
      <c r="L328" s="276">
        <v>16.850000000000001</v>
      </c>
      <c r="M328" s="276">
        <v>22.088799999999999</v>
      </c>
    </row>
    <row r="329" spans="1:13">
      <c r="A329" s="267">
        <v>321</v>
      </c>
      <c r="B329" s="276" t="s">
        <v>460</v>
      </c>
      <c r="C329" s="277">
        <v>124.2</v>
      </c>
      <c r="D329" s="278">
        <v>124.01666666666667</v>
      </c>
      <c r="E329" s="278">
        <v>123.18333333333334</v>
      </c>
      <c r="F329" s="278">
        <v>122.16666666666667</v>
      </c>
      <c r="G329" s="278">
        <v>121.33333333333334</v>
      </c>
      <c r="H329" s="278">
        <v>125.03333333333333</v>
      </c>
      <c r="I329" s="278">
        <v>125.86666666666667</v>
      </c>
      <c r="J329" s="278">
        <v>126.88333333333333</v>
      </c>
      <c r="K329" s="276">
        <v>124.85</v>
      </c>
      <c r="L329" s="276">
        <v>123</v>
      </c>
      <c r="M329" s="276">
        <v>1.3934299999999999</v>
      </c>
    </row>
    <row r="330" spans="1:13">
      <c r="A330" s="267">
        <v>322</v>
      </c>
      <c r="B330" s="276" t="s">
        <v>147</v>
      </c>
      <c r="C330" s="277">
        <v>130.1</v>
      </c>
      <c r="D330" s="278">
        <v>130.54999999999998</v>
      </c>
      <c r="E330" s="278">
        <v>128.64999999999998</v>
      </c>
      <c r="F330" s="278">
        <v>127.19999999999999</v>
      </c>
      <c r="G330" s="278">
        <v>125.29999999999998</v>
      </c>
      <c r="H330" s="278">
        <v>131.99999999999997</v>
      </c>
      <c r="I330" s="278">
        <v>133.9</v>
      </c>
      <c r="J330" s="278">
        <v>135.34999999999997</v>
      </c>
      <c r="K330" s="276">
        <v>132.44999999999999</v>
      </c>
      <c r="L330" s="276">
        <v>129.1</v>
      </c>
      <c r="M330" s="276">
        <v>170.41857999999999</v>
      </c>
    </row>
    <row r="331" spans="1:13">
      <c r="A331" s="267">
        <v>323</v>
      </c>
      <c r="B331" s="276" t="s">
        <v>471</v>
      </c>
      <c r="C331" s="277">
        <v>576.25</v>
      </c>
      <c r="D331" s="278">
        <v>569.11666666666667</v>
      </c>
      <c r="E331" s="278">
        <v>555.23333333333335</v>
      </c>
      <c r="F331" s="278">
        <v>534.2166666666667</v>
      </c>
      <c r="G331" s="278">
        <v>520.33333333333337</v>
      </c>
      <c r="H331" s="278">
        <v>590.13333333333333</v>
      </c>
      <c r="I331" s="278">
        <v>604.01666666666677</v>
      </c>
      <c r="J331" s="278">
        <v>625.0333333333333</v>
      </c>
      <c r="K331" s="276">
        <v>583</v>
      </c>
      <c r="L331" s="276">
        <v>548.1</v>
      </c>
      <c r="M331" s="276">
        <v>2.59958</v>
      </c>
    </row>
    <row r="332" spans="1:13">
      <c r="A332" s="267">
        <v>324</v>
      </c>
      <c r="B332" s="276" t="s">
        <v>268</v>
      </c>
      <c r="C332" s="277">
        <v>1315</v>
      </c>
      <c r="D332" s="278">
        <v>1324.55</v>
      </c>
      <c r="E332" s="278">
        <v>1298</v>
      </c>
      <c r="F332" s="278">
        <v>1281</v>
      </c>
      <c r="G332" s="278">
        <v>1254.45</v>
      </c>
      <c r="H332" s="278">
        <v>1341.55</v>
      </c>
      <c r="I332" s="278">
        <v>1368.0999999999997</v>
      </c>
      <c r="J332" s="278">
        <v>1385.1</v>
      </c>
      <c r="K332" s="276">
        <v>1351.1</v>
      </c>
      <c r="L332" s="276">
        <v>1307.55</v>
      </c>
      <c r="M332" s="276">
        <v>3.56873</v>
      </c>
    </row>
    <row r="333" spans="1:13">
      <c r="A333" s="267">
        <v>325</v>
      </c>
      <c r="B333" s="276" t="s">
        <v>148</v>
      </c>
      <c r="C333" s="277">
        <v>71826.2</v>
      </c>
      <c r="D333" s="278">
        <v>71258.400000000009</v>
      </c>
      <c r="E333" s="278">
        <v>70017.800000000017</v>
      </c>
      <c r="F333" s="278">
        <v>68209.400000000009</v>
      </c>
      <c r="G333" s="278">
        <v>66968.800000000017</v>
      </c>
      <c r="H333" s="278">
        <v>73066.800000000017</v>
      </c>
      <c r="I333" s="278">
        <v>74307.400000000023</v>
      </c>
      <c r="J333" s="278">
        <v>76115.800000000017</v>
      </c>
      <c r="K333" s="276">
        <v>72499</v>
      </c>
      <c r="L333" s="276">
        <v>69450</v>
      </c>
      <c r="M333" s="276">
        <v>0.48897000000000002</v>
      </c>
    </row>
    <row r="334" spans="1:13">
      <c r="A334" s="267">
        <v>326</v>
      </c>
      <c r="B334" s="276" t="s">
        <v>267</v>
      </c>
      <c r="C334" s="277">
        <v>27.5</v>
      </c>
      <c r="D334" s="278">
        <v>27.633333333333336</v>
      </c>
      <c r="E334" s="278">
        <v>27.266666666666673</v>
      </c>
      <c r="F334" s="278">
        <v>27.033333333333335</v>
      </c>
      <c r="G334" s="278">
        <v>26.666666666666671</v>
      </c>
      <c r="H334" s="278">
        <v>27.866666666666674</v>
      </c>
      <c r="I334" s="278">
        <v>28.233333333333341</v>
      </c>
      <c r="J334" s="278">
        <v>28.466666666666676</v>
      </c>
      <c r="K334" s="276">
        <v>28</v>
      </c>
      <c r="L334" s="276">
        <v>27.4</v>
      </c>
      <c r="M334" s="276">
        <v>7.1806200000000002</v>
      </c>
    </row>
    <row r="335" spans="1:13">
      <c r="A335" s="267">
        <v>327</v>
      </c>
      <c r="B335" s="276" t="s">
        <v>149</v>
      </c>
      <c r="C335" s="277">
        <v>1188.8499999999999</v>
      </c>
      <c r="D335" s="278">
        <v>1181.0999999999999</v>
      </c>
      <c r="E335" s="278">
        <v>1169.8499999999999</v>
      </c>
      <c r="F335" s="278">
        <v>1150.8499999999999</v>
      </c>
      <c r="G335" s="278">
        <v>1139.5999999999999</v>
      </c>
      <c r="H335" s="278">
        <v>1200.0999999999999</v>
      </c>
      <c r="I335" s="278">
        <v>1211.3499999999999</v>
      </c>
      <c r="J335" s="278">
        <v>1230.3499999999999</v>
      </c>
      <c r="K335" s="276">
        <v>1192.3499999999999</v>
      </c>
      <c r="L335" s="276">
        <v>1162.0999999999999</v>
      </c>
      <c r="M335" s="276">
        <v>20.413409999999999</v>
      </c>
    </row>
    <row r="336" spans="1:13">
      <c r="A336" s="267">
        <v>328</v>
      </c>
      <c r="B336" s="276" t="s">
        <v>3161</v>
      </c>
      <c r="C336" s="277">
        <v>285.85000000000002</v>
      </c>
      <c r="D336" s="278">
        <v>286.25</v>
      </c>
      <c r="E336" s="278">
        <v>283.3</v>
      </c>
      <c r="F336" s="278">
        <v>280.75</v>
      </c>
      <c r="G336" s="278">
        <v>277.8</v>
      </c>
      <c r="H336" s="278">
        <v>288.8</v>
      </c>
      <c r="I336" s="278">
        <v>291.75000000000006</v>
      </c>
      <c r="J336" s="278">
        <v>294.3</v>
      </c>
      <c r="K336" s="276">
        <v>289.2</v>
      </c>
      <c r="L336" s="276">
        <v>283.7</v>
      </c>
      <c r="M336" s="276">
        <v>2.44984</v>
      </c>
    </row>
    <row r="337" spans="1:13">
      <c r="A337" s="267">
        <v>329</v>
      </c>
      <c r="B337" s="276" t="s">
        <v>269</v>
      </c>
      <c r="C337" s="277">
        <v>900.9</v>
      </c>
      <c r="D337" s="278">
        <v>909.66666666666663</v>
      </c>
      <c r="E337" s="278">
        <v>887.23333333333323</v>
      </c>
      <c r="F337" s="278">
        <v>873.56666666666661</v>
      </c>
      <c r="G337" s="278">
        <v>851.13333333333321</v>
      </c>
      <c r="H337" s="278">
        <v>923.33333333333326</v>
      </c>
      <c r="I337" s="278">
        <v>945.76666666666665</v>
      </c>
      <c r="J337" s="278">
        <v>959.43333333333328</v>
      </c>
      <c r="K337" s="276">
        <v>932.1</v>
      </c>
      <c r="L337" s="276">
        <v>896</v>
      </c>
      <c r="M337" s="276">
        <v>8.0111699999999999</v>
      </c>
    </row>
    <row r="338" spans="1:13">
      <c r="A338" s="267">
        <v>330</v>
      </c>
      <c r="B338" s="276" t="s">
        <v>150</v>
      </c>
      <c r="C338" s="277">
        <v>34.799999999999997</v>
      </c>
      <c r="D338" s="278">
        <v>34.416666666666664</v>
      </c>
      <c r="E338" s="278">
        <v>33.833333333333329</v>
      </c>
      <c r="F338" s="278">
        <v>32.866666666666667</v>
      </c>
      <c r="G338" s="278">
        <v>32.283333333333331</v>
      </c>
      <c r="H338" s="278">
        <v>35.383333333333326</v>
      </c>
      <c r="I338" s="278">
        <v>35.966666666666654</v>
      </c>
      <c r="J338" s="278">
        <v>36.933333333333323</v>
      </c>
      <c r="K338" s="276">
        <v>35</v>
      </c>
      <c r="L338" s="276">
        <v>33.450000000000003</v>
      </c>
      <c r="M338" s="276">
        <v>103.54646</v>
      </c>
    </row>
    <row r="339" spans="1:13">
      <c r="A339" s="267">
        <v>331</v>
      </c>
      <c r="B339" s="276" t="s">
        <v>261</v>
      </c>
      <c r="C339" s="277">
        <v>3859.95</v>
      </c>
      <c r="D339" s="278">
        <v>3792.1333333333337</v>
      </c>
      <c r="E339" s="278">
        <v>3708.3666666666672</v>
      </c>
      <c r="F339" s="278">
        <v>3556.7833333333338</v>
      </c>
      <c r="G339" s="278">
        <v>3473.0166666666673</v>
      </c>
      <c r="H339" s="278">
        <v>3943.7166666666672</v>
      </c>
      <c r="I339" s="278">
        <v>4027.4833333333336</v>
      </c>
      <c r="J339" s="278">
        <v>4179.0666666666675</v>
      </c>
      <c r="K339" s="276">
        <v>3875.9</v>
      </c>
      <c r="L339" s="276">
        <v>3640.55</v>
      </c>
      <c r="M339" s="276">
        <v>10.11384</v>
      </c>
    </row>
    <row r="340" spans="1:13">
      <c r="A340" s="267">
        <v>332</v>
      </c>
      <c r="B340" s="276" t="s">
        <v>478</v>
      </c>
      <c r="C340" s="277">
        <v>2519.15</v>
      </c>
      <c r="D340" s="278">
        <v>2502.2166666666667</v>
      </c>
      <c r="E340" s="278">
        <v>2454.9333333333334</v>
      </c>
      <c r="F340" s="278">
        <v>2390.7166666666667</v>
      </c>
      <c r="G340" s="278">
        <v>2343.4333333333334</v>
      </c>
      <c r="H340" s="278">
        <v>2566.4333333333334</v>
      </c>
      <c r="I340" s="278">
        <v>2613.7166666666672</v>
      </c>
      <c r="J340" s="278">
        <v>2677.9333333333334</v>
      </c>
      <c r="K340" s="276">
        <v>2549.5</v>
      </c>
      <c r="L340" s="276">
        <v>2438</v>
      </c>
      <c r="M340" s="276">
        <v>1.00746</v>
      </c>
    </row>
    <row r="341" spans="1:13">
      <c r="A341" s="267">
        <v>333</v>
      </c>
      <c r="B341" s="276" t="s">
        <v>151</v>
      </c>
      <c r="C341" s="277">
        <v>24.3</v>
      </c>
      <c r="D341" s="278">
        <v>24.400000000000002</v>
      </c>
      <c r="E341" s="278">
        <v>24.100000000000005</v>
      </c>
      <c r="F341" s="278">
        <v>23.900000000000002</v>
      </c>
      <c r="G341" s="278">
        <v>23.600000000000005</v>
      </c>
      <c r="H341" s="278">
        <v>24.600000000000005</v>
      </c>
      <c r="I341" s="278">
        <v>24.900000000000002</v>
      </c>
      <c r="J341" s="278">
        <v>25.100000000000005</v>
      </c>
      <c r="K341" s="276">
        <v>24.7</v>
      </c>
      <c r="L341" s="276">
        <v>24.2</v>
      </c>
      <c r="M341" s="276">
        <v>43.112389999999998</v>
      </c>
    </row>
    <row r="342" spans="1:13">
      <c r="A342" s="267">
        <v>334</v>
      </c>
      <c r="B342" s="276" t="s">
        <v>477</v>
      </c>
      <c r="C342" s="277">
        <v>48.9</v>
      </c>
      <c r="D342" s="278">
        <v>49.316666666666663</v>
      </c>
      <c r="E342" s="278">
        <v>48.333333333333329</v>
      </c>
      <c r="F342" s="278">
        <v>47.766666666666666</v>
      </c>
      <c r="G342" s="278">
        <v>46.783333333333331</v>
      </c>
      <c r="H342" s="278">
        <v>49.883333333333326</v>
      </c>
      <c r="I342" s="278">
        <v>50.86666666666666</v>
      </c>
      <c r="J342" s="278">
        <v>51.433333333333323</v>
      </c>
      <c r="K342" s="276">
        <v>50.3</v>
      </c>
      <c r="L342" s="276">
        <v>48.75</v>
      </c>
      <c r="M342" s="276">
        <v>8.1019400000000008</v>
      </c>
    </row>
    <row r="343" spans="1:13">
      <c r="A343" s="267">
        <v>335</v>
      </c>
      <c r="B343" s="276" t="s">
        <v>152</v>
      </c>
      <c r="C343" s="277">
        <v>38.9</v>
      </c>
      <c r="D343" s="278">
        <v>38.43333333333333</v>
      </c>
      <c r="E343" s="278">
        <v>37.666666666666657</v>
      </c>
      <c r="F343" s="278">
        <v>36.43333333333333</v>
      </c>
      <c r="G343" s="278">
        <v>35.666666666666657</v>
      </c>
      <c r="H343" s="278">
        <v>39.666666666666657</v>
      </c>
      <c r="I343" s="278">
        <v>40.433333333333323</v>
      </c>
      <c r="J343" s="278">
        <v>41.666666666666657</v>
      </c>
      <c r="K343" s="276">
        <v>39.200000000000003</v>
      </c>
      <c r="L343" s="276">
        <v>37.200000000000003</v>
      </c>
      <c r="M343" s="276">
        <v>117.11264</v>
      </c>
    </row>
    <row r="344" spans="1:13">
      <c r="A344" s="267">
        <v>336</v>
      </c>
      <c r="B344" s="276" t="s">
        <v>473</v>
      </c>
      <c r="C344" s="277">
        <v>504</v>
      </c>
      <c r="D344" s="278">
        <v>506.23333333333335</v>
      </c>
      <c r="E344" s="278">
        <v>498.36666666666667</v>
      </c>
      <c r="F344" s="278">
        <v>492.73333333333335</v>
      </c>
      <c r="G344" s="278">
        <v>484.86666666666667</v>
      </c>
      <c r="H344" s="278">
        <v>511.86666666666667</v>
      </c>
      <c r="I344" s="278">
        <v>519.73333333333335</v>
      </c>
      <c r="J344" s="278">
        <v>525.36666666666667</v>
      </c>
      <c r="K344" s="276">
        <v>514.1</v>
      </c>
      <c r="L344" s="276">
        <v>500.6</v>
      </c>
      <c r="M344" s="276">
        <v>0.49492000000000003</v>
      </c>
    </row>
    <row r="345" spans="1:13">
      <c r="A345" s="267">
        <v>337</v>
      </c>
      <c r="B345" s="276" t="s">
        <v>153</v>
      </c>
      <c r="C345" s="277">
        <v>16825.650000000001</v>
      </c>
      <c r="D345" s="278">
        <v>16788.55</v>
      </c>
      <c r="E345" s="278">
        <v>16687.099999999999</v>
      </c>
      <c r="F345" s="278">
        <v>16548.55</v>
      </c>
      <c r="G345" s="278">
        <v>16447.099999999999</v>
      </c>
      <c r="H345" s="278">
        <v>16927.099999999999</v>
      </c>
      <c r="I345" s="278">
        <v>17028.550000000003</v>
      </c>
      <c r="J345" s="278">
        <v>17167.099999999999</v>
      </c>
      <c r="K345" s="276">
        <v>16890</v>
      </c>
      <c r="L345" s="276">
        <v>16650</v>
      </c>
      <c r="M345" s="276">
        <v>0.74273</v>
      </c>
    </row>
    <row r="346" spans="1:13">
      <c r="A346" s="267">
        <v>338</v>
      </c>
      <c r="B346" s="276" t="s">
        <v>476</v>
      </c>
      <c r="C346" s="277">
        <v>33.049999999999997</v>
      </c>
      <c r="D346" s="278">
        <v>33.199999999999996</v>
      </c>
      <c r="E346" s="278">
        <v>32.849999999999994</v>
      </c>
      <c r="F346" s="278">
        <v>32.65</v>
      </c>
      <c r="G346" s="278">
        <v>32.299999999999997</v>
      </c>
      <c r="H346" s="278">
        <v>33.399999999999991</v>
      </c>
      <c r="I346" s="278">
        <v>33.75</v>
      </c>
      <c r="J346" s="278">
        <v>33.949999999999989</v>
      </c>
      <c r="K346" s="276">
        <v>33.549999999999997</v>
      </c>
      <c r="L346" s="276">
        <v>33</v>
      </c>
      <c r="M346" s="276">
        <v>4.5009399999999999</v>
      </c>
    </row>
    <row r="347" spans="1:13">
      <c r="A347" s="267">
        <v>339</v>
      </c>
      <c r="B347" s="276" t="s">
        <v>475</v>
      </c>
      <c r="C347" s="277">
        <v>362.15</v>
      </c>
      <c r="D347" s="278">
        <v>359.55</v>
      </c>
      <c r="E347" s="278">
        <v>355.1</v>
      </c>
      <c r="F347" s="278">
        <v>348.05</v>
      </c>
      <c r="G347" s="278">
        <v>343.6</v>
      </c>
      <c r="H347" s="278">
        <v>366.6</v>
      </c>
      <c r="I347" s="278">
        <v>371.04999999999995</v>
      </c>
      <c r="J347" s="278">
        <v>378.1</v>
      </c>
      <c r="K347" s="276">
        <v>364</v>
      </c>
      <c r="L347" s="276">
        <v>352.5</v>
      </c>
      <c r="M347" s="276">
        <v>3.7489300000000001</v>
      </c>
    </row>
    <row r="348" spans="1:13">
      <c r="A348" s="267">
        <v>340</v>
      </c>
      <c r="B348" s="276" t="s">
        <v>270</v>
      </c>
      <c r="C348" s="277">
        <v>20.6</v>
      </c>
      <c r="D348" s="278">
        <v>20.650000000000002</v>
      </c>
      <c r="E348" s="278">
        <v>20.450000000000003</v>
      </c>
      <c r="F348" s="278">
        <v>20.3</v>
      </c>
      <c r="G348" s="278">
        <v>20.100000000000001</v>
      </c>
      <c r="H348" s="278">
        <v>20.800000000000004</v>
      </c>
      <c r="I348" s="278">
        <v>21</v>
      </c>
      <c r="J348" s="278">
        <v>21.150000000000006</v>
      </c>
      <c r="K348" s="276">
        <v>20.85</v>
      </c>
      <c r="L348" s="276">
        <v>20.5</v>
      </c>
      <c r="M348" s="276">
        <v>25.884650000000001</v>
      </c>
    </row>
    <row r="349" spans="1:13">
      <c r="A349" s="267">
        <v>341</v>
      </c>
      <c r="B349" s="276" t="s">
        <v>283</v>
      </c>
      <c r="C349" s="277">
        <v>114.35</v>
      </c>
      <c r="D349" s="278">
        <v>111.81666666666666</v>
      </c>
      <c r="E349" s="278">
        <v>107.23333333333332</v>
      </c>
      <c r="F349" s="278">
        <v>100.11666666666666</v>
      </c>
      <c r="G349" s="278">
        <v>95.533333333333317</v>
      </c>
      <c r="H349" s="278">
        <v>118.93333333333332</v>
      </c>
      <c r="I349" s="278">
        <v>123.51666666666667</v>
      </c>
      <c r="J349" s="278">
        <v>130.63333333333333</v>
      </c>
      <c r="K349" s="276">
        <v>116.4</v>
      </c>
      <c r="L349" s="276">
        <v>104.7</v>
      </c>
      <c r="M349" s="276">
        <v>18.161760000000001</v>
      </c>
    </row>
    <row r="350" spans="1:13">
      <c r="A350" s="267">
        <v>342</v>
      </c>
      <c r="B350" s="276" t="s">
        <v>479</v>
      </c>
      <c r="C350" s="277">
        <v>1349.05</v>
      </c>
      <c r="D350" s="278">
        <v>1348.3666666666666</v>
      </c>
      <c r="E350" s="278">
        <v>1342.1333333333332</v>
      </c>
      <c r="F350" s="278">
        <v>1335.2166666666667</v>
      </c>
      <c r="G350" s="278">
        <v>1328.9833333333333</v>
      </c>
      <c r="H350" s="278">
        <v>1355.2833333333331</v>
      </c>
      <c r="I350" s="278">
        <v>1361.5166666666662</v>
      </c>
      <c r="J350" s="278">
        <v>1368.4333333333329</v>
      </c>
      <c r="K350" s="276">
        <v>1354.6</v>
      </c>
      <c r="L350" s="276">
        <v>1341.45</v>
      </c>
      <c r="M350" s="276">
        <v>3.3090000000000001E-2</v>
      </c>
    </row>
    <row r="351" spans="1:13">
      <c r="A351" s="267">
        <v>343</v>
      </c>
      <c r="B351" s="276" t="s">
        <v>474</v>
      </c>
      <c r="C351" s="277">
        <v>51.85</v>
      </c>
      <c r="D351" s="278">
        <v>51.666666666666664</v>
      </c>
      <c r="E351" s="278">
        <v>51.283333333333331</v>
      </c>
      <c r="F351" s="278">
        <v>50.716666666666669</v>
      </c>
      <c r="G351" s="278">
        <v>50.333333333333336</v>
      </c>
      <c r="H351" s="278">
        <v>52.233333333333327</v>
      </c>
      <c r="I351" s="278">
        <v>52.616666666666667</v>
      </c>
      <c r="J351" s="278">
        <v>53.183333333333323</v>
      </c>
      <c r="K351" s="276">
        <v>52.05</v>
      </c>
      <c r="L351" s="276">
        <v>51.1</v>
      </c>
      <c r="M351" s="276">
        <v>6.0137400000000003</v>
      </c>
    </row>
    <row r="352" spans="1:13">
      <c r="A352" s="267">
        <v>344</v>
      </c>
      <c r="B352" s="276" t="s">
        <v>155</v>
      </c>
      <c r="C352" s="277">
        <v>92.65</v>
      </c>
      <c r="D352" s="278">
        <v>91.966666666666654</v>
      </c>
      <c r="E352" s="278">
        <v>90.683333333333309</v>
      </c>
      <c r="F352" s="278">
        <v>88.716666666666654</v>
      </c>
      <c r="G352" s="278">
        <v>87.433333333333309</v>
      </c>
      <c r="H352" s="278">
        <v>93.933333333333309</v>
      </c>
      <c r="I352" s="278">
        <v>95.21666666666664</v>
      </c>
      <c r="J352" s="278">
        <v>97.183333333333309</v>
      </c>
      <c r="K352" s="276">
        <v>93.25</v>
      </c>
      <c r="L352" s="276">
        <v>90</v>
      </c>
      <c r="M352" s="276">
        <v>74.188299999999998</v>
      </c>
    </row>
    <row r="353" spans="1:13">
      <c r="A353" s="267">
        <v>345</v>
      </c>
      <c r="B353" s="276" t="s">
        <v>156</v>
      </c>
      <c r="C353" s="277">
        <v>91.45</v>
      </c>
      <c r="D353" s="278">
        <v>91</v>
      </c>
      <c r="E353" s="278">
        <v>89.65</v>
      </c>
      <c r="F353" s="278">
        <v>87.850000000000009</v>
      </c>
      <c r="G353" s="278">
        <v>86.500000000000014</v>
      </c>
      <c r="H353" s="278">
        <v>92.8</v>
      </c>
      <c r="I353" s="278">
        <v>94.149999999999991</v>
      </c>
      <c r="J353" s="278">
        <v>95.949999999999989</v>
      </c>
      <c r="K353" s="276">
        <v>92.35</v>
      </c>
      <c r="L353" s="276">
        <v>89.2</v>
      </c>
      <c r="M353" s="276">
        <v>240.25138999999999</v>
      </c>
    </row>
    <row r="354" spans="1:13">
      <c r="A354" s="267">
        <v>346</v>
      </c>
      <c r="B354" s="276" t="s">
        <v>271</v>
      </c>
      <c r="C354" s="277">
        <v>431.85</v>
      </c>
      <c r="D354" s="278">
        <v>433.36666666666662</v>
      </c>
      <c r="E354" s="278">
        <v>428.03333333333325</v>
      </c>
      <c r="F354" s="278">
        <v>424.21666666666664</v>
      </c>
      <c r="G354" s="278">
        <v>418.88333333333327</v>
      </c>
      <c r="H354" s="278">
        <v>437.18333333333322</v>
      </c>
      <c r="I354" s="278">
        <v>442.51666666666659</v>
      </c>
      <c r="J354" s="278">
        <v>446.3333333333332</v>
      </c>
      <c r="K354" s="276">
        <v>438.7</v>
      </c>
      <c r="L354" s="276">
        <v>429.55</v>
      </c>
      <c r="M354" s="276">
        <v>3.0822699999999998</v>
      </c>
    </row>
    <row r="355" spans="1:13">
      <c r="A355" s="267">
        <v>347</v>
      </c>
      <c r="B355" s="276" t="s">
        <v>272</v>
      </c>
      <c r="C355" s="277">
        <v>3085.05</v>
      </c>
      <c r="D355" s="278">
        <v>3086.6833333333329</v>
      </c>
      <c r="E355" s="278">
        <v>3073.3666666666659</v>
      </c>
      <c r="F355" s="278">
        <v>3061.6833333333329</v>
      </c>
      <c r="G355" s="278">
        <v>3048.3666666666659</v>
      </c>
      <c r="H355" s="278">
        <v>3098.3666666666659</v>
      </c>
      <c r="I355" s="278">
        <v>3111.6833333333325</v>
      </c>
      <c r="J355" s="278">
        <v>3123.3666666666659</v>
      </c>
      <c r="K355" s="276">
        <v>3100</v>
      </c>
      <c r="L355" s="276">
        <v>3075</v>
      </c>
      <c r="M355" s="276">
        <v>0.27465000000000001</v>
      </c>
    </row>
    <row r="356" spans="1:13">
      <c r="A356" s="267">
        <v>348</v>
      </c>
      <c r="B356" s="276" t="s">
        <v>157</v>
      </c>
      <c r="C356" s="277">
        <v>91.9</v>
      </c>
      <c r="D356" s="278">
        <v>91.783333333333346</v>
      </c>
      <c r="E356" s="278">
        <v>90.216666666666697</v>
      </c>
      <c r="F356" s="278">
        <v>88.533333333333346</v>
      </c>
      <c r="G356" s="278">
        <v>86.966666666666697</v>
      </c>
      <c r="H356" s="278">
        <v>93.466666666666697</v>
      </c>
      <c r="I356" s="278">
        <v>95.033333333333331</v>
      </c>
      <c r="J356" s="278">
        <v>96.716666666666697</v>
      </c>
      <c r="K356" s="276">
        <v>93.35</v>
      </c>
      <c r="L356" s="276">
        <v>90.1</v>
      </c>
      <c r="M356" s="276">
        <v>14.313319999999999</v>
      </c>
    </row>
    <row r="357" spans="1:13">
      <c r="A357" s="267">
        <v>349</v>
      </c>
      <c r="B357" s="276" t="s">
        <v>480</v>
      </c>
      <c r="C357" s="277">
        <v>68.849999999999994</v>
      </c>
      <c r="D357" s="278">
        <v>69.083333333333329</v>
      </c>
      <c r="E357" s="278">
        <v>68.216666666666654</v>
      </c>
      <c r="F357" s="278">
        <v>67.583333333333329</v>
      </c>
      <c r="G357" s="278">
        <v>66.716666666666654</v>
      </c>
      <c r="H357" s="278">
        <v>69.716666666666654</v>
      </c>
      <c r="I357" s="278">
        <v>70.583333333333329</v>
      </c>
      <c r="J357" s="278">
        <v>71.216666666666654</v>
      </c>
      <c r="K357" s="276">
        <v>69.95</v>
      </c>
      <c r="L357" s="276">
        <v>68.45</v>
      </c>
      <c r="M357" s="276">
        <v>0.61553000000000002</v>
      </c>
    </row>
    <row r="358" spans="1:13">
      <c r="A358" s="267">
        <v>350</v>
      </c>
      <c r="B358" s="276" t="s">
        <v>158</v>
      </c>
      <c r="C358" s="277">
        <v>72.150000000000006</v>
      </c>
      <c r="D358" s="278">
        <v>71.566666666666663</v>
      </c>
      <c r="E358" s="278">
        <v>70.633333333333326</v>
      </c>
      <c r="F358" s="278">
        <v>69.11666666666666</v>
      </c>
      <c r="G358" s="278">
        <v>68.183333333333323</v>
      </c>
      <c r="H358" s="278">
        <v>73.083333333333329</v>
      </c>
      <c r="I358" s="278">
        <v>74.016666666666666</v>
      </c>
      <c r="J358" s="278">
        <v>75.533333333333331</v>
      </c>
      <c r="K358" s="276">
        <v>72.5</v>
      </c>
      <c r="L358" s="276">
        <v>70.05</v>
      </c>
      <c r="M358" s="276">
        <v>162.64536000000001</v>
      </c>
    </row>
    <row r="359" spans="1:13">
      <c r="A359" s="267">
        <v>351</v>
      </c>
      <c r="B359" s="276" t="s">
        <v>481</v>
      </c>
      <c r="C359" s="277">
        <v>67.7</v>
      </c>
      <c r="D359" s="278">
        <v>67.466666666666669</v>
      </c>
      <c r="E359" s="278">
        <v>66.733333333333334</v>
      </c>
      <c r="F359" s="278">
        <v>65.766666666666666</v>
      </c>
      <c r="G359" s="278">
        <v>65.033333333333331</v>
      </c>
      <c r="H359" s="278">
        <v>68.433333333333337</v>
      </c>
      <c r="I359" s="278">
        <v>69.166666666666686</v>
      </c>
      <c r="J359" s="278">
        <v>70.13333333333334</v>
      </c>
      <c r="K359" s="276">
        <v>68.2</v>
      </c>
      <c r="L359" s="276">
        <v>66.5</v>
      </c>
      <c r="M359" s="276">
        <v>7.6045499999999997</v>
      </c>
    </row>
    <row r="360" spans="1:13">
      <c r="A360" s="267">
        <v>352</v>
      </c>
      <c r="B360" s="276" t="s">
        <v>482</v>
      </c>
      <c r="C360" s="277">
        <v>215.8</v>
      </c>
      <c r="D360" s="278">
        <v>215.16666666666666</v>
      </c>
      <c r="E360" s="278">
        <v>213.58333333333331</v>
      </c>
      <c r="F360" s="278">
        <v>211.36666666666665</v>
      </c>
      <c r="G360" s="278">
        <v>209.7833333333333</v>
      </c>
      <c r="H360" s="278">
        <v>217.38333333333333</v>
      </c>
      <c r="I360" s="278">
        <v>218.96666666666664</v>
      </c>
      <c r="J360" s="278">
        <v>221.18333333333334</v>
      </c>
      <c r="K360" s="276">
        <v>216.75</v>
      </c>
      <c r="L360" s="276">
        <v>212.95</v>
      </c>
      <c r="M360" s="276">
        <v>2.9025400000000001</v>
      </c>
    </row>
    <row r="361" spans="1:13">
      <c r="A361" s="267">
        <v>353</v>
      </c>
      <c r="B361" s="276" t="s">
        <v>483</v>
      </c>
      <c r="C361" s="277">
        <v>202.4</v>
      </c>
      <c r="D361" s="278">
        <v>202.96666666666667</v>
      </c>
      <c r="E361" s="278">
        <v>199.43333333333334</v>
      </c>
      <c r="F361" s="278">
        <v>196.46666666666667</v>
      </c>
      <c r="G361" s="278">
        <v>192.93333333333334</v>
      </c>
      <c r="H361" s="278">
        <v>205.93333333333334</v>
      </c>
      <c r="I361" s="278">
        <v>209.4666666666667</v>
      </c>
      <c r="J361" s="278">
        <v>212.43333333333334</v>
      </c>
      <c r="K361" s="276">
        <v>206.5</v>
      </c>
      <c r="L361" s="276">
        <v>200</v>
      </c>
      <c r="M361" s="276">
        <v>0.1027</v>
      </c>
    </row>
    <row r="362" spans="1:13">
      <c r="A362" s="267">
        <v>354</v>
      </c>
      <c r="B362" s="276" t="s">
        <v>159</v>
      </c>
      <c r="C362" s="277">
        <v>21923.95</v>
      </c>
      <c r="D362" s="278">
        <v>21985.983333333334</v>
      </c>
      <c r="E362" s="278">
        <v>21671.966666666667</v>
      </c>
      <c r="F362" s="278">
        <v>21419.983333333334</v>
      </c>
      <c r="G362" s="278">
        <v>21105.966666666667</v>
      </c>
      <c r="H362" s="278">
        <v>22237.966666666667</v>
      </c>
      <c r="I362" s="278">
        <v>22551.983333333337</v>
      </c>
      <c r="J362" s="278">
        <v>22803.966666666667</v>
      </c>
      <c r="K362" s="276">
        <v>22300</v>
      </c>
      <c r="L362" s="276">
        <v>21734</v>
      </c>
      <c r="M362" s="276">
        <v>0.78110000000000002</v>
      </c>
    </row>
    <row r="363" spans="1:13">
      <c r="A363" s="267">
        <v>355</v>
      </c>
      <c r="B363" s="276" t="s">
        <v>160</v>
      </c>
      <c r="C363" s="277">
        <v>1469.7</v>
      </c>
      <c r="D363" s="278">
        <v>1446.0666666666666</v>
      </c>
      <c r="E363" s="278">
        <v>1413.3833333333332</v>
      </c>
      <c r="F363" s="278">
        <v>1357.0666666666666</v>
      </c>
      <c r="G363" s="278">
        <v>1324.3833333333332</v>
      </c>
      <c r="H363" s="278">
        <v>1502.3833333333332</v>
      </c>
      <c r="I363" s="278">
        <v>1535.0666666666666</v>
      </c>
      <c r="J363" s="278">
        <v>1591.3833333333332</v>
      </c>
      <c r="K363" s="276">
        <v>1478.75</v>
      </c>
      <c r="L363" s="276">
        <v>1389.75</v>
      </c>
      <c r="M363" s="276">
        <v>20.194379999999999</v>
      </c>
    </row>
    <row r="364" spans="1:13">
      <c r="A364" s="267">
        <v>356</v>
      </c>
      <c r="B364" s="276" t="s">
        <v>488</v>
      </c>
      <c r="C364" s="277">
        <v>1142.25</v>
      </c>
      <c r="D364" s="278">
        <v>1150.1333333333334</v>
      </c>
      <c r="E364" s="278">
        <v>1120.2666666666669</v>
      </c>
      <c r="F364" s="278">
        <v>1098.2833333333335</v>
      </c>
      <c r="G364" s="278">
        <v>1068.416666666667</v>
      </c>
      <c r="H364" s="278">
        <v>1172.1166666666668</v>
      </c>
      <c r="I364" s="278">
        <v>1201.9833333333331</v>
      </c>
      <c r="J364" s="278">
        <v>1223.9666666666667</v>
      </c>
      <c r="K364" s="276">
        <v>1180</v>
      </c>
      <c r="L364" s="276">
        <v>1128.1500000000001</v>
      </c>
      <c r="M364" s="276">
        <v>1.4965299999999999</v>
      </c>
    </row>
    <row r="365" spans="1:13">
      <c r="A365" s="267">
        <v>357</v>
      </c>
      <c r="B365" s="276" t="s">
        <v>161</v>
      </c>
      <c r="C365" s="277">
        <v>254.35</v>
      </c>
      <c r="D365" s="278">
        <v>251.45000000000002</v>
      </c>
      <c r="E365" s="278">
        <v>247.90000000000003</v>
      </c>
      <c r="F365" s="278">
        <v>241.45000000000002</v>
      </c>
      <c r="G365" s="278">
        <v>237.90000000000003</v>
      </c>
      <c r="H365" s="278">
        <v>257.90000000000003</v>
      </c>
      <c r="I365" s="278">
        <v>261.45000000000005</v>
      </c>
      <c r="J365" s="278">
        <v>267.90000000000003</v>
      </c>
      <c r="K365" s="276">
        <v>255</v>
      </c>
      <c r="L365" s="276">
        <v>245</v>
      </c>
      <c r="M365" s="276">
        <v>92.090900000000005</v>
      </c>
    </row>
    <row r="366" spans="1:13">
      <c r="A366" s="267">
        <v>358</v>
      </c>
      <c r="B366" s="276" t="s">
        <v>162</v>
      </c>
      <c r="C366" s="277">
        <v>103</v>
      </c>
      <c r="D366" s="278">
        <v>101.75</v>
      </c>
      <c r="E366" s="278">
        <v>99.95</v>
      </c>
      <c r="F366" s="278">
        <v>96.9</v>
      </c>
      <c r="G366" s="278">
        <v>95.100000000000009</v>
      </c>
      <c r="H366" s="278">
        <v>104.8</v>
      </c>
      <c r="I366" s="278">
        <v>106.60000000000001</v>
      </c>
      <c r="J366" s="278">
        <v>109.64999999999999</v>
      </c>
      <c r="K366" s="276">
        <v>103.55</v>
      </c>
      <c r="L366" s="276">
        <v>98.7</v>
      </c>
      <c r="M366" s="276">
        <v>117.44658</v>
      </c>
    </row>
    <row r="367" spans="1:13">
      <c r="A367" s="267">
        <v>359</v>
      </c>
      <c r="B367" s="276" t="s">
        <v>275</v>
      </c>
      <c r="C367" s="277">
        <v>5118.2</v>
      </c>
      <c r="D367" s="278">
        <v>5127.75</v>
      </c>
      <c r="E367" s="278">
        <v>5090.45</v>
      </c>
      <c r="F367" s="278">
        <v>5062.7</v>
      </c>
      <c r="G367" s="278">
        <v>5025.3999999999996</v>
      </c>
      <c r="H367" s="278">
        <v>5155.5</v>
      </c>
      <c r="I367" s="278">
        <v>5192.7999999999993</v>
      </c>
      <c r="J367" s="278">
        <v>5220.55</v>
      </c>
      <c r="K367" s="276">
        <v>5165.05</v>
      </c>
      <c r="L367" s="276">
        <v>5100</v>
      </c>
      <c r="M367" s="276">
        <v>0.52344999999999997</v>
      </c>
    </row>
    <row r="368" spans="1:13">
      <c r="A368" s="267">
        <v>360</v>
      </c>
      <c r="B368" s="276" t="s">
        <v>277</v>
      </c>
      <c r="C368" s="277">
        <v>10707.7</v>
      </c>
      <c r="D368" s="278">
        <v>10722.9</v>
      </c>
      <c r="E368" s="278">
        <v>10624.8</v>
      </c>
      <c r="F368" s="278">
        <v>10541.9</v>
      </c>
      <c r="G368" s="278">
        <v>10443.799999999999</v>
      </c>
      <c r="H368" s="278">
        <v>10805.8</v>
      </c>
      <c r="I368" s="278">
        <v>10903.900000000001</v>
      </c>
      <c r="J368" s="278">
        <v>10986.8</v>
      </c>
      <c r="K368" s="276">
        <v>10821</v>
      </c>
      <c r="L368" s="276">
        <v>10640</v>
      </c>
      <c r="M368" s="276">
        <v>3.6380000000000003E-2</v>
      </c>
    </row>
    <row r="369" spans="1:13">
      <c r="A369" s="267">
        <v>361</v>
      </c>
      <c r="B369" s="276" t="s">
        <v>494</v>
      </c>
      <c r="C369" s="277">
        <v>6012.4</v>
      </c>
      <c r="D369" s="278">
        <v>5877.0333333333328</v>
      </c>
      <c r="E369" s="278">
        <v>5714.0666666666657</v>
      </c>
      <c r="F369" s="278">
        <v>5415.7333333333327</v>
      </c>
      <c r="G369" s="278">
        <v>5252.7666666666655</v>
      </c>
      <c r="H369" s="278">
        <v>6175.3666666666659</v>
      </c>
      <c r="I369" s="278">
        <v>6338.333333333333</v>
      </c>
      <c r="J369" s="278">
        <v>6636.6666666666661</v>
      </c>
      <c r="K369" s="276">
        <v>6040</v>
      </c>
      <c r="L369" s="276">
        <v>5578.7</v>
      </c>
      <c r="M369" s="276">
        <v>0.6845</v>
      </c>
    </row>
    <row r="370" spans="1:13">
      <c r="A370" s="267">
        <v>362</v>
      </c>
      <c r="B370" s="276" t="s">
        <v>489</v>
      </c>
      <c r="C370" s="277">
        <v>157.30000000000001</v>
      </c>
      <c r="D370" s="278">
        <v>155.56666666666669</v>
      </c>
      <c r="E370" s="278">
        <v>151.73333333333338</v>
      </c>
      <c r="F370" s="278">
        <v>146.16666666666669</v>
      </c>
      <c r="G370" s="278">
        <v>142.33333333333337</v>
      </c>
      <c r="H370" s="278">
        <v>161.13333333333338</v>
      </c>
      <c r="I370" s="278">
        <v>164.9666666666667</v>
      </c>
      <c r="J370" s="278">
        <v>170.53333333333339</v>
      </c>
      <c r="K370" s="276">
        <v>159.4</v>
      </c>
      <c r="L370" s="276">
        <v>150</v>
      </c>
      <c r="M370" s="276">
        <v>20.576270000000001</v>
      </c>
    </row>
    <row r="371" spans="1:13">
      <c r="A371" s="267">
        <v>363</v>
      </c>
      <c r="B371" s="276" t="s">
        <v>490</v>
      </c>
      <c r="C371" s="277">
        <v>622</v>
      </c>
      <c r="D371" s="278">
        <v>613.58333333333337</v>
      </c>
      <c r="E371" s="278">
        <v>603.16666666666674</v>
      </c>
      <c r="F371" s="278">
        <v>584.33333333333337</v>
      </c>
      <c r="G371" s="278">
        <v>573.91666666666674</v>
      </c>
      <c r="H371" s="278">
        <v>632.41666666666674</v>
      </c>
      <c r="I371" s="278">
        <v>642.83333333333348</v>
      </c>
      <c r="J371" s="278">
        <v>661.66666666666674</v>
      </c>
      <c r="K371" s="276">
        <v>624</v>
      </c>
      <c r="L371" s="276">
        <v>594.75</v>
      </c>
      <c r="M371" s="276">
        <v>2.9445800000000002</v>
      </c>
    </row>
    <row r="372" spans="1:13">
      <c r="A372" s="267">
        <v>364</v>
      </c>
      <c r="B372" s="276" t="s">
        <v>163</v>
      </c>
      <c r="C372" s="277">
        <v>1564.7</v>
      </c>
      <c r="D372" s="278">
        <v>1572.3</v>
      </c>
      <c r="E372" s="278">
        <v>1554.6499999999999</v>
      </c>
      <c r="F372" s="278">
        <v>1544.6</v>
      </c>
      <c r="G372" s="278">
        <v>1526.9499999999998</v>
      </c>
      <c r="H372" s="278">
        <v>1582.35</v>
      </c>
      <c r="I372" s="278">
        <v>1600</v>
      </c>
      <c r="J372" s="278">
        <v>1610.05</v>
      </c>
      <c r="K372" s="276">
        <v>1589.95</v>
      </c>
      <c r="L372" s="276">
        <v>1562.25</v>
      </c>
      <c r="M372" s="276">
        <v>5.9094199999999999</v>
      </c>
    </row>
    <row r="373" spans="1:13">
      <c r="A373" s="267">
        <v>365</v>
      </c>
      <c r="B373" s="276" t="s">
        <v>273</v>
      </c>
      <c r="C373" s="277">
        <v>2339.5500000000002</v>
      </c>
      <c r="D373" s="278">
        <v>2323.7166666666667</v>
      </c>
      <c r="E373" s="278">
        <v>2297.4333333333334</v>
      </c>
      <c r="F373" s="278">
        <v>2255.3166666666666</v>
      </c>
      <c r="G373" s="278">
        <v>2229.0333333333333</v>
      </c>
      <c r="H373" s="278">
        <v>2365.8333333333335</v>
      </c>
      <c r="I373" s="278">
        <v>2392.1166666666672</v>
      </c>
      <c r="J373" s="278">
        <v>2434.2333333333336</v>
      </c>
      <c r="K373" s="276">
        <v>2350</v>
      </c>
      <c r="L373" s="276">
        <v>2281.6</v>
      </c>
      <c r="M373" s="276">
        <v>3.3433000000000002</v>
      </c>
    </row>
    <row r="374" spans="1:13">
      <c r="A374" s="267">
        <v>366</v>
      </c>
      <c r="B374" s="276" t="s">
        <v>164</v>
      </c>
      <c r="C374" s="277">
        <v>29.5</v>
      </c>
      <c r="D374" s="278">
        <v>29.133333333333336</v>
      </c>
      <c r="E374" s="278">
        <v>28.716666666666672</v>
      </c>
      <c r="F374" s="278">
        <v>27.933333333333337</v>
      </c>
      <c r="G374" s="278">
        <v>27.516666666666673</v>
      </c>
      <c r="H374" s="278">
        <v>29.916666666666671</v>
      </c>
      <c r="I374" s="278">
        <v>30.333333333333336</v>
      </c>
      <c r="J374" s="278">
        <v>31.116666666666671</v>
      </c>
      <c r="K374" s="276">
        <v>29.55</v>
      </c>
      <c r="L374" s="276">
        <v>28.35</v>
      </c>
      <c r="M374" s="276">
        <v>337.35973999999999</v>
      </c>
    </row>
    <row r="375" spans="1:13">
      <c r="A375" s="267">
        <v>367</v>
      </c>
      <c r="B375" s="276" t="s">
        <v>274</v>
      </c>
      <c r="C375" s="277">
        <v>385.6</v>
      </c>
      <c r="D375" s="278">
        <v>386.34999999999997</v>
      </c>
      <c r="E375" s="278">
        <v>379.24999999999994</v>
      </c>
      <c r="F375" s="278">
        <v>372.9</v>
      </c>
      <c r="G375" s="278">
        <v>365.79999999999995</v>
      </c>
      <c r="H375" s="278">
        <v>392.69999999999993</v>
      </c>
      <c r="I375" s="278">
        <v>399.79999999999995</v>
      </c>
      <c r="J375" s="278">
        <v>406.14999999999992</v>
      </c>
      <c r="K375" s="276">
        <v>393.45</v>
      </c>
      <c r="L375" s="276">
        <v>380</v>
      </c>
      <c r="M375" s="276">
        <v>3.0860500000000002</v>
      </c>
    </row>
    <row r="376" spans="1:13">
      <c r="A376" s="267">
        <v>368</v>
      </c>
      <c r="B376" s="276" t="s">
        <v>485</v>
      </c>
      <c r="C376" s="277">
        <v>161.15</v>
      </c>
      <c r="D376" s="278">
        <v>161.51666666666668</v>
      </c>
      <c r="E376" s="278">
        <v>159.63333333333335</v>
      </c>
      <c r="F376" s="278">
        <v>158.11666666666667</v>
      </c>
      <c r="G376" s="278">
        <v>156.23333333333335</v>
      </c>
      <c r="H376" s="278">
        <v>163.03333333333336</v>
      </c>
      <c r="I376" s="278">
        <v>164.91666666666669</v>
      </c>
      <c r="J376" s="278">
        <v>166.43333333333337</v>
      </c>
      <c r="K376" s="276">
        <v>163.4</v>
      </c>
      <c r="L376" s="276">
        <v>160</v>
      </c>
      <c r="M376" s="276">
        <v>1.4881800000000001</v>
      </c>
    </row>
    <row r="377" spans="1:13">
      <c r="A377" s="267">
        <v>369</v>
      </c>
      <c r="B377" s="276" t="s">
        <v>491</v>
      </c>
      <c r="C377" s="277">
        <v>919.45</v>
      </c>
      <c r="D377" s="278">
        <v>921.81666666666661</v>
      </c>
      <c r="E377" s="278">
        <v>913.63333333333321</v>
      </c>
      <c r="F377" s="278">
        <v>907.81666666666661</v>
      </c>
      <c r="G377" s="278">
        <v>899.63333333333321</v>
      </c>
      <c r="H377" s="278">
        <v>927.63333333333321</v>
      </c>
      <c r="I377" s="278">
        <v>935.81666666666661</v>
      </c>
      <c r="J377" s="278">
        <v>941.63333333333321</v>
      </c>
      <c r="K377" s="276">
        <v>930</v>
      </c>
      <c r="L377" s="276">
        <v>916</v>
      </c>
      <c r="M377" s="276">
        <v>2.5871300000000002</v>
      </c>
    </row>
    <row r="378" spans="1:13">
      <c r="A378" s="267">
        <v>370</v>
      </c>
      <c r="B378" s="276" t="s">
        <v>2223</v>
      </c>
      <c r="C378" s="277">
        <v>479</v>
      </c>
      <c r="D378" s="278">
        <v>480.33333333333331</v>
      </c>
      <c r="E378" s="278">
        <v>473.76666666666665</v>
      </c>
      <c r="F378" s="278">
        <v>468.53333333333336</v>
      </c>
      <c r="G378" s="278">
        <v>461.9666666666667</v>
      </c>
      <c r="H378" s="278">
        <v>485.56666666666661</v>
      </c>
      <c r="I378" s="278">
        <v>492.13333333333333</v>
      </c>
      <c r="J378" s="278">
        <v>497.36666666666656</v>
      </c>
      <c r="K378" s="276">
        <v>486.9</v>
      </c>
      <c r="L378" s="276">
        <v>475.1</v>
      </c>
      <c r="M378" s="276">
        <v>0.30582999999999999</v>
      </c>
    </row>
    <row r="379" spans="1:13">
      <c r="A379" s="267">
        <v>371</v>
      </c>
      <c r="B379" s="276" t="s">
        <v>165</v>
      </c>
      <c r="C379" s="277">
        <v>188.85</v>
      </c>
      <c r="D379" s="278">
        <v>188.33333333333334</v>
      </c>
      <c r="E379" s="278">
        <v>186.7166666666667</v>
      </c>
      <c r="F379" s="278">
        <v>184.58333333333334</v>
      </c>
      <c r="G379" s="278">
        <v>182.9666666666667</v>
      </c>
      <c r="H379" s="278">
        <v>190.4666666666667</v>
      </c>
      <c r="I379" s="278">
        <v>192.08333333333331</v>
      </c>
      <c r="J379" s="278">
        <v>194.2166666666667</v>
      </c>
      <c r="K379" s="276">
        <v>189.95</v>
      </c>
      <c r="L379" s="276">
        <v>186.2</v>
      </c>
      <c r="M379" s="276">
        <v>67.323499999999996</v>
      </c>
    </row>
    <row r="380" spans="1:13">
      <c r="A380" s="267">
        <v>372</v>
      </c>
      <c r="B380" s="276" t="s">
        <v>492</v>
      </c>
      <c r="C380" s="277">
        <v>74.25</v>
      </c>
      <c r="D380" s="278">
        <v>74.616666666666674</v>
      </c>
      <c r="E380" s="278">
        <v>73.583333333333343</v>
      </c>
      <c r="F380" s="278">
        <v>72.916666666666671</v>
      </c>
      <c r="G380" s="278">
        <v>71.88333333333334</v>
      </c>
      <c r="H380" s="278">
        <v>75.283333333333346</v>
      </c>
      <c r="I380" s="278">
        <v>76.316666666666677</v>
      </c>
      <c r="J380" s="278">
        <v>76.983333333333348</v>
      </c>
      <c r="K380" s="276">
        <v>75.650000000000006</v>
      </c>
      <c r="L380" s="276">
        <v>73.95</v>
      </c>
      <c r="M380" s="276">
        <v>3.14968</v>
      </c>
    </row>
    <row r="381" spans="1:13">
      <c r="A381" s="267">
        <v>373</v>
      </c>
      <c r="B381" s="276" t="s">
        <v>276</v>
      </c>
      <c r="C381" s="277">
        <v>262.60000000000002</v>
      </c>
      <c r="D381" s="278">
        <v>262.5</v>
      </c>
      <c r="E381" s="278">
        <v>261.10000000000002</v>
      </c>
      <c r="F381" s="278">
        <v>259.60000000000002</v>
      </c>
      <c r="G381" s="278">
        <v>258.20000000000005</v>
      </c>
      <c r="H381" s="278">
        <v>264</v>
      </c>
      <c r="I381" s="278">
        <v>265.39999999999998</v>
      </c>
      <c r="J381" s="278">
        <v>266.89999999999998</v>
      </c>
      <c r="K381" s="276">
        <v>263.89999999999998</v>
      </c>
      <c r="L381" s="276">
        <v>261</v>
      </c>
      <c r="M381" s="276">
        <v>5.7139600000000002</v>
      </c>
    </row>
    <row r="382" spans="1:13">
      <c r="A382" s="267">
        <v>374</v>
      </c>
      <c r="B382" s="276" t="s">
        <v>493</v>
      </c>
      <c r="C382" s="277">
        <v>81.400000000000006</v>
      </c>
      <c r="D382" s="278">
        <v>82.283333333333346</v>
      </c>
      <c r="E382" s="278">
        <v>77.366666666666688</v>
      </c>
      <c r="F382" s="278">
        <v>73.333333333333343</v>
      </c>
      <c r="G382" s="278">
        <v>68.416666666666686</v>
      </c>
      <c r="H382" s="278">
        <v>86.316666666666691</v>
      </c>
      <c r="I382" s="278">
        <v>91.233333333333348</v>
      </c>
      <c r="J382" s="278">
        <v>95.266666666666694</v>
      </c>
      <c r="K382" s="276">
        <v>87.2</v>
      </c>
      <c r="L382" s="276">
        <v>78.25</v>
      </c>
      <c r="M382" s="276">
        <v>14.970879999999999</v>
      </c>
    </row>
    <row r="383" spans="1:13">
      <c r="A383" s="267">
        <v>375</v>
      </c>
      <c r="B383" s="276" t="s">
        <v>486</v>
      </c>
      <c r="C383" s="277">
        <v>53.25</v>
      </c>
      <c r="D383" s="278">
        <v>53.20000000000001</v>
      </c>
      <c r="E383" s="278">
        <v>52.750000000000021</v>
      </c>
      <c r="F383" s="278">
        <v>52.250000000000014</v>
      </c>
      <c r="G383" s="278">
        <v>51.800000000000026</v>
      </c>
      <c r="H383" s="278">
        <v>53.700000000000017</v>
      </c>
      <c r="I383" s="278">
        <v>54.150000000000006</v>
      </c>
      <c r="J383" s="278">
        <v>54.650000000000013</v>
      </c>
      <c r="K383" s="276">
        <v>53.65</v>
      </c>
      <c r="L383" s="276">
        <v>52.7</v>
      </c>
      <c r="M383" s="276">
        <v>17.032419999999998</v>
      </c>
    </row>
    <row r="384" spans="1:13">
      <c r="A384" s="267">
        <v>376</v>
      </c>
      <c r="B384" s="276" t="s">
        <v>166</v>
      </c>
      <c r="C384" s="277">
        <v>1301.95</v>
      </c>
      <c r="D384" s="278">
        <v>1293.9833333333333</v>
      </c>
      <c r="E384" s="278">
        <v>1267.9666666666667</v>
      </c>
      <c r="F384" s="278">
        <v>1233.9833333333333</v>
      </c>
      <c r="G384" s="278">
        <v>1207.9666666666667</v>
      </c>
      <c r="H384" s="278">
        <v>1327.9666666666667</v>
      </c>
      <c r="I384" s="278">
        <v>1353.9833333333336</v>
      </c>
      <c r="J384" s="278">
        <v>1387.9666666666667</v>
      </c>
      <c r="K384" s="276">
        <v>1320</v>
      </c>
      <c r="L384" s="276">
        <v>1260</v>
      </c>
      <c r="M384" s="276">
        <v>17.942260000000001</v>
      </c>
    </row>
    <row r="385" spans="1:13">
      <c r="A385" s="267">
        <v>377</v>
      </c>
      <c r="B385" s="276" t="s">
        <v>278</v>
      </c>
      <c r="C385" s="277">
        <v>404.8</v>
      </c>
      <c r="D385" s="278">
        <v>405.59999999999997</v>
      </c>
      <c r="E385" s="278">
        <v>399.19999999999993</v>
      </c>
      <c r="F385" s="278">
        <v>393.59999999999997</v>
      </c>
      <c r="G385" s="278">
        <v>387.19999999999993</v>
      </c>
      <c r="H385" s="278">
        <v>411.19999999999993</v>
      </c>
      <c r="I385" s="278">
        <v>417.59999999999991</v>
      </c>
      <c r="J385" s="278">
        <v>423.19999999999993</v>
      </c>
      <c r="K385" s="276">
        <v>412</v>
      </c>
      <c r="L385" s="276">
        <v>400</v>
      </c>
      <c r="M385" s="276">
        <v>0.55315000000000003</v>
      </c>
    </row>
    <row r="386" spans="1:13">
      <c r="A386" s="267">
        <v>378</v>
      </c>
      <c r="B386" s="276" t="s">
        <v>496</v>
      </c>
      <c r="C386" s="277">
        <v>451.3</v>
      </c>
      <c r="D386" s="278">
        <v>453</v>
      </c>
      <c r="E386" s="278">
        <v>447.3</v>
      </c>
      <c r="F386" s="278">
        <v>443.3</v>
      </c>
      <c r="G386" s="278">
        <v>437.6</v>
      </c>
      <c r="H386" s="278">
        <v>457</v>
      </c>
      <c r="I386" s="278">
        <v>462.70000000000005</v>
      </c>
      <c r="J386" s="278">
        <v>466.7</v>
      </c>
      <c r="K386" s="276">
        <v>458.7</v>
      </c>
      <c r="L386" s="276">
        <v>449</v>
      </c>
      <c r="M386" s="276">
        <v>2.03356</v>
      </c>
    </row>
    <row r="387" spans="1:13">
      <c r="A387" s="267">
        <v>379</v>
      </c>
      <c r="B387" s="276" t="s">
        <v>498</v>
      </c>
      <c r="C387" s="277">
        <v>102.25</v>
      </c>
      <c r="D387" s="278">
        <v>102.16666666666667</v>
      </c>
      <c r="E387" s="278">
        <v>100.68333333333334</v>
      </c>
      <c r="F387" s="278">
        <v>99.11666666666666</v>
      </c>
      <c r="G387" s="278">
        <v>97.633333333333326</v>
      </c>
      <c r="H387" s="278">
        <v>103.73333333333335</v>
      </c>
      <c r="I387" s="278">
        <v>105.21666666666667</v>
      </c>
      <c r="J387" s="278">
        <v>106.78333333333336</v>
      </c>
      <c r="K387" s="276">
        <v>103.65</v>
      </c>
      <c r="L387" s="276">
        <v>100.6</v>
      </c>
      <c r="M387" s="276">
        <v>6.1597900000000001</v>
      </c>
    </row>
    <row r="388" spans="1:13">
      <c r="A388" s="267">
        <v>380</v>
      </c>
      <c r="B388" s="276" t="s">
        <v>279</v>
      </c>
      <c r="C388" s="277">
        <v>456.3</v>
      </c>
      <c r="D388" s="278">
        <v>456.95</v>
      </c>
      <c r="E388" s="278">
        <v>453.84999999999997</v>
      </c>
      <c r="F388" s="278">
        <v>451.4</v>
      </c>
      <c r="G388" s="278">
        <v>448.29999999999995</v>
      </c>
      <c r="H388" s="278">
        <v>459.4</v>
      </c>
      <c r="I388" s="278">
        <v>462.5</v>
      </c>
      <c r="J388" s="278">
        <v>464.95</v>
      </c>
      <c r="K388" s="276">
        <v>460.05</v>
      </c>
      <c r="L388" s="276">
        <v>454.5</v>
      </c>
      <c r="M388" s="276">
        <v>0.59991000000000005</v>
      </c>
    </row>
    <row r="389" spans="1:13">
      <c r="A389" s="267">
        <v>381</v>
      </c>
      <c r="B389" s="276" t="s">
        <v>499</v>
      </c>
      <c r="C389" s="277">
        <v>245</v>
      </c>
      <c r="D389" s="278">
        <v>246.01666666666665</v>
      </c>
      <c r="E389" s="278">
        <v>242.7833333333333</v>
      </c>
      <c r="F389" s="278">
        <v>240.56666666666666</v>
      </c>
      <c r="G389" s="278">
        <v>237.33333333333331</v>
      </c>
      <c r="H389" s="278">
        <v>248.23333333333329</v>
      </c>
      <c r="I389" s="278">
        <v>251.46666666666664</v>
      </c>
      <c r="J389" s="278">
        <v>253.68333333333328</v>
      </c>
      <c r="K389" s="276">
        <v>249.25</v>
      </c>
      <c r="L389" s="276">
        <v>243.8</v>
      </c>
      <c r="M389" s="276">
        <v>3.2232500000000002</v>
      </c>
    </row>
    <row r="390" spans="1:13">
      <c r="A390" s="267">
        <v>382</v>
      </c>
      <c r="B390" s="276" t="s">
        <v>167</v>
      </c>
      <c r="C390" s="277">
        <v>854.75</v>
      </c>
      <c r="D390" s="278">
        <v>853.65</v>
      </c>
      <c r="E390" s="278">
        <v>845.59999999999991</v>
      </c>
      <c r="F390" s="278">
        <v>836.44999999999993</v>
      </c>
      <c r="G390" s="278">
        <v>828.39999999999986</v>
      </c>
      <c r="H390" s="278">
        <v>862.8</v>
      </c>
      <c r="I390" s="278">
        <v>870.84999999999991</v>
      </c>
      <c r="J390" s="278">
        <v>880</v>
      </c>
      <c r="K390" s="276">
        <v>861.7</v>
      </c>
      <c r="L390" s="276">
        <v>844.5</v>
      </c>
      <c r="M390" s="276">
        <v>4.26213</v>
      </c>
    </row>
    <row r="391" spans="1:13">
      <c r="A391" s="267">
        <v>383</v>
      </c>
      <c r="B391" s="276" t="s">
        <v>501</v>
      </c>
      <c r="C391" s="277">
        <v>1382.4</v>
      </c>
      <c r="D391" s="278">
        <v>1372.6333333333334</v>
      </c>
      <c r="E391" s="278">
        <v>1335.8166666666668</v>
      </c>
      <c r="F391" s="278">
        <v>1289.2333333333333</v>
      </c>
      <c r="G391" s="278">
        <v>1252.4166666666667</v>
      </c>
      <c r="H391" s="278">
        <v>1419.2166666666669</v>
      </c>
      <c r="I391" s="278">
        <v>1456.0333333333335</v>
      </c>
      <c r="J391" s="278">
        <v>1502.616666666667</v>
      </c>
      <c r="K391" s="276">
        <v>1409.45</v>
      </c>
      <c r="L391" s="276">
        <v>1326.05</v>
      </c>
      <c r="M391" s="276">
        <v>0.63031000000000004</v>
      </c>
    </row>
    <row r="392" spans="1:13">
      <c r="A392" s="267">
        <v>384</v>
      </c>
      <c r="B392" s="276" t="s">
        <v>502</v>
      </c>
      <c r="C392" s="277">
        <v>280.45</v>
      </c>
      <c r="D392" s="278">
        <v>280.51666666666665</v>
      </c>
      <c r="E392" s="278">
        <v>278.38333333333333</v>
      </c>
      <c r="F392" s="278">
        <v>276.31666666666666</v>
      </c>
      <c r="G392" s="278">
        <v>274.18333333333334</v>
      </c>
      <c r="H392" s="278">
        <v>282.58333333333331</v>
      </c>
      <c r="I392" s="278">
        <v>284.71666666666664</v>
      </c>
      <c r="J392" s="278">
        <v>286.7833333333333</v>
      </c>
      <c r="K392" s="276">
        <v>282.64999999999998</v>
      </c>
      <c r="L392" s="276">
        <v>278.45</v>
      </c>
      <c r="M392" s="276">
        <v>2.7443499999999998</v>
      </c>
    </row>
    <row r="393" spans="1:13">
      <c r="A393" s="267">
        <v>385</v>
      </c>
      <c r="B393" s="276" t="s">
        <v>168</v>
      </c>
      <c r="C393" s="277">
        <v>205.6</v>
      </c>
      <c r="D393" s="278">
        <v>203.35</v>
      </c>
      <c r="E393" s="278">
        <v>199.1</v>
      </c>
      <c r="F393" s="278">
        <v>192.6</v>
      </c>
      <c r="G393" s="278">
        <v>188.35</v>
      </c>
      <c r="H393" s="278">
        <v>209.85</v>
      </c>
      <c r="I393" s="278">
        <v>214.1</v>
      </c>
      <c r="J393" s="278">
        <v>220.6</v>
      </c>
      <c r="K393" s="276">
        <v>207.6</v>
      </c>
      <c r="L393" s="276">
        <v>196.85</v>
      </c>
      <c r="M393" s="276">
        <v>194.94934000000001</v>
      </c>
    </row>
    <row r="394" spans="1:13">
      <c r="A394" s="267">
        <v>386</v>
      </c>
      <c r="B394" s="276" t="s">
        <v>500</v>
      </c>
      <c r="C394" s="277">
        <v>45.05</v>
      </c>
      <c r="D394" s="278">
        <v>45.18333333333333</v>
      </c>
      <c r="E394" s="278">
        <v>44.716666666666661</v>
      </c>
      <c r="F394" s="278">
        <v>44.383333333333333</v>
      </c>
      <c r="G394" s="278">
        <v>43.916666666666664</v>
      </c>
      <c r="H394" s="278">
        <v>45.516666666666659</v>
      </c>
      <c r="I394" s="278">
        <v>45.983333333333327</v>
      </c>
      <c r="J394" s="278">
        <v>46.316666666666656</v>
      </c>
      <c r="K394" s="276">
        <v>45.65</v>
      </c>
      <c r="L394" s="276">
        <v>44.85</v>
      </c>
      <c r="M394" s="276">
        <v>6.3533099999999996</v>
      </c>
    </row>
    <row r="395" spans="1:13">
      <c r="A395" s="267">
        <v>387</v>
      </c>
      <c r="B395" s="276" t="s">
        <v>169</v>
      </c>
      <c r="C395" s="277">
        <v>115.4</v>
      </c>
      <c r="D395" s="278">
        <v>114.25</v>
      </c>
      <c r="E395" s="278">
        <v>112.5</v>
      </c>
      <c r="F395" s="278">
        <v>109.6</v>
      </c>
      <c r="G395" s="278">
        <v>107.85</v>
      </c>
      <c r="H395" s="278">
        <v>117.15</v>
      </c>
      <c r="I395" s="278">
        <v>118.9</v>
      </c>
      <c r="J395" s="278">
        <v>121.80000000000001</v>
      </c>
      <c r="K395" s="276">
        <v>116</v>
      </c>
      <c r="L395" s="276">
        <v>111.35</v>
      </c>
      <c r="M395" s="276">
        <v>123.55459999999999</v>
      </c>
    </row>
    <row r="396" spans="1:13">
      <c r="A396" s="267">
        <v>388</v>
      </c>
      <c r="B396" s="276" t="s">
        <v>503</v>
      </c>
      <c r="C396" s="277">
        <v>125.5</v>
      </c>
      <c r="D396" s="278">
        <v>126.78333333333335</v>
      </c>
      <c r="E396" s="278">
        <v>123.7166666666667</v>
      </c>
      <c r="F396" s="278">
        <v>121.93333333333335</v>
      </c>
      <c r="G396" s="278">
        <v>118.8666666666667</v>
      </c>
      <c r="H396" s="278">
        <v>128.56666666666669</v>
      </c>
      <c r="I396" s="278">
        <v>131.63333333333333</v>
      </c>
      <c r="J396" s="278">
        <v>133.41666666666669</v>
      </c>
      <c r="K396" s="276">
        <v>129.85</v>
      </c>
      <c r="L396" s="276">
        <v>125</v>
      </c>
      <c r="M396" s="276">
        <v>5.0607699999999998</v>
      </c>
    </row>
    <row r="397" spans="1:13">
      <c r="A397" s="267">
        <v>389</v>
      </c>
      <c r="B397" s="276" t="s">
        <v>504</v>
      </c>
      <c r="C397" s="277">
        <v>725.35</v>
      </c>
      <c r="D397" s="278">
        <v>714.4</v>
      </c>
      <c r="E397" s="278">
        <v>698.8</v>
      </c>
      <c r="F397" s="278">
        <v>672.25</v>
      </c>
      <c r="G397" s="278">
        <v>656.65</v>
      </c>
      <c r="H397" s="278">
        <v>740.94999999999993</v>
      </c>
      <c r="I397" s="278">
        <v>756.55000000000007</v>
      </c>
      <c r="J397" s="278">
        <v>783.09999999999991</v>
      </c>
      <c r="K397" s="276">
        <v>730</v>
      </c>
      <c r="L397" s="276">
        <v>687.85</v>
      </c>
      <c r="M397" s="276">
        <v>4.3238200000000004</v>
      </c>
    </row>
    <row r="398" spans="1:13">
      <c r="A398" s="267">
        <v>390</v>
      </c>
      <c r="B398" s="276" t="s">
        <v>170</v>
      </c>
      <c r="C398" s="277">
        <v>1996.4</v>
      </c>
      <c r="D398" s="278">
        <v>2004.9333333333334</v>
      </c>
      <c r="E398" s="278">
        <v>1973.2166666666667</v>
      </c>
      <c r="F398" s="278">
        <v>1950.0333333333333</v>
      </c>
      <c r="G398" s="278">
        <v>1918.3166666666666</v>
      </c>
      <c r="H398" s="278">
        <v>2028.1166666666668</v>
      </c>
      <c r="I398" s="278">
        <v>2059.8333333333335</v>
      </c>
      <c r="J398" s="278">
        <v>2083.0166666666669</v>
      </c>
      <c r="K398" s="276">
        <v>2036.65</v>
      </c>
      <c r="L398" s="276">
        <v>1981.75</v>
      </c>
      <c r="M398" s="276">
        <v>209.46863999999999</v>
      </c>
    </row>
    <row r="399" spans="1:13">
      <c r="A399" s="267">
        <v>391</v>
      </c>
      <c r="B399" s="276" t="s">
        <v>519</v>
      </c>
      <c r="C399" s="277">
        <v>9.9</v>
      </c>
      <c r="D399" s="278">
        <v>9.9166666666666661</v>
      </c>
      <c r="E399" s="278">
        <v>9.8333333333333321</v>
      </c>
      <c r="F399" s="278">
        <v>9.7666666666666657</v>
      </c>
      <c r="G399" s="278">
        <v>9.6833333333333318</v>
      </c>
      <c r="H399" s="278">
        <v>9.9833333333333325</v>
      </c>
      <c r="I399" s="278">
        <v>10.066666666666665</v>
      </c>
      <c r="J399" s="278">
        <v>10.133333333333333</v>
      </c>
      <c r="K399" s="276">
        <v>10</v>
      </c>
      <c r="L399" s="276">
        <v>9.85</v>
      </c>
      <c r="M399" s="276">
        <v>9.6471499999999999</v>
      </c>
    </row>
    <row r="400" spans="1:13">
      <c r="A400" s="267">
        <v>392</v>
      </c>
      <c r="B400" s="276" t="s">
        <v>508</v>
      </c>
      <c r="C400" s="277">
        <v>233.85</v>
      </c>
      <c r="D400" s="278">
        <v>230.61666666666667</v>
      </c>
      <c r="E400" s="278">
        <v>221.23333333333335</v>
      </c>
      <c r="F400" s="278">
        <v>208.61666666666667</v>
      </c>
      <c r="G400" s="278">
        <v>199.23333333333335</v>
      </c>
      <c r="H400" s="278">
        <v>243.23333333333335</v>
      </c>
      <c r="I400" s="278">
        <v>252.61666666666667</v>
      </c>
      <c r="J400" s="278">
        <v>265.23333333333335</v>
      </c>
      <c r="K400" s="276">
        <v>240</v>
      </c>
      <c r="L400" s="276">
        <v>218</v>
      </c>
      <c r="M400" s="276">
        <v>7.6645500000000002</v>
      </c>
    </row>
    <row r="401" spans="1:13">
      <c r="A401" s="267">
        <v>393</v>
      </c>
      <c r="B401" s="276" t="s">
        <v>495</v>
      </c>
      <c r="C401" s="277">
        <v>248.05</v>
      </c>
      <c r="D401" s="278">
        <v>248.61666666666667</v>
      </c>
      <c r="E401" s="278">
        <v>247.43333333333334</v>
      </c>
      <c r="F401" s="278">
        <v>246.81666666666666</v>
      </c>
      <c r="G401" s="278">
        <v>245.63333333333333</v>
      </c>
      <c r="H401" s="278">
        <v>249.23333333333335</v>
      </c>
      <c r="I401" s="278">
        <v>250.41666666666669</v>
      </c>
      <c r="J401" s="278">
        <v>251.03333333333336</v>
      </c>
      <c r="K401" s="276">
        <v>249.8</v>
      </c>
      <c r="L401" s="276">
        <v>248</v>
      </c>
      <c r="M401" s="276">
        <v>0.9788</v>
      </c>
    </row>
    <row r="402" spans="1:13">
      <c r="A402" s="267">
        <v>394</v>
      </c>
      <c r="B402" s="276" t="s">
        <v>512</v>
      </c>
      <c r="C402" s="277">
        <v>48.35</v>
      </c>
      <c r="D402" s="278">
        <v>48.199999999999996</v>
      </c>
      <c r="E402" s="278">
        <v>46.899999999999991</v>
      </c>
      <c r="F402" s="278">
        <v>45.449999999999996</v>
      </c>
      <c r="G402" s="278">
        <v>44.149999999999991</v>
      </c>
      <c r="H402" s="278">
        <v>49.649999999999991</v>
      </c>
      <c r="I402" s="278">
        <v>50.949999999999989</v>
      </c>
      <c r="J402" s="278">
        <v>52.399999999999991</v>
      </c>
      <c r="K402" s="276">
        <v>49.5</v>
      </c>
      <c r="L402" s="276">
        <v>46.75</v>
      </c>
      <c r="M402" s="276">
        <v>7.0926600000000004</v>
      </c>
    </row>
    <row r="403" spans="1:13">
      <c r="A403" s="267">
        <v>395</v>
      </c>
      <c r="B403" s="276" t="s">
        <v>171</v>
      </c>
      <c r="C403" s="277">
        <v>39.15</v>
      </c>
      <c r="D403" s="278">
        <v>39.06666666666667</v>
      </c>
      <c r="E403" s="278">
        <v>38.783333333333339</v>
      </c>
      <c r="F403" s="278">
        <v>38.416666666666671</v>
      </c>
      <c r="G403" s="278">
        <v>38.13333333333334</v>
      </c>
      <c r="H403" s="278">
        <v>39.433333333333337</v>
      </c>
      <c r="I403" s="278">
        <v>39.716666666666669</v>
      </c>
      <c r="J403" s="278">
        <v>40.083333333333336</v>
      </c>
      <c r="K403" s="276">
        <v>39.35</v>
      </c>
      <c r="L403" s="276">
        <v>38.700000000000003</v>
      </c>
      <c r="M403" s="276">
        <v>135.98972000000001</v>
      </c>
    </row>
    <row r="404" spans="1:13">
      <c r="A404" s="267">
        <v>396</v>
      </c>
      <c r="B404" s="276" t="s">
        <v>513</v>
      </c>
      <c r="C404" s="277">
        <v>8075.4</v>
      </c>
      <c r="D404" s="278">
        <v>8063.45</v>
      </c>
      <c r="E404" s="278">
        <v>8026.9</v>
      </c>
      <c r="F404" s="278">
        <v>7978.4</v>
      </c>
      <c r="G404" s="278">
        <v>7941.8499999999995</v>
      </c>
      <c r="H404" s="278">
        <v>8111.95</v>
      </c>
      <c r="I404" s="278">
        <v>8148.5000000000009</v>
      </c>
      <c r="J404" s="278">
        <v>8197</v>
      </c>
      <c r="K404" s="276">
        <v>8100</v>
      </c>
      <c r="L404" s="276">
        <v>8014.95</v>
      </c>
      <c r="M404" s="276">
        <v>0.20757</v>
      </c>
    </row>
    <row r="405" spans="1:13">
      <c r="A405" s="267">
        <v>397</v>
      </c>
      <c r="B405" s="276" t="s">
        <v>3523</v>
      </c>
      <c r="C405" s="277">
        <v>774.05</v>
      </c>
      <c r="D405" s="278">
        <v>777.36666666666667</v>
      </c>
      <c r="E405" s="278">
        <v>766.83333333333337</v>
      </c>
      <c r="F405" s="278">
        <v>759.61666666666667</v>
      </c>
      <c r="G405" s="278">
        <v>749.08333333333337</v>
      </c>
      <c r="H405" s="278">
        <v>784.58333333333337</v>
      </c>
      <c r="I405" s="278">
        <v>795.11666666666667</v>
      </c>
      <c r="J405" s="278">
        <v>802.33333333333337</v>
      </c>
      <c r="K405" s="276">
        <v>787.9</v>
      </c>
      <c r="L405" s="276">
        <v>770.15</v>
      </c>
      <c r="M405" s="276">
        <v>30.579249999999998</v>
      </c>
    </row>
    <row r="406" spans="1:13">
      <c r="A406" s="267">
        <v>398</v>
      </c>
      <c r="B406" s="276" t="s">
        <v>280</v>
      </c>
      <c r="C406" s="277">
        <v>831.85</v>
      </c>
      <c r="D406" s="278">
        <v>831.63333333333333</v>
      </c>
      <c r="E406" s="278">
        <v>824.31666666666661</v>
      </c>
      <c r="F406" s="278">
        <v>816.7833333333333</v>
      </c>
      <c r="G406" s="278">
        <v>809.46666666666658</v>
      </c>
      <c r="H406" s="278">
        <v>839.16666666666663</v>
      </c>
      <c r="I406" s="278">
        <v>846.48333333333346</v>
      </c>
      <c r="J406" s="278">
        <v>854.01666666666665</v>
      </c>
      <c r="K406" s="276">
        <v>838.95</v>
      </c>
      <c r="L406" s="276">
        <v>824.1</v>
      </c>
      <c r="M406" s="276">
        <v>8.2412399999999995</v>
      </c>
    </row>
    <row r="407" spans="1:13">
      <c r="A407" s="267">
        <v>399</v>
      </c>
      <c r="B407" s="276" t="s">
        <v>172</v>
      </c>
      <c r="C407" s="277">
        <v>229.45</v>
      </c>
      <c r="D407" s="278">
        <v>226.73333333333335</v>
      </c>
      <c r="E407" s="278">
        <v>222.81666666666669</v>
      </c>
      <c r="F407" s="278">
        <v>216.18333333333334</v>
      </c>
      <c r="G407" s="278">
        <v>212.26666666666668</v>
      </c>
      <c r="H407" s="278">
        <v>233.3666666666667</v>
      </c>
      <c r="I407" s="278">
        <v>237.28333333333333</v>
      </c>
      <c r="J407" s="278">
        <v>243.91666666666671</v>
      </c>
      <c r="K407" s="276">
        <v>230.65</v>
      </c>
      <c r="L407" s="276">
        <v>220.1</v>
      </c>
      <c r="M407" s="276">
        <v>706.76525000000004</v>
      </c>
    </row>
    <row r="408" spans="1:13">
      <c r="A408" s="267">
        <v>400</v>
      </c>
      <c r="B408" s="276" t="s">
        <v>514</v>
      </c>
      <c r="C408" s="277">
        <v>3781.8</v>
      </c>
      <c r="D408" s="278">
        <v>3800.6333333333332</v>
      </c>
      <c r="E408" s="278">
        <v>3714.8166666666666</v>
      </c>
      <c r="F408" s="278">
        <v>3647.8333333333335</v>
      </c>
      <c r="G408" s="278">
        <v>3562.0166666666669</v>
      </c>
      <c r="H408" s="278">
        <v>3867.6166666666663</v>
      </c>
      <c r="I408" s="278">
        <v>3953.4333333333329</v>
      </c>
      <c r="J408" s="278">
        <v>4020.4166666666661</v>
      </c>
      <c r="K408" s="276">
        <v>3886.45</v>
      </c>
      <c r="L408" s="276">
        <v>3733.65</v>
      </c>
      <c r="M408" s="276">
        <v>0.35455999999999999</v>
      </c>
    </row>
    <row r="409" spans="1:13">
      <c r="A409" s="267">
        <v>401</v>
      </c>
      <c r="B409" s="276" t="s">
        <v>2402</v>
      </c>
      <c r="C409" s="277">
        <v>75.25</v>
      </c>
      <c r="D409" s="278">
        <v>75.75</v>
      </c>
      <c r="E409" s="278">
        <v>72.8</v>
      </c>
      <c r="F409" s="278">
        <v>70.349999999999994</v>
      </c>
      <c r="G409" s="278">
        <v>67.399999999999991</v>
      </c>
      <c r="H409" s="278">
        <v>78.2</v>
      </c>
      <c r="I409" s="278">
        <v>81.149999999999991</v>
      </c>
      <c r="J409" s="278">
        <v>83.600000000000009</v>
      </c>
      <c r="K409" s="276">
        <v>78.7</v>
      </c>
      <c r="L409" s="276">
        <v>73.3</v>
      </c>
      <c r="M409" s="276">
        <v>2.55349</v>
      </c>
    </row>
    <row r="410" spans="1:13">
      <c r="A410" s="267">
        <v>402</v>
      </c>
      <c r="B410" s="276" t="s">
        <v>2404</v>
      </c>
      <c r="C410" s="277">
        <v>52.25</v>
      </c>
      <c r="D410" s="278">
        <v>52.15</v>
      </c>
      <c r="E410" s="278">
        <v>51.65</v>
      </c>
      <c r="F410" s="278">
        <v>51.05</v>
      </c>
      <c r="G410" s="278">
        <v>50.55</v>
      </c>
      <c r="H410" s="278">
        <v>52.75</v>
      </c>
      <c r="I410" s="278">
        <v>53.25</v>
      </c>
      <c r="J410" s="278">
        <v>53.85</v>
      </c>
      <c r="K410" s="276">
        <v>52.65</v>
      </c>
      <c r="L410" s="276">
        <v>51.55</v>
      </c>
      <c r="M410" s="276">
        <v>7.2021199999999999</v>
      </c>
    </row>
    <row r="411" spans="1:13">
      <c r="A411" s="267">
        <v>403</v>
      </c>
      <c r="B411" s="276" t="s">
        <v>2412</v>
      </c>
      <c r="C411" s="277">
        <v>150.5</v>
      </c>
      <c r="D411" s="278">
        <v>150.06666666666666</v>
      </c>
      <c r="E411" s="278">
        <v>148.93333333333334</v>
      </c>
      <c r="F411" s="278">
        <v>147.36666666666667</v>
      </c>
      <c r="G411" s="278">
        <v>146.23333333333335</v>
      </c>
      <c r="H411" s="278">
        <v>151.63333333333333</v>
      </c>
      <c r="I411" s="278">
        <v>152.76666666666665</v>
      </c>
      <c r="J411" s="278">
        <v>154.33333333333331</v>
      </c>
      <c r="K411" s="276">
        <v>151.19999999999999</v>
      </c>
      <c r="L411" s="276">
        <v>148.5</v>
      </c>
      <c r="M411" s="276">
        <v>3.5280399999999998</v>
      </c>
    </row>
    <row r="412" spans="1:13">
      <c r="A412" s="267">
        <v>404</v>
      </c>
      <c r="B412" s="276" t="s">
        <v>516</v>
      </c>
      <c r="C412" s="277">
        <v>1347.15</v>
      </c>
      <c r="D412" s="278">
        <v>1340.7166666666667</v>
      </c>
      <c r="E412" s="278">
        <v>1326.4333333333334</v>
      </c>
      <c r="F412" s="278">
        <v>1305.7166666666667</v>
      </c>
      <c r="G412" s="278">
        <v>1291.4333333333334</v>
      </c>
      <c r="H412" s="278">
        <v>1361.4333333333334</v>
      </c>
      <c r="I412" s="278">
        <v>1375.7166666666667</v>
      </c>
      <c r="J412" s="278">
        <v>1396.4333333333334</v>
      </c>
      <c r="K412" s="276">
        <v>1355</v>
      </c>
      <c r="L412" s="276">
        <v>1320</v>
      </c>
      <c r="M412" s="276">
        <v>4.9619999999999997E-2</v>
      </c>
    </row>
    <row r="413" spans="1:13">
      <c r="A413" s="267">
        <v>405</v>
      </c>
      <c r="B413" s="276" t="s">
        <v>518</v>
      </c>
      <c r="C413" s="277">
        <v>187.35</v>
      </c>
      <c r="D413" s="278">
        <v>186.05000000000004</v>
      </c>
      <c r="E413" s="278">
        <v>181.10000000000008</v>
      </c>
      <c r="F413" s="278">
        <v>174.85000000000005</v>
      </c>
      <c r="G413" s="278">
        <v>169.90000000000009</v>
      </c>
      <c r="H413" s="278">
        <v>192.30000000000007</v>
      </c>
      <c r="I413" s="278">
        <v>197.25000000000006</v>
      </c>
      <c r="J413" s="278">
        <v>203.50000000000006</v>
      </c>
      <c r="K413" s="276">
        <v>191</v>
      </c>
      <c r="L413" s="276">
        <v>179.8</v>
      </c>
      <c r="M413" s="276">
        <v>4.7811199999999996</v>
      </c>
    </row>
    <row r="414" spans="1:13">
      <c r="A414" s="267">
        <v>406</v>
      </c>
      <c r="B414" s="276" t="s">
        <v>173</v>
      </c>
      <c r="C414" s="277">
        <v>23435.5</v>
      </c>
      <c r="D414" s="278">
        <v>23428.666666666668</v>
      </c>
      <c r="E414" s="278">
        <v>23212.133333333335</v>
      </c>
      <c r="F414" s="278">
        <v>22988.766666666666</v>
      </c>
      <c r="G414" s="278">
        <v>22772.233333333334</v>
      </c>
      <c r="H414" s="278">
        <v>23652.033333333336</v>
      </c>
      <c r="I414" s="278">
        <v>23868.566666666669</v>
      </c>
      <c r="J414" s="278">
        <v>24091.933333333338</v>
      </c>
      <c r="K414" s="276">
        <v>23645.200000000001</v>
      </c>
      <c r="L414" s="276">
        <v>23205.3</v>
      </c>
      <c r="M414" s="276">
        <v>0.73675999999999997</v>
      </c>
    </row>
    <row r="415" spans="1:13">
      <c r="A415" s="267">
        <v>407</v>
      </c>
      <c r="B415" s="276" t="s">
        <v>520</v>
      </c>
      <c r="C415" s="277">
        <v>903.35</v>
      </c>
      <c r="D415" s="278">
        <v>897.93333333333339</v>
      </c>
      <c r="E415" s="278">
        <v>880.41666666666674</v>
      </c>
      <c r="F415" s="278">
        <v>857.48333333333335</v>
      </c>
      <c r="G415" s="278">
        <v>839.9666666666667</v>
      </c>
      <c r="H415" s="278">
        <v>920.86666666666679</v>
      </c>
      <c r="I415" s="278">
        <v>938.38333333333344</v>
      </c>
      <c r="J415" s="278">
        <v>961.31666666666683</v>
      </c>
      <c r="K415" s="276">
        <v>915.45</v>
      </c>
      <c r="L415" s="276">
        <v>875</v>
      </c>
      <c r="M415" s="276">
        <v>0.13894999999999999</v>
      </c>
    </row>
    <row r="416" spans="1:13">
      <c r="A416" s="267">
        <v>408</v>
      </c>
      <c r="B416" s="276" t="s">
        <v>174</v>
      </c>
      <c r="C416" s="277">
        <v>1370.15</v>
      </c>
      <c r="D416" s="278">
        <v>1375.1000000000001</v>
      </c>
      <c r="E416" s="278">
        <v>1351.3000000000002</v>
      </c>
      <c r="F416" s="278">
        <v>1332.45</v>
      </c>
      <c r="G416" s="278">
        <v>1308.6500000000001</v>
      </c>
      <c r="H416" s="278">
        <v>1393.9500000000003</v>
      </c>
      <c r="I416" s="278">
        <v>1417.75</v>
      </c>
      <c r="J416" s="278">
        <v>1436.6000000000004</v>
      </c>
      <c r="K416" s="276">
        <v>1398.9</v>
      </c>
      <c r="L416" s="276">
        <v>1356.25</v>
      </c>
      <c r="M416" s="276">
        <v>4.4647199999999998</v>
      </c>
    </row>
    <row r="417" spans="1:13">
      <c r="A417" s="267">
        <v>409</v>
      </c>
      <c r="B417" s="276" t="s">
        <v>515</v>
      </c>
      <c r="C417" s="277">
        <v>373.4</v>
      </c>
      <c r="D417" s="278">
        <v>370.8</v>
      </c>
      <c r="E417" s="278">
        <v>365.6</v>
      </c>
      <c r="F417" s="278">
        <v>357.8</v>
      </c>
      <c r="G417" s="278">
        <v>352.6</v>
      </c>
      <c r="H417" s="278">
        <v>378.6</v>
      </c>
      <c r="I417" s="278">
        <v>383.79999999999995</v>
      </c>
      <c r="J417" s="278">
        <v>391.6</v>
      </c>
      <c r="K417" s="276">
        <v>376</v>
      </c>
      <c r="L417" s="276">
        <v>363</v>
      </c>
      <c r="M417" s="276">
        <v>1.3492599999999999</v>
      </c>
    </row>
    <row r="418" spans="1:13">
      <c r="A418" s="267">
        <v>410</v>
      </c>
      <c r="B418" s="276" t="s">
        <v>510</v>
      </c>
      <c r="C418" s="277">
        <v>22.4</v>
      </c>
      <c r="D418" s="278">
        <v>22.316666666666666</v>
      </c>
      <c r="E418" s="278">
        <v>22.133333333333333</v>
      </c>
      <c r="F418" s="278">
        <v>21.866666666666667</v>
      </c>
      <c r="G418" s="278">
        <v>21.683333333333334</v>
      </c>
      <c r="H418" s="278">
        <v>22.583333333333332</v>
      </c>
      <c r="I418" s="278">
        <v>22.766666666666662</v>
      </c>
      <c r="J418" s="278">
        <v>23.033333333333331</v>
      </c>
      <c r="K418" s="276">
        <v>22.5</v>
      </c>
      <c r="L418" s="276">
        <v>22.05</v>
      </c>
      <c r="M418" s="276">
        <v>9.0977700000000006</v>
      </c>
    </row>
    <row r="419" spans="1:13">
      <c r="A419" s="267">
        <v>411</v>
      </c>
      <c r="B419" s="276" t="s">
        <v>511</v>
      </c>
      <c r="C419" s="277">
        <v>1498.35</v>
      </c>
      <c r="D419" s="278">
        <v>1499.6666666666667</v>
      </c>
      <c r="E419" s="278">
        <v>1490.1833333333334</v>
      </c>
      <c r="F419" s="278">
        <v>1482.0166666666667</v>
      </c>
      <c r="G419" s="278">
        <v>1472.5333333333333</v>
      </c>
      <c r="H419" s="278">
        <v>1507.8333333333335</v>
      </c>
      <c r="I419" s="278">
        <v>1517.3166666666666</v>
      </c>
      <c r="J419" s="278">
        <v>1525.4833333333336</v>
      </c>
      <c r="K419" s="276">
        <v>1509.15</v>
      </c>
      <c r="L419" s="276">
        <v>1491.5</v>
      </c>
      <c r="M419" s="276">
        <v>4.6249999999999999E-2</v>
      </c>
    </row>
    <row r="420" spans="1:13">
      <c r="A420" s="267">
        <v>412</v>
      </c>
      <c r="B420" s="276" t="s">
        <v>521</v>
      </c>
      <c r="C420" s="277">
        <v>296.35000000000002</v>
      </c>
      <c r="D420" s="278">
        <v>294.13333333333338</v>
      </c>
      <c r="E420" s="278">
        <v>289.91666666666674</v>
      </c>
      <c r="F420" s="278">
        <v>283.48333333333335</v>
      </c>
      <c r="G420" s="278">
        <v>279.26666666666671</v>
      </c>
      <c r="H420" s="278">
        <v>300.56666666666678</v>
      </c>
      <c r="I420" s="278">
        <v>304.78333333333336</v>
      </c>
      <c r="J420" s="278">
        <v>311.21666666666681</v>
      </c>
      <c r="K420" s="276">
        <v>298.35000000000002</v>
      </c>
      <c r="L420" s="276">
        <v>287.7</v>
      </c>
      <c r="M420" s="276">
        <v>4.0197799999999999</v>
      </c>
    </row>
    <row r="421" spans="1:13">
      <c r="A421" s="267">
        <v>413</v>
      </c>
      <c r="B421" s="276" t="s">
        <v>522</v>
      </c>
      <c r="C421" s="277">
        <v>987.95</v>
      </c>
      <c r="D421" s="278">
        <v>995.48333333333323</v>
      </c>
      <c r="E421" s="278">
        <v>970.46666666666647</v>
      </c>
      <c r="F421" s="278">
        <v>952.98333333333323</v>
      </c>
      <c r="G421" s="278">
        <v>927.96666666666647</v>
      </c>
      <c r="H421" s="278">
        <v>1012.9666666666665</v>
      </c>
      <c r="I421" s="278">
        <v>1037.9833333333331</v>
      </c>
      <c r="J421" s="278">
        <v>1055.4666666666665</v>
      </c>
      <c r="K421" s="276">
        <v>1020.5</v>
      </c>
      <c r="L421" s="276">
        <v>978</v>
      </c>
      <c r="M421" s="276">
        <v>0.52705000000000002</v>
      </c>
    </row>
    <row r="422" spans="1:13">
      <c r="A422" s="267">
        <v>414</v>
      </c>
      <c r="B422" s="276" t="s">
        <v>523</v>
      </c>
      <c r="C422" s="277">
        <v>346.5</v>
      </c>
      <c r="D422" s="278">
        <v>344.95</v>
      </c>
      <c r="E422" s="278">
        <v>338.09999999999997</v>
      </c>
      <c r="F422" s="278">
        <v>329.7</v>
      </c>
      <c r="G422" s="278">
        <v>322.84999999999997</v>
      </c>
      <c r="H422" s="278">
        <v>353.34999999999997</v>
      </c>
      <c r="I422" s="278">
        <v>360.2</v>
      </c>
      <c r="J422" s="278">
        <v>368.59999999999997</v>
      </c>
      <c r="K422" s="276">
        <v>351.8</v>
      </c>
      <c r="L422" s="276">
        <v>336.55</v>
      </c>
      <c r="M422" s="276">
        <v>4.6938599999999999</v>
      </c>
    </row>
    <row r="423" spans="1:13">
      <c r="A423" s="267">
        <v>415</v>
      </c>
      <c r="B423" s="276" t="s">
        <v>524</v>
      </c>
      <c r="C423" s="277">
        <v>6.65</v>
      </c>
      <c r="D423" s="278">
        <v>6.6333333333333337</v>
      </c>
      <c r="E423" s="278">
        <v>6.5666666666666673</v>
      </c>
      <c r="F423" s="278">
        <v>6.4833333333333334</v>
      </c>
      <c r="G423" s="278">
        <v>6.416666666666667</v>
      </c>
      <c r="H423" s="278">
        <v>6.7166666666666677</v>
      </c>
      <c r="I423" s="278">
        <v>6.7833333333333341</v>
      </c>
      <c r="J423" s="278">
        <v>6.866666666666668</v>
      </c>
      <c r="K423" s="276">
        <v>6.7</v>
      </c>
      <c r="L423" s="276">
        <v>6.55</v>
      </c>
      <c r="M423" s="276">
        <v>54.226309999999998</v>
      </c>
    </row>
    <row r="424" spans="1:13">
      <c r="A424" s="267">
        <v>416</v>
      </c>
      <c r="B424" s="276" t="s">
        <v>2516</v>
      </c>
      <c r="C424" s="277">
        <v>626.95000000000005</v>
      </c>
      <c r="D424" s="278">
        <v>625.68333333333339</v>
      </c>
      <c r="E424" s="278">
        <v>616.36666666666679</v>
      </c>
      <c r="F424" s="278">
        <v>605.78333333333342</v>
      </c>
      <c r="G424" s="278">
        <v>596.46666666666681</v>
      </c>
      <c r="H424" s="278">
        <v>636.26666666666677</v>
      </c>
      <c r="I424" s="278">
        <v>645.58333333333337</v>
      </c>
      <c r="J424" s="278">
        <v>656.16666666666674</v>
      </c>
      <c r="K424" s="276">
        <v>635</v>
      </c>
      <c r="L424" s="276">
        <v>615.1</v>
      </c>
      <c r="M424" s="276">
        <v>0.40711999999999998</v>
      </c>
    </row>
    <row r="425" spans="1:13">
      <c r="A425" s="267">
        <v>417</v>
      </c>
      <c r="B425" s="276" t="s">
        <v>527</v>
      </c>
      <c r="C425" s="285">
        <v>166.65</v>
      </c>
      <c r="D425" s="286">
        <v>167.18333333333331</v>
      </c>
      <c r="E425" s="286">
        <v>165.61666666666662</v>
      </c>
      <c r="F425" s="286">
        <v>164.58333333333331</v>
      </c>
      <c r="G425" s="286">
        <v>163.01666666666662</v>
      </c>
      <c r="H425" s="286">
        <v>168.21666666666661</v>
      </c>
      <c r="I425" s="286">
        <v>169.78333333333327</v>
      </c>
      <c r="J425" s="286">
        <v>170.81666666666661</v>
      </c>
      <c r="K425" s="287">
        <v>168.75</v>
      </c>
      <c r="L425" s="287">
        <v>166.15</v>
      </c>
      <c r="M425" s="287">
        <v>1.9413100000000001</v>
      </c>
    </row>
    <row r="426" spans="1:13">
      <c r="A426" s="267">
        <v>418</v>
      </c>
      <c r="B426" s="276" t="s">
        <v>2525</v>
      </c>
      <c r="C426" s="276">
        <v>54.45</v>
      </c>
      <c r="D426" s="278">
        <v>54.45000000000001</v>
      </c>
      <c r="E426" s="278">
        <v>53.700000000000017</v>
      </c>
      <c r="F426" s="278">
        <v>52.95000000000001</v>
      </c>
      <c r="G426" s="278">
        <v>52.200000000000017</v>
      </c>
      <c r="H426" s="278">
        <v>55.200000000000017</v>
      </c>
      <c r="I426" s="278">
        <v>55.95</v>
      </c>
      <c r="J426" s="278">
        <v>56.700000000000017</v>
      </c>
      <c r="K426" s="276">
        <v>55.2</v>
      </c>
      <c r="L426" s="276">
        <v>53.7</v>
      </c>
      <c r="M426" s="276">
        <v>48.444629999999997</v>
      </c>
    </row>
    <row r="427" spans="1:13">
      <c r="A427" s="267">
        <v>419</v>
      </c>
      <c r="B427" s="276" t="s">
        <v>175</v>
      </c>
      <c r="C427" s="276">
        <v>5137.05</v>
      </c>
      <c r="D427" s="278">
        <v>5109.7</v>
      </c>
      <c r="E427" s="278">
        <v>5067.3999999999996</v>
      </c>
      <c r="F427" s="278">
        <v>4997.75</v>
      </c>
      <c r="G427" s="278">
        <v>4955.45</v>
      </c>
      <c r="H427" s="278">
        <v>5179.3499999999995</v>
      </c>
      <c r="I427" s="278">
        <v>5221.6500000000005</v>
      </c>
      <c r="J427" s="278">
        <v>5291.2999999999993</v>
      </c>
      <c r="K427" s="276">
        <v>5152</v>
      </c>
      <c r="L427" s="276">
        <v>5040.05</v>
      </c>
      <c r="M427" s="276">
        <v>1.6935100000000001</v>
      </c>
    </row>
    <row r="428" spans="1:13">
      <c r="A428" s="267">
        <v>420</v>
      </c>
      <c r="B428" s="276" t="s">
        <v>176</v>
      </c>
      <c r="C428" s="276">
        <v>876.05</v>
      </c>
      <c r="D428" s="278">
        <v>867.83333333333337</v>
      </c>
      <c r="E428" s="278">
        <v>855.66666666666674</v>
      </c>
      <c r="F428" s="278">
        <v>835.28333333333342</v>
      </c>
      <c r="G428" s="278">
        <v>823.11666666666679</v>
      </c>
      <c r="H428" s="278">
        <v>888.2166666666667</v>
      </c>
      <c r="I428" s="278">
        <v>900.38333333333344</v>
      </c>
      <c r="J428" s="278">
        <v>920.76666666666665</v>
      </c>
      <c r="K428" s="276">
        <v>880</v>
      </c>
      <c r="L428" s="276">
        <v>847.45</v>
      </c>
      <c r="M428" s="276">
        <v>36.57837</v>
      </c>
    </row>
    <row r="429" spans="1:13">
      <c r="A429" s="267">
        <v>421</v>
      </c>
      <c r="B429" s="276" t="s">
        <v>177</v>
      </c>
      <c r="C429" s="276">
        <v>678.1</v>
      </c>
      <c r="D429" s="278">
        <v>671.91666666666663</v>
      </c>
      <c r="E429" s="278">
        <v>661.18333333333328</v>
      </c>
      <c r="F429" s="278">
        <v>644.26666666666665</v>
      </c>
      <c r="G429" s="278">
        <v>633.5333333333333</v>
      </c>
      <c r="H429" s="278">
        <v>688.83333333333326</v>
      </c>
      <c r="I429" s="278">
        <v>699.56666666666661</v>
      </c>
      <c r="J429" s="278">
        <v>716.48333333333323</v>
      </c>
      <c r="K429" s="276">
        <v>682.65</v>
      </c>
      <c r="L429" s="276">
        <v>655</v>
      </c>
      <c r="M429" s="276">
        <v>8.2040500000000005</v>
      </c>
    </row>
    <row r="430" spans="1:13">
      <c r="A430" s="267">
        <v>422</v>
      </c>
      <c r="B430" s="276" t="s">
        <v>525</v>
      </c>
      <c r="C430" s="276">
        <v>85.8</v>
      </c>
      <c r="D430" s="278">
        <v>85.783333333333346</v>
      </c>
      <c r="E430" s="278">
        <v>84.616666666666688</v>
      </c>
      <c r="F430" s="278">
        <v>83.433333333333337</v>
      </c>
      <c r="G430" s="278">
        <v>82.26666666666668</v>
      </c>
      <c r="H430" s="278">
        <v>86.966666666666697</v>
      </c>
      <c r="I430" s="278">
        <v>88.133333333333354</v>
      </c>
      <c r="J430" s="278">
        <v>89.316666666666706</v>
      </c>
      <c r="K430" s="276">
        <v>86.95</v>
      </c>
      <c r="L430" s="276">
        <v>84.6</v>
      </c>
      <c r="M430" s="276">
        <v>2.1170399999999998</v>
      </c>
    </row>
    <row r="431" spans="1:13">
      <c r="A431" s="267">
        <v>423</v>
      </c>
      <c r="B431" s="276" t="s">
        <v>526</v>
      </c>
      <c r="C431" s="276">
        <v>455.5</v>
      </c>
      <c r="D431" s="278">
        <v>453.33333333333331</v>
      </c>
      <c r="E431" s="278">
        <v>447.16666666666663</v>
      </c>
      <c r="F431" s="278">
        <v>438.83333333333331</v>
      </c>
      <c r="G431" s="278">
        <v>432.66666666666663</v>
      </c>
      <c r="H431" s="278">
        <v>461.66666666666663</v>
      </c>
      <c r="I431" s="278">
        <v>467.83333333333326</v>
      </c>
      <c r="J431" s="278">
        <v>476.16666666666663</v>
      </c>
      <c r="K431" s="276">
        <v>459.5</v>
      </c>
      <c r="L431" s="276">
        <v>445</v>
      </c>
      <c r="M431" s="276">
        <v>2.2145600000000001</v>
      </c>
    </row>
    <row r="432" spans="1:13">
      <c r="A432" s="267">
        <v>425</v>
      </c>
      <c r="B432" s="276" t="s">
        <v>3387</v>
      </c>
      <c r="C432" s="276">
        <v>271.2</v>
      </c>
      <c r="D432" s="278">
        <v>271.93333333333334</v>
      </c>
      <c r="E432" s="278">
        <v>268.7166666666667</v>
      </c>
      <c r="F432" s="278">
        <v>266.23333333333335</v>
      </c>
      <c r="G432" s="278">
        <v>263.01666666666671</v>
      </c>
      <c r="H432" s="278">
        <v>274.41666666666669</v>
      </c>
      <c r="I432" s="278">
        <v>277.63333333333327</v>
      </c>
      <c r="J432" s="278">
        <v>280.11666666666667</v>
      </c>
      <c r="K432" s="276">
        <v>275.14999999999998</v>
      </c>
      <c r="L432" s="276">
        <v>269.45</v>
      </c>
      <c r="M432" s="276">
        <v>1.66628</v>
      </c>
    </row>
    <row r="433" spans="1:13">
      <c r="A433" s="267">
        <v>426</v>
      </c>
      <c r="B433" s="276" t="s">
        <v>529</v>
      </c>
      <c r="C433" s="276">
        <v>1596.35</v>
      </c>
      <c r="D433" s="278">
        <v>1583.3166666666666</v>
      </c>
      <c r="E433" s="278">
        <v>1566.6333333333332</v>
      </c>
      <c r="F433" s="278">
        <v>1536.9166666666665</v>
      </c>
      <c r="G433" s="278">
        <v>1520.2333333333331</v>
      </c>
      <c r="H433" s="278">
        <v>1613.0333333333333</v>
      </c>
      <c r="I433" s="278">
        <v>1629.7166666666667</v>
      </c>
      <c r="J433" s="278">
        <v>1659.4333333333334</v>
      </c>
      <c r="K433" s="276">
        <v>1600</v>
      </c>
      <c r="L433" s="276">
        <v>1553.6</v>
      </c>
      <c r="M433" s="276">
        <v>0.34205999999999998</v>
      </c>
    </row>
    <row r="434" spans="1:13">
      <c r="A434" s="267">
        <v>427</v>
      </c>
      <c r="B434" s="276" t="s">
        <v>530</v>
      </c>
      <c r="C434" s="276">
        <v>491.15</v>
      </c>
      <c r="D434" s="278">
        <v>488.05</v>
      </c>
      <c r="E434" s="278">
        <v>478.1</v>
      </c>
      <c r="F434" s="278">
        <v>465.05</v>
      </c>
      <c r="G434" s="278">
        <v>455.1</v>
      </c>
      <c r="H434" s="278">
        <v>501.1</v>
      </c>
      <c r="I434" s="278">
        <v>511.04999999999995</v>
      </c>
      <c r="J434" s="278">
        <v>524.1</v>
      </c>
      <c r="K434" s="276">
        <v>498</v>
      </c>
      <c r="L434" s="276">
        <v>475</v>
      </c>
      <c r="M434" s="276">
        <v>2.0108199999999998</v>
      </c>
    </row>
    <row r="435" spans="1:13">
      <c r="A435" s="267">
        <v>428</v>
      </c>
      <c r="B435" s="276" t="s">
        <v>178</v>
      </c>
      <c r="C435" s="276">
        <v>508.45</v>
      </c>
      <c r="D435" s="278">
        <v>509.59999999999997</v>
      </c>
      <c r="E435" s="278">
        <v>503.4</v>
      </c>
      <c r="F435" s="278">
        <v>498.35</v>
      </c>
      <c r="G435" s="278">
        <v>492.15000000000003</v>
      </c>
      <c r="H435" s="278">
        <v>514.64999999999986</v>
      </c>
      <c r="I435" s="278">
        <v>520.84999999999991</v>
      </c>
      <c r="J435" s="278">
        <v>525.89999999999986</v>
      </c>
      <c r="K435" s="276">
        <v>515.79999999999995</v>
      </c>
      <c r="L435" s="276">
        <v>504.55</v>
      </c>
      <c r="M435" s="276">
        <v>95.013289999999998</v>
      </c>
    </row>
    <row r="436" spans="1:13">
      <c r="A436" s="267">
        <v>429</v>
      </c>
      <c r="B436" s="276" t="s">
        <v>531</v>
      </c>
      <c r="C436" s="276">
        <v>266.2</v>
      </c>
      <c r="D436" s="278">
        <v>267.73333333333335</v>
      </c>
      <c r="E436" s="278">
        <v>263.4666666666667</v>
      </c>
      <c r="F436" s="278">
        <v>260.73333333333335</v>
      </c>
      <c r="G436" s="278">
        <v>256.4666666666667</v>
      </c>
      <c r="H436" s="278">
        <v>270.4666666666667</v>
      </c>
      <c r="I436" s="278">
        <v>274.73333333333335</v>
      </c>
      <c r="J436" s="278">
        <v>277.4666666666667</v>
      </c>
      <c r="K436" s="276">
        <v>272</v>
      </c>
      <c r="L436" s="276">
        <v>265</v>
      </c>
      <c r="M436" s="276">
        <v>3.9899399999999998</v>
      </c>
    </row>
    <row r="437" spans="1:13">
      <c r="A437" s="267">
        <v>430</v>
      </c>
      <c r="B437" s="276" t="s">
        <v>179</v>
      </c>
      <c r="C437" s="276">
        <v>424.8</v>
      </c>
      <c r="D437" s="278">
        <v>427.7833333333333</v>
      </c>
      <c r="E437" s="278">
        <v>410.41666666666663</v>
      </c>
      <c r="F437" s="278">
        <v>396.0333333333333</v>
      </c>
      <c r="G437" s="278">
        <v>378.66666666666663</v>
      </c>
      <c r="H437" s="278">
        <v>442.16666666666663</v>
      </c>
      <c r="I437" s="278">
        <v>459.5333333333333</v>
      </c>
      <c r="J437" s="278">
        <v>473.91666666666663</v>
      </c>
      <c r="K437" s="276">
        <v>445.15</v>
      </c>
      <c r="L437" s="276">
        <v>413.4</v>
      </c>
      <c r="M437" s="276">
        <v>35.19444</v>
      </c>
    </row>
    <row r="438" spans="1:13">
      <c r="A438" s="267">
        <v>431</v>
      </c>
      <c r="B438" s="276" t="s">
        <v>532</v>
      </c>
      <c r="C438" s="276">
        <v>192.05</v>
      </c>
      <c r="D438" s="278">
        <v>192.31666666666669</v>
      </c>
      <c r="E438" s="278">
        <v>189.73333333333338</v>
      </c>
      <c r="F438" s="278">
        <v>187.41666666666669</v>
      </c>
      <c r="G438" s="278">
        <v>184.83333333333337</v>
      </c>
      <c r="H438" s="278">
        <v>194.63333333333338</v>
      </c>
      <c r="I438" s="278">
        <v>197.2166666666667</v>
      </c>
      <c r="J438" s="278">
        <v>199.53333333333339</v>
      </c>
      <c r="K438" s="276">
        <v>194.9</v>
      </c>
      <c r="L438" s="276">
        <v>190</v>
      </c>
      <c r="M438" s="276">
        <v>1.10744</v>
      </c>
    </row>
    <row r="439" spans="1:13">
      <c r="A439" s="267">
        <v>432</v>
      </c>
      <c r="B439" s="276" t="s">
        <v>533</v>
      </c>
      <c r="C439" s="276">
        <v>1399.65</v>
      </c>
      <c r="D439" s="278">
        <v>1394.2166666666665</v>
      </c>
      <c r="E439" s="278">
        <v>1384.4333333333329</v>
      </c>
      <c r="F439" s="278">
        <v>1369.2166666666665</v>
      </c>
      <c r="G439" s="278">
        <v>1359.4333333333329</v>
      </c>
      <c r="H439" s="278">
        <v>1409.4333333333329</v>
      </c>
      <c r="I439" s="278">
        <v>1419.2166666666662</v>
      </c>
      <c r="J439" s="278">
        <v>1434.4333333333329</v>
      </c>
      <c r="K439" s="276">
        <v>1404</v>
      </c>
      <c r="L439" s="276">
        <v>1379</v>
      </c>
      <c r="M439" s="276">
        <v>1.5113000000000001</v>
      </c>
    </row>
    <row r="440" spans="1:13">
      <c r="A440" s="267">
        <v>433</v>
      </c>
      <c r="B440" s="276" t="s">
        <v>534</v>
      </c>
      <c r="C440" s="276">
        <v>3.45</v>
      </c>
      <c r="D440" s="278">
        <v>3.4500000000000006</v>
      </c>
      <c r="E440" s="278">
        <v>3.4500000000000011</v>
      </c>
      <c r="F440" s="278">
        <v>3.4500000000000006</v>
      </c>
      <c r="G440" s="278">
        <v>3.4500000000000011</v>
      </c>
      <c r="H440" s="278">
        <v>3.4500000000000011</v>
      </c>
      <c r="I440" s="278">
        <v>3.45</v>
      </c>
      <c r="J440" s="278">
        <v>3.4500000000000011</v>
      </c>
      <c r="K440" s="276">
        <v>3.45</v>
      </c>
      <c r="L440" s="276">
        <v>3.45</v>
      </c>
      <c r="M440" s="276">
        <v>16.636569999999999</v>
      </c>
    </row>
    <row r="441" spans="1:13">
      <c r="A441" s="267">
        <v>434</v>
      </c>
      <c r="B441" s="276" t="s">
        <v>535</v>
      </c>
      <c r="C441" s="276">
        <v>132.44999999999999</v>
      </c>
      <c r="D441" s="278">
        <v>132.61666666666667</v>
      </c>
      <c r="E441" s="278">
        <v>130.48333333333335</v>
      </c>
      <c r="F441" s="278">
        <v>128.51666666666668</v>
      </c>
      <c r="G441" s="278">
        <v>126.38333333333335</v>
      </c>
      <c r="H441" s="278">
        <v>134.58333333333334</v>
      </c>
      <c r="I441" s="278">
        <v>136.71666666666667</v>
      </c>
      <c r="J441" s="278">
        <v>138.68333333333334</v>
      </c>
      <c r="K441" s="276">
        <v>134.75</v>
      </c>
      <c r="L441" s="276">
        <v>130.65</v>
      </c>
      <c r="M441" s="276">
        <v>1.19371</v>
      </c>
    </row>
    <row r="442" spans="1:13">
      <c r="A442" s="267">
        <v>435</v>
      </c>
      <c r="B442" s="276" t="s">
        <v>2593</v>
      </c>
      <c r="C442" s="276">
        <v>217.65</v>
      </c>
      <c r="D442" s="278">
        <v>217.66666666666666</v>
      </c>
      <c r="E442" s="278">
        <v>215.38333333333333</v>
      </c>
      <c r="F442" s="278">
        <v>213.11666666666667</v>
      </c>
      <c r="G442" s="278">
        <v>210.83333333333334</v>
      </c>
      <c r="H442" s="278">
        <v>219.93333333333331</v>
      </c>
      <c r="I442" s="278">
        <v>222.21666666666667</v>
      </c>
      <c r="J442" s="278">
        <v>224.48333333333329</v>
      </c>
      <c r="K442" s="276">
        <v>219.95</v>
      </c>
      <c r="L442" s="276">
        <v>215.4</v>
      </c>
      <c r="M442" s="276">
        <v>2.2471100000000002</v>
      </c>
    </row>
    <row r="443" spans="1:13">
      <c r="A443" s="267">
        <v>436</v>
      </c>
      <c r="B443" s="276" t="s">
        <v>536</v>
      </c>
      <c r="C443" s="276">
        <v>827.95</v>
      </c>
      <c r="D443" s="278">
        <v>831.81666666666661</v>
      </c>
      <c r="E443" s="278">
        <v>822.13333333333321</v>
      </c>
      <c r="F443" s="278">
        <v>816.31666666666661</v>
      </c>
      <c r="G443" s="278">
        <v>806.63333333333321</v>
      </c>
      <c r="H443" s="278">
        <v>837.63333333333321</v>
      </c>
      <c r="I443" s="278">
        <v>847.31666666666661</v>
      </c>
      <c r="J443" s="278">
        <v>853.13333333333321</v>
      </c>
      <c r="K443" s="276">
        <v>841.5</v>
      </c>
      <c r="L443" s="276">
        <v>826</v>
      </c>
      <c r="M443" s="276">
        <v>0.38462000000000002</v>
      </c>
    </row>
    <row r="444" spans="1:13">
      <c r="A444" s="267">
        <v>437</v>
      </c>
      <c r="B444" s="276" t="s">
        <v>282</v>
      </c>
      <c r="C444" s="276">
        <v>565.25</v>
      </c>
      <c r="D444" s="278">
        <v>559</v>
      </c>
      <c r="E444" s="278">
        <v>549</v>
      </c>
      <c r="F444" s="278">
        <v>532.75</v>
      </c>
      <c r="G444" s="278">
        <v>522.75</v>
      </c>
      <c r="H444" s="278">
        <v>575.25</v>
      </c>
      <c r="I444" s="278">
        <v>585.25</v>
      </c>
      <c r="J444" s="278">
        <v>601.5</v>
      </c>
      <c r="K444" s="276">
        <v>569</v>
      </c>
      <c r="L444" s="276">
        <v>542.75</v>
      </c>
      <c r="M444" s="276">
        <v>10.604900000000001</v>
      </c>
    </row>
    <row r="445" spans="1:13">
      <c r="A445" s="267">
        <v>438</v>
      </c>
      <c r="B445" s="276" t="s">
        <v>542</v>
      </c>
      <c r="C445" s="276">
        <v>39.950000000000003</v>
      </c>
      <c r="D445" s="278">
        <v>40.483333333333327</v>
      </c>
      <c r="E445" s="278">
        <v>39.316666666666656</v>
      </c>
      <c r="F445" s="278">
        <v>38.68333333333333</v>
      </c>
      <c r="G445" s="278">
        <v>37.516666666666659</v>
      </c>
      <c r="H445" s="278">
        <v>41.116666666666653</v>
      </c>
      <c r="I445" s="278">
        <v>42.283333333333324</v>
      </c>
      <c r="J445" s="278">
        <v>42.91666666666665</v>
      </c>
      <c r="K445" s="276">
        <v>41.65</v>
      </c>
      <c r="L445" s="276">
        <v>39.85</v>
      </c>
      <c r="M445" s="276">
        <v>9.8202099999999994</v>
      </c>
    </row>
    <row r="446" spans="1:13">
      <c r="A446" s="267">
        <v>439</v>
      </c>
      <c r="B446" s="276" t="s">
        <v>2608</v>
      </c>
      <c r="C446" s="276">
        <v>11602.55</v>
      </c>
      <c r="D446" s="278">
        <v>11242.516666666668</v>
      </c>
      <c r="E446" s="278">
        <v>10660.033333333336</v>
      </c>
      <c r="F446" s="278">
        <v>9717.5166666666682</v>
      </c>
      <c r="G446" s="278">
        <v>9135.0333333333365</v>
      </c>
      <c r="H446" s="278">
        <v>12185.033333333336</v>
      </c>
      <c r="I446" s="278">
        <v>12767.51666666667</v>
      </c>
      <c r="J446" s="278">
        <v>13710.033333333336</v>
      </c>
      <c r="K446" s="276">
        <v>11825</v>
      </c>
      <c r="L446" s="276">
        <v>10300</v>
      </c>
      <c r="M446" s="276">
        <v>8.2890000000000005E-2</v>
      </c>
    </row>
    <row r="447" spans="1:13">
      <c r="A447" s="267">
        <v>440</v>
      </c>
      <c r="B447" s="276" t="s">
        <v>2613</v>
      </c>
      <c r="C447" s="276">
        <v>1011.6</v>
      </c>
      <c r="D447" s="278">
        <v>1004.5666666666666</v>
      </c>
      <c r="E447" s="278">
        <v>986.13333333333321</v>
      </c>
      <c r="F447" s="278">
        <v>960.66666666666663</v>
      </c>
      <c r="G447" s="278">
        <v>942.23333333333323</v>
      </c>
      <c r="H447" s="278">
        <v>1030.0333333333333</v>
      </c>
      <c r="I447" s="278">
        <v>1048.4666666666667</v>
      </c>
      <c r="J447" s="278">
        <v>1073.9333333333332</v>
      </c>
      <c r="K447" s="276">
        <v>1023</v>
      </c>
      <c r="L447" s="276">
        <v>979.1</v>
      </c>
      <c r="M447" s="276">
        <v>0.41903000000000001</v>
      </c>
    </row>
    <row r="448" spans="1:13">
      <c r="A448" s="267">
        <v>441</v>
      </c>
      <c r="B448" s="276" t="s">
        <v>3464</v>
      </c>
      <c r="C448" s="276">
        <v>513.25</v>
      </c>
      <c r="D448" s="278">
        <v>513.48333333333335</v>
      </c>
      <c r="E448" s="278">
        <v>507.9666666666667</v>
      </c>
      <c r="F448" s="278">
        <v>502.68333333333334</v>
      </c>
      <c r="G448" s="278">
        <v>497.16666666666669</v>
      </c>
      <c r="H448" s="278">
        <v>518.76666666666665</v>
      </c>
      <c r="I448" s="278">
        <v>524.2833333333333</v>
      </c>
      <c r="J448" s="278">
        <v>529.56666666666672</v>
      </c>
      <c r="K448" s="276">
        <v>519</v>
      </c>
      <c r="L448" s="276">
        <v>508.2</v>
      </c>
      <c r="M448" s="276">
        <v>40.054349999999999</v>
      </c>
    </row>
    <row r="449" spans="1:13">
      <c r="A449" s="267">
        <v>442</v>
      </c>
      <c r="B449" s="276" t="s">
        <v>182</v>
      </c>
      <c r="C449" s="276">
        <v>1486.55</v>
      </c>
      <c r="D449" s="278">
        <v>1491.8500000000001</v>
      </c>
      <c r="E449" s="278">
        <v>1474.7000000000003</v>
      </c>
      <c r="F449" s="278">
        <v>1462.8500000000001</v>
      </c>
      <c r="G449" s="278">
        <v>1445.7000000000003</v>
      </c>
      <c r="H449" s="278">
        <v>1503.7000000000003</v>
      </c>
      <c r="I449" s="278">
        <v>1520.8500000000004</v>
      </c>
      <c r="J449" s="278">
        <v>1532.7000000000003</v>
      </c>
      <c r="K449" s="276">
        <v>1509</v>
      </c>
      <c r="L449" s="276">
        <v>1480</v>
      </c>
      <c r="M449" s="276">
        <v>3.8750100000000001</v>
      </c>
    </row>
    <row r="450" spans="1:13">
      <c r="A450" s="267">
        <v>443</v>
      </c>
      <c r="B450" s="276" t="s">
        <v>543</v>
      </c>
      <c r="C450" s="276">
        <v>870.55</v>
      </c>
      <c r="D450" s="278">
        <v>872.58333333333337</v>
      </c>
      <c r="E450" s="278">
        <v>864.16666666666674</v>
      </c>
      <c r="F450" s="278">
        <v>857.78333333333342</v>
      </c>
      <c r="G450" s="278">
        <v>849.36666666666679</v>
      </c>
      <c r="H450" s="278">
        <v>878.9666666666667</v>
      </c>
      <c r="I450" s="278">
        <v>887.38333333333344</v>
      </c>
      <c r="J450" s="278">
        <v>893.76666666666665</v>
      </c>
      <c r="K450" s="276">
        <v>881</v>
      </c>
      <c r="L450" s="276">
        <v>866.2</v>
      </c>
      <c r="M450" s="276">
        <v>0.14987</v>
      </c>
    </row>
    <row r="451" spans="1:13">
      <c r="A451" s="267">
        <v>444</v>
      </c>
      <c r="B451" s="276" t="s">
        <v>183</v>
      </c>
      <c r="C451" s="276">
        <v>146.35</v>
      </c>
      <c r="D451" s="278">
        <v>147.23333333333335</v>
      </c>
      <c r="E451" s="278">
        <v>144.4666666666667</v>
      </c>
      <c r="F451" s="278">
        <v>142.58333333333334</v>
      </c>
      <c r="G451" s="278">
        <v>139.81666666666669</v>
      </c>
      <c r="H451" s="278">
        <v>149.1166666666667</v>
      </c>
      <c r="I451" s="278">
        <v>151.88333333333335</v>
      </c>
      <c r="J451" s="278">
        <v>153.76666666666671</v>
      </c>
      <c r="K451" s="276">
        <v>150</v>
      </c>
      <c r="L451" s="276">
        <v>145.35</v>
      </c>
      <c r="M451" s="276">
        <v>325.66537</v>
      </c>
    </row>
    <row r="452" spans="1:13">
      <c r="A452" s="267">
        <v>445</v>
      </c>
      <c r="B452" s="276" t="s">
        <v>184</v>
      </c>
      <c r="C452" s="276">
        <v>61.85</v>
      </c>
      <c r="D452" s="278">
        <v>61.833333333333336</v>
      </c>
      <c r="E452" s="278">
        <v>60.516666666666673</v>
      </c>
      <c r="F452" s="278">
        <v>59.183333333333337</v>
      </c>
      <c r="G452" s="278">
        <v>57.866666666666674</v>
      </c>
      <c r="H452" s="278">
        <v>63.166666666666671</v>
      </c>
      <c r="I452" s="278">
        <v>64.483333333333334</v>
      </c>
      <c r="J452" s="278">
        <v>65.816666666666663</v>
      </c>
      <c r="K452" s="276">
        <v>63.15</v>
      </c>
      <c r="L452" s="276">
        <v>60.5</v>
      </c>
      <c r="M452" s="276">
        <v>53.774079999999998</v>
      </c>
    </row>
    <row r="453" spans="1:13">
      <c r="A453" s="267">
        <v>446</v>
      </c>
      <c r="B453" s="276" t="s">
        <v>185</v>
      </c>
      <c r="C453" s="276">
        <v>55.25</v>
      </c>
      <c r="D453" s="278">
        <v>55.199999999999996</v>
      </c>
      <c r="E453" s="278">
        <v>54.649999999999991</v>
      </c>
      <c r="F453" s="278">
        <v>54.05</v>
      </c>
      <c r="G453" s="278">
        <v>53.499999999999993</v>
      </c>
      <c r="H453" s="278">
        <v>55.79999999999999</v>
      </c>
      <c r="I453" s="278">
        <v>56.349999999999987</v>
      </c>
      <c r="J453" s="278">
        <v>56.949999999999989</v>
      </c>
      <c r="K453" s="276">
        <v>55.75</v>
      </c>
      <c r="L453" s="276">
        <v>54.6</v>
      </c>
      <c r="M453" s="276">
        <v>154.17488</v>
      </c>
    </row>
    <row r="454" spans="1:13">
      <c r="A454" s="267">
        <v>447</v>
      </c>
      <c r="B454" s="276" t="s">
        <v>186</v>
      </c>
      <c r="C454" s="276">
        <v>486.55</v>
      </c>
      <c r="D454" s="278">
        <v>479.98333333333335</v>
      </c>
      <c r="E454" s="278">
        <v>471.56666666666672</v>
      </c>
      <c r="F454" s="278">
        <v>456.58333333333337</v>
      </c>
      <c r="G454" s="278">
        <v>448.16666666666674</v>
      </c>
      <c r="H454" s="278">
        <v>494.9666666666667</v>
      </c>
      <c r="I454" s="278">
        <v>503.38333333333333</v>
      </c>
      <c r="J454" s="278">
        <v>518.36666666666667</v>
      </c>
      <c r="K454" s="276">
        <v>488.4</v>
      </c>
      <c r="L454" s="276">
        <v>465</v>
      </c>
      <c r="M454" s="276">
        <v>234.18187</v>
      </c>
    </row>
    <row r="455" spans="1:13">
      <c r="A455" s="267">
        <v>448</v>
      </c>
      <c r="B455" s="276" t="s">
        <v>2624</v>
      </c>
      <c r="C455" s="276">
        <v>29.55</v>
      </c>
      <c r="D455" s="278">
        <v>29.150000000000002</v>
      </c>
      <c r="E455" s="278">
        <v>28.650000000000006</v>
      </c>
      <c r="F455" s="278">
        <v>27.750000000000004</v>
      </c>
      <c r="G455" s="278">
        <v>27.250000000000007</v>
      </c>
      <c r="H455" s="278">
        <v>30.050000000000004</v>
      </c>
      <c r="I455" s="278">
        <v>30.549999999999997</v>
      </c>
      <c r="J455" s="278">
        <v>31.450000000000003</v>
      </c>
      <c r="K455" s="276">
        <v>29.65</v>
      </c>
      <c r="L455" s="276">
        <v>28.25</v>
      </c>
      <c r="M455" s="276">
        <v>39.245040000000003</v>
      </c>
    </row>
    <row r="456" spans="1:13">
      <c r="A456" s="267">
        <v>449</v>
      </c>
      <c r="B456" s="276" t="s">
        <v>537</v>
      </c>
      <c r="C456" s="276">
        <v>816.1</v>
      </c>
      <c r="D456" s="278">
        <v>815.93333333333339</v>
      </c>
      <c r="E456" s="278">
        <v>796.26666666666677</v>
      </c>
      <c r="F456" s="278">
        <v>776.43333333333339</v>
      </c>
      <c r="G456" s="278">
        <v>756.76666666666677</v>
      </c>
      <c r="H456" s="278">
        <v>835.76666666666677</v>
      </c>
      <c r="I456" s="278">
        <v>855.43333333333328</v>
      </c>
      <c r="J456" s="278">
        <v>875.26666666666677</v>
      </c>
      <c r="K456" s="276">
        <v>835.6</v>
      </c>
      <c r="L456" s="276">
        <v>796.1</v>
      </c>
      <c r="M456" s="276">
        <v>0.22644</v>
      </c>
    </row>
    <row r="457" spans="1:13">
      <c r="A457" s="267">
        <v>450</v>
      </c>
      <c r="B457" s="276" t="s">
        <v>538</v>
      </c>
      <c r="C457" s="276">
        <v>403</v>
      </c>
      <c r="D457" s="278">
        <v>405.18333333333334</v>
      </c>
      <c r="E457" s="278">
        <v>397.36666666666667</v>
      </c>
      <c r="F457" s="278">
        <v>391.73333333333335</v>
      </c>
      <c r="G457" s="278">
        <v>383.91666666666669</v>
      </c>
      <c r="H457" s="278">
        <v>410.81666666666666</v>
      </c>
      <c r="I457" s="278">
        <v>418.63333333333338</v>
      </c>
      <c r="J457" s="278">
        <v>424.26666666666665</v>
      </c>
      <c r="K457" s="276">
        <v>413</v>
      </c>
      <c r="L457" s="276">
        <v>399.55</v>
      </c>
      <c r="M457" s="276">
        <v>0.40586</v>
      </c>
    </row>
    <row r="458" spans="1:13">
      <c r="A458" s="267">
        <v>451</v>
      </c>
      <c r="B458" s="276" t="s">
        <v>187</v>
      </c>
      <c r="C458" s="276">
        <v>2656.85</v>
      </c>
      <c r="D458" s="278">
        <v>2652.5833333333335</v>
      </c>
      <c r="E458" s="278">
        <v>2640.2666666666669</v>
      </c>
      <c r="F458" s="278">
        <v>2623.6833333333334</v>
      </c>
      <c r="G458" s="278">
        <v>2611.3666666666668</v>
      </c>
      <c r="H458" s="278">
        <v>2669.166666666667</v>
      </c>
      <c r="I458" s="278">
        <v>2681.4833333333336</v>
      </c>
      <c r="J458" s="278">
        <v>2698.0666666666671</v>
      </c>
      <c r="K458" s="276">
        <v>2664.9</v>
      </c>
      <c r="L458" s="276">
        <v>2636</v>
      </c>
      <c r="M458" s="276">
        <v>25.480930000000001</v>
      </c>
    </row>
    <row r="459" spans="1:13">
      <c r="A459" s="267">
        <v>452</v>
      </c>
      <c r="B459" s="276" t="s">
        <v>544</v>
      </c>
      <c r="C459" s="276">
        <v>2331.85</v>
      </c>
      <c r="D459" s="278">
        <v>2338.7333333333331</v>
      </c>
      <c r="E459" s="278">
        <v>2303.1166666666663</v>
      </c>
      <c r="F459" s="278">
        <v>2274.3833333333332</v>
      </c>
      <c r="G459" s="278">
        <v>2238.7666666666664</v>
      </c>
      <c r="H459" s="278">
        <v>2367.4666666666662</v>
      </c>
      <c r="I459" s="278">
        <v>2403.083333333333</v>
      </c>
      <c r="J459" s="278">
        <v>2431.8166666666662</v>
      </c>
      <c r="K459" s="276">
        <v>2374.35</v>
      </c>
      <c r="L459" s="276">
        <v>2310</v>
      </c>
      <c r="M459" s="276">
        <v>2.0209999999999999E-2</v>
      </c>
    </row>
    <row r="460" spans="1:13">
      <c r="A460" s="267">
        <v>453</v>
      </c>
      <c r="B460" s="276" t="s">
        <v>188</v>
      </c>
      <c r="C460" s="276">
        <v>838.85</v>
      </c>
      <c r="D460" s="278">
        <v>839.30000000000007</v>
      </c>
      <c r="E460" s="278">
        <v>832.90000000000009</v>
      </c>
      <c r="F460" s="278">
        <v>826.95</v>
      </c>
      <c r="G460" s="278">
        <v>820.55000000000007</v>
      </c>
      <c r="H460" s="278">
        <v>845.25000000000011</v>
      </c>
      <c r="I460" s="278">
        <v>851.65</v>
      </c>
      <c r="J460" s="278">
        <v>857.60000000000014</v>
      </c>
      <c r="K460" s="276">
        <v>845.7</v>
      </c>
      <c r="L460" s="276">
        <v>833.35</v>
      </c>
      <c r="M460" s="276">
        <v>28.391919999999999</v>
      </c>
    </row>
    <row r="461" spans="1:13">
      <c r="A461" s="267">
        <v>454</v>
      </c>
      <c r="B461" s="276" t="s">
        <v>546</v>
      </c>
      <c r="C461" s="276">
        <v>787.45</v>
      </c>
      <c r="D461" s="278">
        <v>781.46666666666658</v>
      </c>
      <c r="E461" s="278">
        <v>771.03333333333319</v>
      </c>
      <c r="F461" s="278">
        <v>754.61666666666656</v>
      </c>
      <c r="G461" s="278">
        <v>744.18333333333317</v>
      </c>
      <c r="H461" s="278">
        <v>797.88333333333321</v>
      </c>
      <c r="I461" s="278">
        <v>808.31666666666661</v>
      </c>
      <c r="J461" s="278">
        <v>824.73333333333323</v>
      </c>
      <c r="K461" s="276">
        <v>791.9</v>
      </c>
      <c r="L461" s="276">
        <v>765.05</v>
      </c>
      <c r="M461" s="276">
        <v>0.56881000000000004</v>
      </c>
    </row>
    <row r="462" spans="1:13">
      <c r="A462" s="267">
        <v>455</v>
      </c>
      <c r="B462" s="276" t="s">
        <v>547</v>
      </c>
      <c r="C462" s="276">
        <v>1052.55</v>
      </c>
      <c r="D462" s="278">
        <v>1052.1833333333334</v>
      </c>
      <c r="E462" s="278">
        <v>1040.3666666666668</v>
      </c>
      <c r="F462" s="278">
        <v>1028.1833333333334</v>
      </c>
      <c r="G462" s="278">
        <v>1016.3666666666668</v>
      </c>
      <c r="H462" s="278">
        <v>1064.3666666666668</v>
      </c>
      <c r="I462" s="278">
        <v>1076.1833333333334</v>
      </c>
      <c r="J462" s="278">
        <v>1088.3666666666668</v>
      </c>
      <c r="K462" s="276">
        <v>1064</v>
      </c>
      <c r="L462" s="276">
        <v>1040</v>
      </c>
      <c r="M462" s="276">
        <v>0.61695999999999995</v>
      </c>
    </row>
    <row r="463" spans="1:13">
      <c r="A463" s="267">
        <v>456</v>
      </c>
      <c r="B463" s="276" t="s">
        <v>552</v>
      </c>
      <c r="C463" s="276">
        <v>745.55</v>
      </c>
      <c r="D463" s="278">
        <v>741.2833333333333</v>
      </c>
      <c r="E463" s="278">
        <v>732.56666666666661</v>
      </c>
      <c r="F463" s="278">
        <v>719.58333333333326</v>
      </c>
      <c r="G463" s="278">
        <v>710.86666666666656</v>
      </c>
      <c r="H463" s="278">
        <v>754.26666666666665</v>
      </c>
      <c r="I463" s="278">
        <v>762.98333333333335</v>
      </c>
      <c r="J463" s="278">
        <v>775.9666666666667</v>
      </c>
      <c r="K463" s="276">
        <v>750</v>
      </c>
      <c r="L463" s="276">
        <v>728.3</v>
      </c>
      <c r="M463" s="276">
        <v>0.78491999999999995</v>
      </c>
    </row>
    <row r="464" spans="1:13">
      <c r="A464" s="267">
        <v>457</v>
      </c>
      <c r="B464" s="276" t="s">
        <v>548</v>
      </c>
      <c r="C464" s="276">
        <v>40.5</v>
      </c>
      <c r="D464" s="278">
        <v>40.283333333333331</v>
      </c>
      <c r="E464" s="278">
        <v>39.61666666666666</v>
      </c>
      <c r="F464" s="278">
        <v>38.733333333333327</v>
      </c>
      <c r="G464" s="278">
        <v>38.066666666666656</v>
      </c>
      <c r="H464" s="278">
        <v>41.166666666666664</v>
      </c>
      <c r="I464" s="278">
        <v>41.833333333333336</v>
      </c>
      <c r="J464" s="278">
        <v>42.716666666666669</v>
      </c>
      <c r="K464" s="276">
        <v>40.950000000000003</v>
      </c>
      <c r="L464" s="276">
        <v>39.4</v>
      </c>
      <c r="M464" s="276">
        <v>10.354050000000001</v>
      </c>
    </row>
    <row r="465" spans="1:13">
      <c r="A465" s="267">
        <v>458</v>
      </c>
      <c r="B465" s="276" t="s">
        <v>549</v>
      </c>
      <c r="C465" s="276">
        <v>1140.55</v>
      </c>
      <c r="D465" s="278">
        <v>1133.9666666666667</v>
      </c>
      <c r="E465" s="278">
        <v>1110.9833333333333</v>
      </c>
      <c r="F465" s="278">
        <v>1081.4166666666667</v>
      </c>
      <c r="G465" s="278">
        <v>1058.4333333333334</v>
      </c>
      <c r="H465" s="278">
        <v>1163.5333333333333</v>
      </c>
      <c r="I465" s="278">
        <v>1186.5166666666669</v>
      </c>
      <c r="J465" s="278">
        <v>1216.0833333333333</v>
      </c>
      <c r="K465" s="276">
        <v>1156.95</v>
      </c>
      <c r="L465" s="276">
        <v>1104.4000000000001</v>
      </c>
      <c r="M465" s="276">
        <v>0.32390000000000002</v>
      </c>
    </row>
    <row r="466" spans="1:13">
      <c r="A466" s="267">
        <v>459</v>
      </c>
      <c r="B466" s="276" t="s">
        <v>189</v>
      </c>
      <c r="C466" s="276">
        <v>1288.45</v>
      </c>
      <c r="D466" s="278">
        <v>1290.3</v>
      </c>
      <c r="E466" s="278">
        <v>1276.5999999999999</v>
      </c>
      <c r="F466" s="278">
        <v>1264.75</v>
      </c>
      <c r="G466" s="278">
        <v>1251.05</v>
      </c>
      <c r="H466" s="278">
        <v>1302.1499999999999</v>
      </c>
      <c r="I466" s="278">
        <v>1315.8500000000001</v>
      </c>
      <c r="J466" s="278">
        <v>1327.6999999999998</v>
      </c>
      <c r="K466" s="276">
        <v>1304</v>
      </c>
      <c r="L466" s="276">
        <v>1278.45</v>
      </c>
      <c r="M466" s="276">
        <v>31.0792</v>
      </c>
    </row>
    <row r="467" spans="1:13">
      <c r="A467" s="267">
        <v>460</v>
      </c>
      <c r="B467" s="244" t="s">
        <v>190</v>
      </c>
      <c r="C467" s="276">
        <v>2729.35</v>
      </c>
      <c r="D467" s="278">
        <v>2690.7166666666667</v>
      </c>
      <c r="E467" s="278">
        <v>2633.6333333333332</v>
      </c>
      <c r="F467" s="278">
        <v>2537.9166666666665</v>
      </c>
      <c r="G467" s="278">
        <v>2480.833333333333</v>
      </c>
      <c r="H467" s="278">
        <v>2786.4333333333334</v>
      </c>
      <c r="I467" s="278">
        <v>2843.5166666666664</v>
      </c>
      <c r="J467" s="278">
        <v>2939.2333333333336</v>
      </c>
      <c r="K467" s="276">
        <v>2747.8</v>
      </c>
      <c r="L467" s="276">
        <v>2595</v>
      </c>
      <c r="M467" s="276">
        <v>12.981769999999999</v>
      </c>
    </row>
    <row r="468" spans="1:13">
      <c r="A468" s="267">
        <v>461</v>
      </c>
      <c r="B468" s="244" t="s">
        <v>191</v>
      </c>
      <c r="C468" s="276">
        <v>303.10000000000002</v>
      </c>
      <c r="D468" s="278">
        <v>304.96666666666664</v>
      </c>
      <c r="E468" s="278">
        <v>300.7833333333333</v>
      </c>
      <c r="F468" s="278">
        <v>298.46666666666664</v>
      </c>
      <c r="G468" s="278">
        <v>294.2833333333333</v>
      </c>
      <c r="H468" s="278">
        <v>307.2833333333333</v>
      </c>
      <c r="I468" s="278">
        <v>311.46666666666658</v>
      </c>
      <c r="J468" s="278">
        <v>313.7833333333333</v>
      </c>
      <c r="K468" s="276">
        <v>309.14999999999998</v>
      </c>
      <c r="L468" s="276">
        <v>302.64999999999998</v>
      </c>
      <c r="M468" s="276">
        <v>7.1472899999999999</v>
      </c>
    </row>
    <row r="469" spans="1:13">
      <c r="A469" s="267">
        <v>462</v>
      </c>
      <c r="B469" s="244" t="s">
        <v>550</v>
      </c>
      <c r="C469" s="276">
        <v>751.45</v>
      </c>
      <c r="D469" s="278">
        <v>743.4666666666667</v>
      </c>
      <c r="E469" s="278">
        <v>728.48333333333335</v>
      </c>
      <c r="F469" s="278">
        <v>705.51666666666665</v>
      </c>
      <c r="G469" s="278">
        <v>690.5333333333333</v>
      </c>
      <c r="H469" s="278">
        <v>766.43333333333339</v>
      </c>
      <c r="I469" s="278">
        <v>781.41666666666674</v>
      </c>
      <c r="J469" s="278">
        <v>804.38333333333344</v>
      </c>
      <c r="K469" s="276">
        <v>758.45</v>
      </c>
      <c r="L469" s="276">
        <v>720.5</v>
      </c>
      <c r="M469" s="276">
        <v>21.93815</v>
      </c>
    </row>
    <row r="470" spans="1:13">
      <c r="A470" s="267">
        <v>463</v>
      </c>
      <c r="B470" s="244" t="s">
        <v>551</v>
      </c>
      <c r="C470" s="276">
        <v>7.45</v>
      </c>
      <c r="D470" s="278">
        <v>7.4333333333333336</v>
      </c>
      <c r="E470" s="278">
        <v>7.2666666666666675</v>
      </c>
      <c r="F470" s="278">
        <v>7.0833333333333339</v>
      </c>
      <c r="G470" s="278">
        <v>6.9166666666666679</v>
      </c>
      <c r="H470" s="278">
        <v>7.6166666666666671</v>
      </c>
      <c r="I470" s="278">
        <v>7.7833333333333332</v>
      </c>
      <c r="J470" s="278">
        <v>7.9666666666666668</v>
      </c>
      <c r="K470" s="276">
        <v>7.6</v>
      </c>
      <c r="L470" s="276">
        <v>7.25</v>
      </c>
      <c r="M470" s="276">
        <v>55.35069</v>
      </c>
    </row>
    <row r="471" spans="1:13">
      <c r="A471" s="267">
        <v>464</v>
      </c>
      <c r="B471" s="244" t="s">
        <v>539</v>
      </c>
      <c r="C471" s="276">
        <v>5758.05</v>
      </c>
      <c r="D471" s="278">
        <v>5736.05</v>
      </c>
      <c r="E471" s="278">
        <v>5692.1</v>
      </c>
      <c r="F471" s="278">
        <v>5626.1500000000005</v>
      </c>
      <c r="G471" s="278">
        <v>5582.2000000000007</v>
      </c>
      <c r="H471" s="278">
        <v>5802</v>
      </c>
      <c r="I471" s="278">
        <v>5845.9499999999989</v>
      </c>
      <c r="J471" s="278">
        <v>5911.9</v>
      </c>
      <c r="K471" s="276">
        <v>5780</v>
      </c>
      <c r="L471" s="276">
        <v>5670.1</v>
      </c>
      <c r="M471" s="276">
        <v>2.5080000000000002E-2</v>
      </c>
    </row>
    <row r="472" spans="1:13">
      <c r="A472" s="267">
        <v>465</v>
      </c>
      <c r="B472" s="244" t="s">
        <v>541</v>
      </c>
      <c r="C472" s="276">
        <v>28.9</v>
      </c>
      <c r="D472" s="278">
        <v>28.7</v>
      </c>
      <c r="E472" s="278">
        <v>28.15</v>
      </c>
      <c r="F472" s="278">
        <v>27.4</v>
      </c>
      <c r="G472" s="278">
        <v>26.849999999999998</v>
      </c>
      <c r="H472" s="278">
        <v>29.45</v>
      </c>
      <c r="I472" s="278">
        <v>30.000000000000004</v>
      </c>
      <c r="J472" s="278">
        <v>30.75</v>
      </c>
      <c r="K472" s="276">
        <v>29.25</v>
      </c>
      <c r="L472" s="276">
        <v>27.95</v>
      </c>
      <c r="M472" s="276">
        <v>45.265120000000003</v>
      </c>
    </row>
    <row r="473" spans="1:13">
      <c r="A473" s="267">
        <v>466</v>
      </c>
      <c r="B473" s="244" t="s">
        <v>192</v>
      </c>
      <c r="C473" s="276">
        <v>477.8</v>
      </c>
      <c r="D473" s="278">
        <v>479.7</v>
      </c>
      <c r="E473" s="278">
        <v>474.4</v>
      </c>
      <c r="F473" s="276">
        <v>471</v>
      </c>
      <c r="G473" s="278">
        <v>465.7</v>
      </c>
      <c r="H473" s="278">
        <v>483.09999999999997</v>
      </c>
      <c r="I473" s="276">
        <v>488.40000000000003</v>
      </c>
      <c r="J473" s="278">
        <v>491.79999999999995</v>
      </c>
      <c r="K473" s="278">
        <v>485</v>
      </c>
      <c r="L473" s="276">
        <v>476.3</v>
      </c>
      <c r="M473" s="278">
        <v>20.902229999999999</v>
      </c>
    </row>
    <row r="474" spans="1:13">
      <c r="A474" s="267">
        <v>467</v>
      </c>
      <c r="B474" s="244" t="s">
        <v>540</v>
      </c>
      <c r="C474" s="276">
        <v>200.85</v>
      </c>
      <c r="D474" s="278">
        <v>201.01666666666665</v>
      </c>
      <c r="E474" s="278">
        <v>198.93333333333331</v>
      </c>
      <c r="F474" s="276">
        <v>197.01666666666665</v>
      </c>
      <c r="G474" s="278">
        <v>194.93333333333331</v>
      </c>
      <c r="H474" s="278">
        <v>202.93333333333331</v>
      </c>
      <c r="I474" s="276">
        <v>205.01666666666668</v>
      </c>
      <c r="J474" s="278">
        <v>206.93333333333331</v>
      </c>
      <c r="K474" s="278">
        <v>203.1</v>
      </c>
      <c r="L474" s="276">
        <v>199.1</v>
      </c>
      <c r="M474" s="278">
        <v>0.42685000000000001</v>
      </c>
    </row>
    <row r="475" spans="1:13">
      <c r="A475" s="267">
        <v>468</v>
      </c>
      <c r="B475" s="244" t="s">
        <v>193</v>
      </c>
      <c r="C475" s="244">
        <v>1023.4</v>
      </c>
      <c r="D475" s="288">
        <v>1023.3833333333332</v>
      </c>
      <c r="E475" s="288">
        <v>1015.5666666666664</v>
      </c>
      <c r="F475" s="288">
        <v>1007.7333333333331</v>
      </c>
      <c r="G475" s="288">
        <v>999.91666666666629</v>
      </c>
      <c r="H475" s="288">
        <v>1031.2166666666665</v>
      </c>
      <c r="I475" s="288">
        <v>1039.0333333333331</v>
      </c>
      <c r="J475" s="288">
        <v>1046.8666666666666</v>
      </c>
      <c r="K475" s="288">
        <v>1031.2</v>
      </c>
      <c r="L475" s="288">
        <v>1015.55</v>
      </c>
      <c r="M475" s="288">
        <v>3.0573199999999998</v>
      </c>
    </row>
    <row r="476" spans="1:13">
      <c r="A476" s="267">
        <v>469</v>
      </c>
      <c r="B476" s="244" t="s">
        <v>553</v>
      </c>
      <c r="C476" s="244">
        <v>11.75</v>
      </c>
      <c r="D476" s="288">
        <v>11.75</v>
      </c>
      <c r="E476" s="288">
        <v>11.7</v>
      </c>
      <c r="F476" s="288">
        <v>11.649999999999999</v>
      </c>
      <c r="G476" s="288">
        <v>11.599999999999998</v>
      </c>
      <c r="H476" s="288">
        <v>11.8</v>
      </c>
      <c r="I476" s="288">
        <v>11.850000000000001</v>
      </c>
      <c r="J476" s="288">
        <v>11.900000000000002</v>
      </c>
      <c r="K476" s="288">
        <v>11.8</v>
      </c>
      <c r="L476" s="288">
        <v>11.7</v>
      </c>
      <c r="M476" s="288">
        <v>6.8758800000000004</v>
      </c>
    </row>
    <row r="477" spans="1:13">
      <c r="A477" s="267">
        <v>470</v>
      </c>
      <c r="B477" s="244" t="s">
        <v>554</v>
      </c>
      <c r="C477" s="288">
        <v>332.4</v>
      </c>
      <c r="D477" s="288">
        <v>333.13333333333333</v>
      </c>
      <c r="E477" s="288">
        <v>328.26666666666665</v>
      </c>
      <c r="F477" s="288">
        <v>324.13333333333333</v>
      </c>
      <c r="G477" s="288">
        <v>319.26666666666665</v>
      </c>
      <c r="H477" s="288">
        <v>337.26666666666665</v>
      </c>
      <c r="I477" s="288">
        <v>342.13333333333333</v>
      </c>
      <c r="J477" s="288">
        <v>346.26666666666665</v>
      </c>
      <c r="K477" s="288">
        <v>338</v>
      </c>
      <c r="L477" s="288">
        <v>329</v>
      </c>
      <c r="M477" s="288">
        <v>1.6734500000000001</v>
      </c>
    </row>
    <row r="478" spans="1:13">
      <c r="A478" s="267">
        <v>471</v>
      </c>
      <c r="B478" s="244" t="s">
        <v>194</v>
      </c>
      <c r="C478" s="288">
        <v>247.25</v>
      </c>
      <c r="D478" s="288">
        <v>245.46666666666667</v>
      </c>
      <c r="E478" s="288">
        <v>241.93333333333334</v>
      </c>
      <c r="F478" s="288">
        <v>236.61666666666667</v>
      </c>
      <c r="G478" s="288">
        <v>233.08333333333334</v>
      </c>
      <c r="H478" s="288">
        <v>250.78333333333333</v>
      </c>
      <c r="I478" s="288">
        <v>254.31666666666669</v>
      </c>
      <c r="J478" s="288">
        <v>259.63333333333333</v>
      </c>
      <c r="K478" s="288">
        <v>249</v>
      </c>
      <c r="L478" s="288">
        <v>240.15</v>
      </c>
      <c r="M478" s="288">
        <v>8.8610000000000007</v>
      </c>
    </row>
    <row r="479" spans="1:13">
      <c r="A479" s="267">
        <v>472</v>
      </c>
      <c r="B479" s="244" t="s">
        <v>3098</v>
      </c>
      <c r="C479" s="288">
        <v>33.049999999999997</v>
      </c>
      <c r="D479" s="288">
        <v>32.93333333333333</v>
      </c>
      <c r="E479" s="288">
        <v>32.466666666666661</v>
      </c>
      <c r="F479" s="288">
        <v>31.883333333333333</v>
      </c>
      <c r="G479" s="288">
        <v>31.416666666666664</v>
      </c>
      <c r="H479" s="288">
        <v>33.516666666666659</v>
      </c>
      <c r="I479" s="288">
        <v>33.983333333333327</v>
      </c>
      <c r="J479" s="288">
        <v>34.566666666666656</v>
      </c>
      <c r="K479" s="288">
        <v>33.4</v>
      </c>
      <c r="L479" s="288">
        <v>32.35</v>
      </c>
      <c r="M479" s="288">
        <v>7.5887799999999999</v>
      </c>
    </row>
    <row r="480" spans="1:13">
      <c r="A480" s="267">
        <v>473</v>
      </c>
      <c r="B480" s="244" t="s">
        <v>195</v>
      </c>
      <c r="C480" s="288">
        <v>4899.75</v>
      </c>
      <c r="D480" s="288">
        <v>4879.0333333333338</v>
      </c>
      <c r="E480" s="288">
        <v>4836.0666666666675</v>
      </c>
      <c r="F480" s="288">
        <v>4772.3833333333341</v>
      </c>
      <c r="G480" s="288">
        <v>4729.4166666666679</v>
      </c>
      <c r="H480" s="288">
        <v>4942.7166666666672</v>
      </c>
      <c r="I480" s="288">
        <v>4985.6833333333325</v>
      </c>
      <c r="J480" s="288">
        <v>5049.3666666666668</v>
      </c>
      <c r="K480" s="288">
        <v>4922</v>
      </c>
      <c r="L480" s="288">
        <v>4815.3500000000004</v>
      </c>
      <c r="M480" s="288">
        <v>4.2852899999999998</v>
      </c>
    </row>
    <row r="481" spans="1:13">
      <c r="A481" s="267">
        <v>474</v>
      </c>
      <c r="B481" s="244" t="s">
        <v>196</v>
      </c>
      <c r="C481" s="288">
        <v>24.7</v>
      </c>
      <c r="D481" s="288">
        <v>24.650000000000002</v>
      </c>
      <c r="E481" s="288">
        <v>24.500000000000004</v>
      </c>
      <c r="F481" s="288">
        <v>24.3</v>
      </c>
      <c r="G481" s="288">
        <v>24.150000000000002</v>
      </c>
      <c r="H481" s="288">
        <v>24.850000000000005</v>
      </c>
      <c r="I481" s="288">
        <v>25.000000000000004</v>
      </c>
      <c r="J481" s="288">
        <v>25.200000000000006</v>
      </c>
      <c r="K481" s="288">
        <v>24.8</v>
      </c>
      <c r="L481" s="288">
        <v>24.45</v>
      </c>
      <c r="M481" s="288">
        <v>27.19941</v>
      </c>
    </row>
    <row r="482" spans="1:13">
      <c r="A482" s="267">
        <v>475</v>
      </c>
      <c r="B482" s="244" t="s">
        <v>197</v>
      </c>
      <c r="C482" s="288">
        <v>425.35</v>
      </c>
      <c r="D482" s="288">
        <v>426.48333333333335</v>
      </c>
      <c r="E482" s="288">
        <v>421.86666666666667</v>
      </c>
      <c r="F482" s="288">
        <v>418.38333333333333</v>
      </c>
      <c r="G482" s="288">
        <v>413.76666666666665</v>
      </c>
      <c r="H482" s="288">
        <v>429.9666666666667</v>
      </c>
      <c r="I482" s="288">
        <v>434.58333333333337</v>
      </c>
      <c r="J482" s="288">
        <v>438.06666666666672</v>
      </c>
      <c r="K482" s="288">
        <v>431.1</v>
      </c>
      <c r="L482" s="288">
        <v>423</v>
      </c>
      <c r="M482" s="288">
        <v>46.440510000000003</v>
      </c>
    </row>
    <row r="483" spans="1:13">
      <c r="A483" s="267">
        <v>476</v>
      </c>
      <c r="B483" s="244" t="s">
        <v>560</v>
      </c>
      <c r="C483" s="288">
        <v>2065.3000000000002</v>
      </c>
      <c r="D483" s="288">
        <v>2066.7666666666669</v>
      </c>
      <c r="E483" s="288">
        <v>2048.5333333333338</v>
      </c>
      <c r="F483" s="288">
        <v>2031.7666666666669</v>
      </c>
      <c r="G483" s="288">
        <v>2013.5333333333338</v>
      </c>
      <c r="H483" s="288">
        <v>2083.5333333333338</v>
      </c>
      <c r="I483" s="288">
        <v>2101.7666666666664</v>
      </c>
      <c r="J483" s="288">
        <v>2118.5333333333338</v>
      </c>
      <c r="K483" s="288">
        <v>2085</v>
      </c>
      <c r="L483" s="288">
        <v>2050</v>
      </c>
      <c r="M483" s="288">
        <v>0.39033000000000001</v>
      </c>
    </row>
    <row r="484" spans="1:13">
      <c r="A484" s="267">
        <v>477</v>
      </c>
      <c r="B484" s="244" t="s">
        <v>561</v>
      </c>
      <c r="C484" s="288">
        <v>26.8</v>
      </c>
      <c r="D484" s="288">
        <v>26.849999999999998</v>
      </c>
      <c r="E484" s="288">
        <v>26.449999999999996</v>
      </c>
      <c r="F484" s="288">
        <v>26.099999999999998</v>
      </c>
      <c r="G484" s="288">
        <v>25.699999999999996</v>
      </c>
      <c r="H484" s="288">
        <v>27.199999999999996</v>
      </c>
      <c r="I484" s="288">
        <v>27.599999999999994</v>
      </c>
      <c r="J484" s="288">
        <v>27.949999999999996</v>
      </c>
      <c r="K484" s="288">
        <v>27.25</v>
      </c>
      <c r="L484" s="288">
        <v>26.5</v>
      </c>
      <c r="M484" s="288">
        <v>15.98709</v>
      </c>
    </row>
    <row r="485" spans="1:13">
      <c r="A485" s="267">
        <v>478</v>
      </c>
      <c r="B485" s="244" t="s">
        <v>285</v>
      </c>
      <c r="C485" s="288">
        <v>295.25</v>
      </c>
      <c r="D485" s="288">
        <v>297.41666666666669</v>
      </c>
      <c r="E485" s="288">
        <v>290.93333333333339</v>
      </c>
      <c r="F485" s="288">
        <v>286.61666666666673</v>
      </c>
      <c r="G485" s="288">
        <v>280.13333333333344</v>
      </c>
      <c r="H485" s="288">
        <v>301.73333333333335</v>
      </c>
      <c r="I485" s="288">
        <v>308.21666666666658</v>
      </c>
      <c r="J485" s="288">
        <v>312.5333333333333</v>
      </c>
      <c r="K485" s="288">
        <v>303.89999999999998</v>
      </c>
      <c r="L485" s="288">
        <v>293.10000000000002</v>
      </c>
      <c r="M485" s="288">
        <v>1.22245</v>
      </c>
    </row>
    <row r="486" spans="1:13">
      <c r="A486" s="267">
        <v>479</v>
      </c>
      <c r="B486" s="244" t="s">
        <v>563</v>
      </c>
      <c r="C486" s="288">
        <v>742.4</v>
      </c>
      <c r="D486" s="288">
        <v>734.4666666666667</v>
      </c>
      <c r="E486" s="288">
        <v>718.93333333333339</v>
      </c>
      <c r="F486" s="288">
        <v>695.4666666666667</v>
      </c>
      <c r="G486" s="288">
        <v>679.93333333333339</v>
      </c>
      <c r="H486" s="288">
        <v>757.93333333333339</v>
      </c>
      <c r="I486" s="288">
        <v>773.4666666666667</v>
      </c>
      <c r="J486" s="288">
        <v>796.93333333333339</v>
      </c>
      <c r="K486" s="288">
        <v>750</v>
      </c>
      <c r="L486" s="288">
        <v>711</v>
      </c>
      <c r="M486" s="288">
        <v>5.1179199999999998</v>
      </c>
    </row>
    <row r="487" spans="1:13">
      <c r="A487" s="267">
        <v>480</v>
      </c>
      <c r="B487" s="244" t="s">
        <v>564</v>
      </c>
      <c r="C487" s="288">
        <v>1549.5</v>
      </c>
      <c r="D487" s="288">
        <v>1556.8</v>
      </c>
      <c r="E487" s="288">
        <v>1504.6999999999998</v>
      </c>
      <c r="F487" s="288">
        <v>1459.8999999999999</v>
      </c>
      <c r="G487" s="288">
        <v>1407.7999999999997</v>
      </c>
      <c r="H487" s="288">
        <v>1601.6</v>
      </c>
      <c r="I487" s="288">
        <v>1653.6999999999998</v>
      </c>
      <c r="J487" s="288">
        <v>1698.5</v>
      </c>
      <c r="K487" s="288">
        <v>1608.9</v>
      </c>
      <c r="L487" s="288">
        <v>1512</v>
      </c>
      <c r="M487" s="288">
        <v>1.0077400000000001</v>
      </c>
    </row>
    <row r="488" spans="1:13">
      <c r="A488" s="267">
        <v>481</v>
      </c>
      <c r="B488" s="244" t="s">
        <v>2780</v>
      </c>
      <c r="C488" s="288">
        <v>880.3</v>
      </c>
      <c r="D488" s="288">
        <v>885.94999999999993</v>
      </c>
      <c r="E488" s="288">
        <v>870.39999999999986</v>
      </c>
      <c r="F488" s="288">
        <v>860.49999999999989</v>
      </c>
      <c r="G488" s="288">
        <v>844.94999999999982</v>
      </c>
      <c r="H488" s="288">
        <v>895.84999999999991</v>
      </c>
      <c r="I488" s="288">
        <v>911.39999999999986</v>
      </c>
      <c r="J488" s="288">
        <v>921.3</v>
      </c>
      <c r="K488" s="288">
        <v>901.5</v>
      </c>
      <c r="L488" s="288">
        <v>876.05</v>
      </c>
      <c r="M488" s="288">
        <v>6.2140000000000001E-2</v>
      </c>
    </row>
    <row r="489" spans="1:13">
      <c r="A489" s="267">
        <v>482</v>
      </c>
      <c r="B489" s="244" t="s">
        <v>284</v>
      </c>
      <c r="C489" s="288">
        <v>171.85</v>
      </c>
      <c r="D489" s="288">
        <v>170.96666666666667</v>
      </c>
      <c r="E489" s="288">
        <v>168.58333333333334</v>
      </c>
      <c r="F489" s="288">
        <v>165.31666666666666</v>
      </c>
      <c r="G489" s="288">
        <v>162.93333333333334</v>
      </c>
      <c r="H489" s="288">
        <v>174.23333333333335</v>
      </c>
      <c r="I489" s="288">
        <v>176.61666666666667</v>
      </c>
      <c r="J489" s="288">
        <v>179.88333333333335</v>
      </c>
      <c r="K489" s="288">
        <v>173.35</v>
      </c>
      <c r="L489" s="288">
        <v>167.7</v>
      </c>
      <c r="M489" s="288">
        <v>7.5358000000000001</v>
      </c>
    </row>
    <row r="490" spans="1:13">
      <c r="A490" s="267">
        <v>483</v>
      </c>
      <c r="B490" s="244" t="s">
        <v>565</v>
      </c>
      <c r="C490" s="288">
        <v>1103.45</v>
      </c>
      <c r="D490" s="288">
        <v>1106.1333333333334</v>
      </c>
      <c r="E490" s="288">
        <v>1097.3166666666668</v>
      </c>
      <c r="F490" s="288">
        <v>1091.1833333333334</v>
      </c>
      <c r="G490" s="288">
        <v>1082.3666666666668</v>
      </c>
      <c r="H490" s="288">
        <v>1112.2666666666669</v>
      </c>
      <c r="I490" s="288">
        <v>1121.0833333333335</v>
      </c>
      <c r="J490" s="288">
        <v>1127.2166666666669</v>
      </c>
      <c r="K490" s="288">
        <v>1114.95</v>
      </c>
      <c r="L490" s="288">
        <v>1100</v>
      </c>
      <c r="M490" s="288">
        <v>0.74904000000000004</v>
      </c>
    </row>
    <row r="491" spans="1:13">
      <c r="A491" s="267">
        <v>484</v>
      </c>
      <c r="B491" s="244" t="s">
        <v>556</v>
      </c>
      <c r="C491" s="288">
        <v>302.14999999999998</v>
      </c>
      <c r="D491" s="288">
        <v>300.66666666666669</v>
      </c>
      <c r="E491" s="288">
        <v>297.48333333333335</v>
      </c>
      <c r="F491" s="288">
        <v>292.81666666666666</v>
      </c>
      <c r="G491" s="288">
        <v>289.63333333333333</v>
      </c>
      <c r="H491" s="288">
        <v>305.33333333333337</v>
      </c>
      <c r="I491" s="288">
        <v>308.51666666666665</v>
      </c>
      <c r="J491" s="288">
        <v>313.18333333333339</v>
      </c>
      <c r="K491" s="288">
        <v>303.85000000000002</v>
      </c>
      <c r="L491" s="288">
        <v>296</v>
      </c>
      <c r="M491" s="288">
        <v>4.2984600000000004</v>
      </c>
    </row>
    <row r="492" spans="1:13">
      <c r="A492" s="267">
        <v>485</v>
      </c>
      <c r="B492" s="244" t="s">
        <v>555</v>
      </c>
      <c r="C492" s="288">
        <v>2004.45</v>
      </c>
      <c r="D492" s="288">
        <v>1997.3</v>
      </c>
      <c r="E492" s="288">
        <v>1974.6</v>
      </c>
      <c r="F492" s="288">
        <v>1944.75</v>
      </c>
      <c r="G492" s="288">
        <v>1922.05</v>
      </c>
      <c r="H492" s="288">
        <v>2027.1499999999999</v>
      </c>
      <c r="I492" s="288">
        <v>2049.8500000000004</v>
      </c>
      <c r="J492" s="288">
        <v>2079.6999999999998</v>
      </c>
      <c r="K492" s="288">
        <v>2020</v>
      </c>
      <c r="L492" s="288">
        <v>1967.45</v>
      </c>
      <c r="M492" s="288">
        <v>0.34060000000000001</v>
      </c>
    </row>
    <row r="493" spans="1:13">
      <c r="A493" s="267">
        <v>486</v>
      </c>
      <c r="B493" s="244" t="s">
        <v>199</v>
      </c>
      <c r="C493" s="288">
        <v>758.55</v>
      </c>
      <c r="D493" s="288">
        <v>756.33333333333337</v>
      </c>
      <c r="E493" s="288">
        <v>750.86666666666679</v>
      </c>
      <c r="F493" s="288">
        <v>743.18333333333339</v>
      </c>
      <c r="G493" s="288">
        <v>737.71666666666681</v>
      </c>
      <c r="H493" s="288">
        <v>764.01666666666677</v>
      </c>
      <c r="I493" s="288">
        <v>769.48333333333323</v>
      </c>
      <c r="J493" s="288">
        <v>777.16666666666674</v>
      </c>
      <c r="K493" s="288">
        <v>761.8</v>
      </c>
      <c r="L493" s="288">
        <v>748.65</v>
      </c>
      <c r="M493" s="288">
        <v>17.513570000000001</v>
      </c>
    </row>
    <row r="494" spans="1:13">
      <c r="A494" s="267">
        <v>487</v>
      </c>
      <c r="B494" s="244" t="s">
        <v>557</v>
      </c>
      <c r="C494" s="288">
        <v>165.5</v>
      </c>
      <c r="D494" s="288">
        <v>163.63333333333333</v>
      </c>
      <c r="E494" s="288">
        <v>159.96666666666664</v>
      </c>
      <c r="F494" s="288">
        <v>154.43333333333331</v>
      </c>
      <c r="G494" s="288">
        <v>150.76666666666662</v>
      </c>
      <c r="H494" s="288">
        <v>169.16666666666666</v>
      </c>
      <c r="I494" s="288">
        <v>172.83333333333334</v>
      </c>
      <c r="J494" s="288">
        <v>178.36666666666667</v>
      </c>
      <c r="K494" s="288">
        <v>167.3</v>
      </c>
      <c r="L494" s="288">
        <v>158.1</v>
      </c>
      <c r="M494" s="288">
        <v>3.8391099999999998</v>
      </c>
    </row>
    <row r="495" spans="1:13">
      <c r="A495" s="267">
        <v>488</v>
      </c>
      <c r="B495" s="244" t="s">
        <v>558</v>
      </c>
      <c r="C495" s="288">
        <v>3471</v>
      </c>
      <c r="D495" s="288">
        <v>3458.6666666666665</v>
      </c>
      <c r="E495" s="288">
        <v>3432.333333333333</v>
      </c>
      <c r="F495" s="288">
        <v>3393.6666666666665</v>
      </c>
      <c r="G495" s="288">
        <v>3367.333333333333</v>
      </c>
      <c r="H495" s="288">
        <v>3497.333333333333</v>
      </c>
      <c r="I495" s="288">
        <v>3523.6666666666661</v>
      </c>
      <c r="J495" s="288">
        <v>3562.333333333333</v>
      </c>
      <c r="K495" s="288">
        <v>3485</v>
      </c>
      <c r="L495" s="288">
        <v>3420</v>
      </c>
      <c r="M495" s="288">
        <v>4.4409999999999998E-2</v>
      </c>
    </row>
    <row r="496" spans="1:13">
      <c r="A496" s="267">
        <v>489</v>
      </c>
      <c r="B496" s="244" t="s">
        <v>562</v>
      </c>
      <c r="C496" s="288">
        <v>860.7</v>
      </c>
      <c r="D496" s="288">
        <v>858.61666666666667</v>
      </c>
      <c r="E496" s="288">
        <v>849.18333333333339</v>
      </c>
      <c r="F496" s="288">
        <v>837.66666666666674</v>
      </c>
      <c r="G496" s="288">
        <v>828.23333333333346</v>
      </c>
      <c r="H496" s="288">
        <v>870.13333333333333</v>
      </c>
      <c r="I496" s="288">
        <v>879.56666666666649</v>
      </c>
      <c r="J496" s="288">
        <v>891.08333333333326</v>
      </c>
      <c r="K496" s="288">
        <v>868.05</v>
      </c>
      <c r="L496" s="288">
        <v>847.1</v>
      </c>
      <c r="M496" s="288">
        <v>0.29281000000000001</v>
      </c>
    </row>
    <row r="497" spans="1:13">
      <c r="A497" s="267">
        <v>490</v>
      </c>
      <c r="B497" s="244" t="s">
        <v>566</v>
      </c>
      <c r="C497" s="288">
        <v>4795.75</v>
      </c>
      <c r="D497" s="288">
        <v>4802.916666666667</v>
      </c>
      <c r="E497" s="288">
        <v>4767.8333333333339</v>
      </c>
      <c r="F497" s="288">
        <v>4739.916666666667</v>
      </c>
      <c r="G497" s="288">
        <v>4704.8333333333339</v>
      </c>
      <c r="H497" s="288">
        <v>4830.8333333333339</v>
      </c>
      <c r="I497" s="288">
        <v>4865.9166666666679</v>
      </c>
      <c r="J497" s="288">
        <v>4893.8333333333339</v>
      </c>
      <c r="K497" s="288">
        <v>4838</v>
      </c>
      <c r="L497" s="288">
        <v>4775</v>
      </c>
      <c r="M497" s="288">
        <v>1.542E-2</v>
      </c>
    </row>
    <row r="498" spans="1:13">
      <c r="A498" s="267">
        <v>491</v>
      </c>
      <c r="B498" s="244" t="s">
        <v>567</v>
      </c>
      <c r="C498" s="288">
        <v>101.45</v>
      </c>
      <c r="D498" s="288">
        <v>101.78333333333335</v>
      </c>
      <c r="E498" s="288">
        <v>99.666666666666686</v>
      </c>
      <c r="F498" s="288">
        <v>97.88333333333334</v>
      </c>
      <c r="G498" s="288">
        <v>95.76666666666668</v>
      </c>
      <c r="H498" s="288">
        <v>103.56666666666669</v>
      </c>
      <c r="I498" s="288">
        <v>105.68333333333334</v>
      </c>
      <c r="J498" s="288">
        <v>107.4666666666667</v>
      </c>
      <c r="K498" s="288">
        <v>103.9</v>
      </c>
      <c r="L498" s="288">
        <v>100</v>
      </c>
      <c r="M498" s="288">
        <v>11.971439999999999</v>
      </c>
    </row>
    <row r="499" spans="1:13">
      <c r="A499" s="267">
        <v>492</v>
      </c>
      <c r="B499" s="244" t="s">
        <v>568</v>
      </c>
      <c r="C499" s="288">
        <v>67.7</v>
      </c>
      <c r="D499" s="288">
        <v>66.900000000000006</v>
      </c>
      <c r="E499" s="288">
        <v>65.400000000000006</v>
      </c>
      <c r="F499" s="288">
        <v>63.099999999999994</v>
      </c>
      <c r="G499" s="288">
        <v>61.599999999999994</v>
      </c>
      <c r="H499" s="288">
        <v>69.200000000000017</v>
      </c>
      <c r="I499" s="288">
        <v>70.700000000000017</v>
      </c>
      <c r="J499" s="288">
        <v>73.000000000000028</v>
      </c>
      <c r="K499" s="288">
        <v>68.400000000000006</v>
      </c>
      <c r="L499" s="288">
        <v>64.599999999999994</v>
      </c>
      <c r="M499" s="288">
        <v>7.1601600000000003</v>
      </c>
    </row>
    <row r="500" spans="1:13">
      <c r="A500" s="267">
        <v>493</v>
      </c>
      <c r="B500" s="244" t="s">
        <v>2851</v>
      </c>
      <c r="C500" s="288">
        <v>369.4</v>
      </c>
      <c r="D500" s="288">
        <v>372.09999999999997</v>
      </c>
      <c r="E500" s="288">
        <v>365.54999999999995</v>
      </c>
      <c r="F500" s="288">
        <v>361.7</v>
      </c>
      <c r="G500" s="288">
        <v>355.15</v>
      </c>
      <c r="H500" s="288">
        <v>375.94999999999993</v>
      </c>
      <c r="I500" s="288">
        <v>382.5</v>
      </c>
      <c r="J500" s="288">
        <v>386.34999999999991</v>
      </c>
      <c r="K500" s="288">
        <v>378.65</v>
      </c>
      <c r="L500" s="288">
        <v>368.25</v>
      </c>
      <c r="M500" s="288">
        <v>1.4061900000000001</v>
      </c>
    </row>
    <row r="501" spans="1:13">
      <c r="A501" s="267">
        <v>494</v>
      </c>
      <c r="B501" s="244" t="s">
        <v>569</v>
      </c>
      <c r="C501" s="288">
        <v>2094.1</v>
      </c>
      <c r="D501" s="288">
        <v>2105.9500000000003</v>
      </c>
      <c r="E501" s="288">
        <v>2076.9000000000005</v>
      </c>
      <c r="F501" s="288">
        <v>2059.7000000000003</v>
      </c>
      <c r="G501" s="288">
        <v>2030.6500000000005</v>
      </c>
      <c r="H501" s="288">
        <v>2123.1500000000005</v>
      </c>
      <c r="I501" s="288">
        <v>2152.2000000000007</v>
      </c>
      <c r="J501" s="288">
        <v>2169.4000000000005</v>
      </c>
      <c r="K501" s="288">
        <v>2135</v>
      </c>
      <c r="L501" s="288">
        <v>2088.75</v>
      </c>
      <c r="M501" s="288">
        <v>2.4541300000000001</v>
      </c>
    </row>
    <row r="502" spans="1:13">
      <c r="A502" s="267">
        <v>495</v>
      </c>
      <c r="B502" s="244" t="s">
        <v>200</v>
      </c>
      <c r="C502" s="288">
        <v>344.15</v>
      </c>
      <c r="D502" s="288">
        <v>344.36666666666662</v>
      </c>
      <c r="E502" s="288">
        <v>342.48333333333323</v>
      </c>
      <c r="F502" s="288">
        <v>340.81666666666661</v>
      </c>
      <c r="G502" s="288">
        <v>338.93333333333322</v>
      </c>
      <c r="H502" s="288">
        <v>346.03333333333325</v>
      </c>
      <c r="I502" s="288">
        <v>347.91666666666657</v>
      </c>
      <c r="J502" s="288">
        <v>349.58333333333326</v>
      </c>
      <c r="K502" s="288">
        <v>346.25</v>
      </c>
      <c r="L502" s="288">
        <v>342.7</v>
      </c>
      <c r="M502" s="288">
        <v>47.278880000000001</v>
      </c>
    </row>
    <row r="503" spans="1:13">
      <c r="A503" s="267">
        <v>496</v>
      </c>
      <c r="B503" s="244" t="s">
        <v>570</v>
      </c>
      <c r="C503" s="288">
        <v>291.89999999999998</v>
      </c>
      <c r="D503" s="288">
        <v>292.16666666666669</v>
      </c>
      <c r="E503" s="288">
        <v>290.33333333333337</v>
      </c>
      <c r="F503" s="288">
        <v>288.76666666666671</v>
      </c>
      <c r="G503" s="288">
        <v>286.93333333333339</v>
      </c>
      <c r="H503" s="288">
        <v>293.73333333333335</v>
      </c>
      <c r="I503" s="288">
        <v>295.56666666666672</v>
      </c>
      <c r="J503" s="288">
        <v>297.13333333333333</v>
      </c>
      <c r="K503" s="288">
        <v>294</v>
      </c>
      <c r="L503" s="288">
        <v>290.60000000000002</v>
      </c>
      <c r="M503" s="288">
        <v>1.7018800000000001</v>
      </c>
    </row>
    <row r="504" spans="1:13">
      <c r="A504" s="267">
        <v>497</v>
      </c>
      <c r="B504" s="244" t="s">
        <v>202</v>
      </c>
      <c r="C504" s="288">
        <v>192.65</v>
      </c>
      <c r="D504" s="288">
        <v>194.06666666666669</v>
      </c>
      <c r="E504" s="288">
        <v>189.28333333333339</v>
      </c>
      <c r="F504" s="288">
        <v>185.91666666666669</v>
      </c>
      <c r="G504" s="288">
        <v>181.13333333333338</v>
      </c>
      <c r="H504" s="288">
        <v>197.43333333333339</v>
      </c>
      <c r="I504" s="288">
        <v>202.2166666666667</v>
      </c>
      <c r="J504" s="288">
        <v>205.5833333333334</v>
      </c>
      <c r="K504" s="288">
        <v>198.85</v>
      </c>
      <c r="L504" s="288">
        <v>190.7</v>
      </c>
      <c r="M504" s="288">
        <v>173.21552</v>
      </c>
    </row>
    <row r="505" spans="1:13">
      <c r="A505" s="267">
        <v>498</v>
      </c>
      <c r="B505" s="244" t="s">
        <v>571</v>
      </c>
      <c r="C505" s="288">
        <v>196.7</v>
      </c>
      <c r="D505" s="288">
        <v>195.46666666666667</v>
      </c>
      <c r="E505" s="288">
        <v>193.23333333333335</v>
      </c>
      <c r="F505" s="288">
        <v>189.76666666666668</v>
      </c>
      <c r="G505" s="288">
        <v>187.53333333333336</v>
      </c>
      <c r="H505" s="288">
        <v>198.93333333333334</v>
      </c>
      <c r="I505" s="288">
        <v>201.16666666666663</v>
      </c>
      <c r="J505" s="288">
        <v>204.63333333333333</v>
      </c>
      <c r="K505" s="288">
        <v>197.7</v>
      </c>
      <c r="L505" s="288">
        <v>192</v>
      </c>
      <c r="M505" s="288">
        <v>2.2857500000000002</v>
      </c>
    </row>
    <row r="506" spans="1:13">
      <c r="A506" s="267">
        <v>499</v>
      </c>
      <c r="B506" s="244" t="s">
        <v>572</v>
      </c>
      <c r="C506" s="288">
        <v>1824.3</v>
      </c>
      <c r="D506" s="288">
        <v>1812.4333333333334</v>
      </c>
      <c r="E506" s="288">
        <v>1791.8666666666668</v>
      </c>
      <c r="F506" s="288">
        <v>1759.4333333333334</v>
      </c>
      <c r="G506" s="288">
        <v>1738.8666666666668</v>
      </c>
      <c r="H506" s="288">
        <v>1844.8666666666668</v>
      </c>
      <c r="I506" s="288">
        <v>1865.4333333333334</v>
      </c>
      <c r="J506" s="288">
        <v>1897.8666666666668</v>
      </c>
      <c r="K506" s="288">
        <v>1833</v>
      </c>
      <c r="L506" s="288">
        <v>1780</v>
      </c>
      <c r="M506" s="288">
        <v>0.46587000000000001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38"/>
  <sheetViews>
    <sheetView zoomScale="85" zoomScaleNormal="85" workbookViewId="0">
      <pane ySplit="9" topLeftCell="A10" activePane="bottomLeft" state="frozen"/>
      <selection pane="bottomLeft" activeCell="A9" sqref="A9"/>
    </sheetView>
  </sheetViews>
  <sheetFormatPr defaultColWidth="9.109375" defaultRowHeight="13.2"/>
  <cols>
    <col min="1" max="1" width="12.109375" style="243" customWidth="1"/>
    <col min="2" max="2" width="14.33203125" style="121" customWidth="1"/>
    <col min="3" max="3" width="28.109375" style="244" customWidth="1"/>
    <col min="4" max="4" width="55.88671875" style="244" customWidth="1"/>
    <col min="5" max="5" width="12.44140625" style="121" customWidth="1"/>
    <col min="6" max="6" width="11.5546875" style="121" customWidth="1"/>
    <col min="7" max="7" width="9.5546875" style="121" customWidth="1"/>
    <col min="8" max="8" width="10.33203125" style="245" customWidth="1"/>
    <col min="9" max="16384" width="9.109375" style="244"/>
  </cols>
  <sheetData>
    <row r="1" spans="1:35" s="242" customFormat="1" ht="11.4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9"/>
      <c r="B5" s="579"/>
      <c r="C5" s="580"/>
      <c r="D5" s="58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1" t="s">
        <v>574</v>
      </c>
      <c r="C7" s="581"/>
      <c r="D7" s="261">
        <f>Main!B10</f>
        <v>44149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44148</v>
      </c>
      <c r="B10" s="266">
        <v>538351</v>
      </c>
      <c r="C10" s="267" t="s">
        <v>3798</v>
      </c>
      <c r="D10" s="267" t="s">
        <v>3799</v>
      </c>
      <c r="E10" s="267" t="s">
        <v>583</v>
      </c>
      <c r="F10" s="380">
        <v>21598</v>
      </c>
      <c r="G10" s="266">
        <v>9.6199999999999992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44148</v>
      </c>
      <c r="B11" s="266">
        <v>538351</v>
      </c>
      <c r="C11" s="267" t="s">
        <v>3798</v>
      </c>
      <c r="D11" s="267" t="s">
        <v>3799</v>
      </c>
      <c r="E11" s="267" t="s">
        <v>584</v>
      </c>
      <c r="F11" s="380">
        <v>21598</v>
      </c>
      <c r="G11" s="266">
        <v>9.9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44148</v>
      </c>
      <c r="B12" s="266">
        <v>538351</v>
      </c>
      <c r="C12" s="267" t="s">
        <v>3798</v>
      </c>
      <c r="D12" s="267" t="s">
        <v>3800</v>
      </c>
      <c r="E12" s="267" t="s">
        <v>583</v>
      </c>
      <c r="F12" s="380">
        <v>22587</v>
      </c>
      <c r="G12" s="266">
        <v>9.9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44148</v>
      </c>
      <c r="B13" s="266">
        <v>533138</v>
      </c>
      <c r="C13" s="267" t="s">
        <v>953</v>
      </c>
      <c r="D13" s="267" t="s">
        <v>3801</v>
      </c>
      <c r="E13" s="267" t="s">
        <v>584</v>
      </c>
      <c r="F13" s="380">
        <v>520000</v>
      </c>
      <c r="G13" s="266">
        <v>1017.9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44148</v>
      </c>
      <c r="B14" s="266">
        <v>533407</v>
      </c>
      <c r="C14" s="267" t="s">
        <v>3594</v>
      </c>
      <c r="D14" s="267" t="s">
        <v>3802</v>
      </c>
      <c r="E14" s="267" t="s">
        <v>584</v>
      </c>
      <c r="F14" s="380">
        <v>311089</v>
      </c>
      <c r="G14" s="266">
        <v>6.6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44148</v>
      </c>
      <c r="B15" s="266">
        <v>533407</v>
      </c>
      <c r="C15" s="267" t="s">
        <v>3594</v>
      </c>
      <c r="D15" s="267" t="s">
        <v>3803</v>
      </c>
      <c r="E15" s="267" t="s">
        <v>583</v>
      </c>
      <c r="F15" s="380">
        <v>325000</v>
      </c>
      <c r="G15" s="266">
        <v>6.6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44148</v>
      </c>
      <c r="B16" s="266">
        <v>542666</v>
      </c>
      <c r="C16" s="267" t="s">
        <v>3804</v>
      </c>
      <c r="D16" s="267" t="s">
        <v>3805</v>
      </c>
      <c r="E16" s="267" t="s">
        <v>583</v>
      </c>
      <c r="F16" s="380">
        <v>48000</v>
      </c>
      <c r="G16" s="266">
        <v>24.98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44148</v>
      </c>
      <c r="B17" s="266">
        <v>532015</v>
      </c>
      <c r="C17" s="267" t="s">
        <v>3806</v>
      </c>
      <c r="D17" s="267" t="s">
        <v>3807</v>
      </c>
      <c r="E17" s="267" t="s">
        <v>583</v>
      </c>
      <c r="F17" s="380">
        <v>75017</v>
      </c>
      <c r="G17" s="266">
        <v>1.1499999999999999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44148</v>
      </c>
      <c r="B18" s="266">
        <v>532015</v>
      </c>
      <c r="C18" s="267" t="s">
        <v>3806</v>
      </c>
      <c r="D18" s="267" t="s">
        <v>3808</v>
      </c>
      <c r="E18" s="267" t="s">
        <v>584</v>
      </c>
      <c r="F18" s="380">
        <v>60000</v>
      </c>
      <c r="G18" s="266">
        <v>1.1499999999999999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44148</v>
      </c>
      <c r="B19" s="266">
        <v>524654</v>
      </c>
      <c r="C19" s="267" t="s">
        <v>3809</v>
      </c>
      <c r="D19" s="267" t="s">
        <v>3810</v>
      </c>
      <c r="E19" s="267" t="s">
        <v>584</v>
      </c>
      <c r="F19" s="380">
        <v>40000</v>
      </c>
      <c r="G19" s="266">
        <v>80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44148</v>
      </c>
      <c r="B20" s="266">
        <v>524654</v>
      </c>
      <c r="C20" s="267" t="s">
        <v>3809</v>
      </c>
      <c r="D20" s="267" t="s">
        <v>3811</v>
      </c>
      <c r="E20" s="267" t="s">
        <v>584</v>
      </c>
      <c r="F20" s="380">
        <v>95000</v>
      </c>
      <c r="G20" s="266">
        <v>80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44148</v>
      </c>
      <c r="B21" s="266">
        <v>524654</v>
      </c>
      <c r="C21" s="267" t="s">
        <v>3809</v>
      </c>
      <c r="D21" s="267" t="s">
        <v>3812</v>
      </c>
      <c r="E21" s="267" t="s">
        <v>583</v>
      </c>
      <c r="F21" s="380">
        <v>44612</v>
      </c>
      <c r="G21" s="266">
        <v>80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44148</v>
      </c>
      <c r="B22" s="266">
        <v>524654</v>
      </c>
      <c r="C22" s="267" t="s">
        <v>3809</v>
      </c>
      <c r="D22" s="267" t="s">
        <v>3813</v>
      </c>
      <c r="E22" s="267" t="s">
        <v>583</v>
      </c>
      <c r="F22" s="380">
        <v>45000</v>
      </c>
      <c r="G22" s="266">
        <v>80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44148</v>
      </c>
      <c r="B23" s="266">
        <v>524654</v>
      </c>
      <c r="C23" s="267" t="s">
        <v>3809</v>
      </c>
      <c r="D23" s="267" t="s">
        <v>3814</v>
      </c>
      <c r="E23" s="267" t="s">
        <v>583</v>
      </c>
      <c r="F23" s="380">
        <v>47277</v>
      </c>
      <c r="G23" s="266">
        <v>79.86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44148</v>
      </c>
      <c r="B24" s="266">
        <v>540204</v>
      </c>
      <c r="C24" s="267" t="s">
        <v>3815</v>
      </c>
      <c r="D24" s="267" t="s">
        <v>3816</v>
      </c>
      <c r="E24" s="267" t="s">
        <v>583</v>
      </c>
      <c r="F24" s="380">
        <v>25000</v>
      </c>
      <c r="G24" s="266">
        <v>26.3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44148</v>
      </c>
      <c r="B25" s="266">
        <v>540416</v>
      </c>
      <c r="C25" s="267" t="s">
        <v>3817</v>
      </c>
      <c r="D25" s="267" t="s">
        <v>3818</v>
      </c>
      <c r="E25" s="267" t="s">
        <v>584</v>
      </c>
      <c r="F25" s="380">
        <v>22400</v>
      </c>
      <c r="G25" s="266">
        <v>75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44148</v>
      </c>
      <c r="B26" s="266">
        <v>540416</v>
      </c>
      <c r="C26" s="267" t="s">
        <v>3817</v>
      </c>
      <c r="D26" s="267" t="s">
        <v>3819</v>
      </c>
      <c r="E26" s="267" t="s">
        <v>583</v>
      </c>
      <c r="F26" s="380">
        <v>22400</v>
      </c>
      <c r="G26" s="266">
        <v>75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44148</v>
      </c>
      <c r="B27" s="266">
        <v>539673</v>
      </c>
      <c r="C27" s="267" t="s">
        <v>3760</v>
      </c>
      <c r="D27" s="267" t="s">
        <v>3773</v>
      </c>
      <c r="E27" s="267" t="s">
        <v>584</v>
      </c>
      <c r="F27" s="380">
        <v>10000</v>
      </c>
      <c r="G27" s="266">
        <v>13.83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44148</v>
      </c>
      <c r="B28" s="266">
        <v>539673</v>
      </c>
      <c r="C28" s="267" t="s">
        <v>3760</v>
      </c>
      <c r="D28" s="267" t="s">
        <v>3820</v>
      </c>
      <c r="E28" s="267" t="s">
        <v>583</v>
      </c>
      <c r="F28" s="380">
        <v>15000</v>
      </c>
      <c r="G28" s="266">
        <v>13.65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44148</v>
      </c>
      <c r="B29" s="266">
        <v>539673</v>
      </c>
      <c r="C29" s="267" t="s">
        <v>3760</v>
      </c>
      <c r="D29" s="267" t="s">
        <v>3821</v>
      </c>
      <c r="E29" s="267" t="s">
        <v>583</v>
      </c>
      <c r="F29" s="380">
        <v>14543</v>
      </c>
      <c r="G29" s="266">
        <v>13.65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44148</v>
      </c>
      <c r="B30" s="266">
        <v>539673</v>
      </c>
      <c r="C30" s="267" t="s">
        <v>3760</v>
      </c>
      <c r="D30" s="267" t="s">
        <v>3821</v>
      </c>
      <c r="E30" s="267" t="s">
        <v>584</v>
      </c>
      <c r="F30" s="380">
        <v>10</v>
      </c>
      <c r="G30" s="266">
        <v>13.36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44148</v>
      </c>
      <c r="B31" s="266">
        <v>539673</v>
      </c>
      <c r="C31" s="267" t="s">
        <v>3760</v>
      </c>
      <c r="D31" s="267" t="s">
        <v>3822</v>
      </c>
      <c r="E31" s="267" t="s">
        <v>584</v>
      </c>
      <c r="F31" s="380">
        <v>20426</v>
      </c>
      <c r="G31" s="266">
        <v>13.64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44148</v>
      </c>
      <c r="B32" s="266">
        <v>532070</v>
      </c>
      <c r="C32" s="267" t="s">
        <v>3823</v>
      </c>
      <c r="D32" s="267" t="s">
        <v>3824</v>
      </c>
      <c r="E32" s="267" t="s">
        <v>584</v>
      </c>
      <c r="F32" s="380">
        <v>66700</v>
      </c>
      <c r="G32" s="266">
        <v>10.9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44148</v>
      </c>
      <c r="B33" s="266">
        <v>538496</v>
      </c>
      <c r="C33" s="267" t="s">
        <v>3825</v>
      </c>
      <c r="D33" s="267" t="s">
        <v>3826</v>
      </c>
      <c r="E33" s="267" t="s">
        <v>584</v>
      </c>
      <c r="F33" s="380">
        <v>72000</v>
      </c>
      <c r="G33" s="266">
        <v>4.42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44148</v>
      </c>
      <c r="B34" s="266">
        <v>538496</v>
      </c>
      <c r="C34" s="267" t="s">
        <v>3825</v>
      </c>
      <c r="D34" s="267" t="s">
        <v>3827</v>
      </c>
      <c r="E34" s="267" t="s">
        <v>584</v>
      </c>
      <c r="F34" s="380">
        <v>93000</v>
      </c>
      <c r="G34" s="266">
        <v>4.45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44148</v>
      </c>
      <c r="B35" s="266">
        <v>538496</v>
      </c>
      <c r="C35" s="267" t="s">
        <v>3825</v>
      </c>
      <c r="D35" s="267" t="s">
        <v>3828</v>
      </c>
      <c r="E35" s="267" t="s">
        <v>583</v>
      </c>
      <c r="F35" s="380">
        <v>129000</v>
      </c>
      <c r="G35" s="266">
        <v>4.42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44148</v>
      </c>
      <c r="B36" s="266">
        <v>532845</v>
      </c>
      <c r="C36" s="267" t="s">
        <v>2657</v>
      </c>
      <c r="D36" s="267" t="s">
        <v>3829</v>
      </c>
      <c r="E36" s="267" t="s">
        <v>583</v>
      </c>
      <c r="F36" s="380">
        <v>175500</v>
      </c>
      <c r="G36" s="266">
        <v>5.2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44148</v>
      </c>
      <c r="B37" s="266">
        <v>532845</v>
      </c>
      <c r="C37" s="267" t="s">
        <v>2657</v>
      </c>
      <c r="D37" s="267" t="s">
        <v>3830</v>
      </c>
      <c r="E37" s="267" t="s">
        <v>584</v>
      </c>
      <c r="F37" s="380">
        <v>175500</v>
      </c>
      <c r="G37" s="266">
        <v>5.2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44148</v>
      </c>
      <c r="B38" s="266">
        <v>539402</v>
      </c>
      <c r="C38" s="267" t="s">
        <v>3831</v>
      </c>
      <c r="D38" s="267" t="s">
        <v>3832</v>
      </c>
      <c r="E38" s="267" t="s">
        <v>583</v>
      </c>
      <c r="F38" s="380">
        <v>57600</v>
      </c>
      <c r="G38" s="266">
        <v>19.54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44148</v>
      </c>
      <c r="B39" s="266">
        <v>512064</v>
      </c>
      <c r="C39" s="267" t="s">
        <v>3833</v>
      </c>
      <c r="D39" s="267" t="s">
        <v>3834</v>
      </c>
      <c r="E39" s="267" t="s">
        <v>583</v>
      </c>
      <c r="F39" s="380">
        <v>2050</v>
      </c>
      <c r="G39" s="266">
        <v>44.09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44148</v>
      </c>
      <c r="B40" s="266">
        <v>522108</v>
      </c>
      <c r="C40" s="267" t="s">
        <v>3835</v>
      </c>
      <c r="D40" s="267" t="s">
        <v>3836</v>
      </c>
      <c r="E40" s="267" t="s">
        <v>584</v>
      </c>
      <c r="F40" s="380">
        <v>90000</v>
      </c>
      <c r="G40" s="266">
        <v>449.88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44148</v>
      </c>
      <c r="B41" s="266">
        <v>522108</v>
      </c>
      <c r="C41" s="267" t="s">
        <v>3835</v>
      </c>
      <c r="D41" s="267" t="s">
        <v>3837</v>
      </c>
      <c r="E41" s="267" t="s">
        <v>583</v>
      </c>
      <c r="F41" s="380">
        <v>107594</v>
      </c>
      <c r="G41" s="266">
        <v>449.24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44148</v>
      </c>
      <c r="B42" s="266" t="s">
        <v>718</v>
      </c>
      <c r="C42" s="267" t="s">
        <v>3838</v>
      </c>
      <c r="D42" s="267" t="s">
        <v>3839</v>
      </c>
      <c r="E42" s="267" t="s">
        <v>583</v>
      </c>
      <c r="F42" s="380">
        <v>159263</v>
      </c>
      <c r="G42" s="266">
        <v>292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44148</v>
      </c>
      <c r="B43" s="266" t="s">
        <v>644</v>
      </c>
      <c r="C43" s="267" t="s">
        <v>3840</v>
      </c>
      <c r="D43" s="267" t="s">
        <v>3841</v>
      </c>
      <c r="E43" s="267" t="s">
        <v>583</v>
      </c>
      <c r="F43" s="380">
        <v>425000</v>
      </c>
      <c r="G43" s="266">
        <v>89.38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44148</v>
      </c>
      <c r="B44" s="266" t="s">
        <v>117</v>
      </c>
      <c r="C44" s="267" t="s">
        <v>3775</v>
      </c>
      <c r="D44" s="267" t="s">
        <v>3842</v>
      </c>
      <c r="E44" s="267" t="s">
        <v>583</v>
      </c>
      <c r="F44" s="380">
        <v>2484017</v>
      </c>
      <c r="G44" s="266">
        <v>175.77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44148</v>
      </c>
      <c r="B45" s="266" t="s">
        <v>3578</v>
      </c>
      <c r="C45" s="267" t="s">
        <v>3843</v>
      </c>
      <c r="D45" s="267" t="s">
        <v>3844</v>
      </c>
      <c r="E45" s="267" t="s">
        <v>583</v>
      </c>
      <c r="F45" s="380">
        <v>110000</v>
      </c>
      <c r="G45" s="266">
        <v>210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44148</v>
      </c>
      <c r="B46" s="266" t="s">
        <v>1745</v>
      </c>
      <c r="C46" s="267" t="s">
        <v>3845</v>
      </c>
      <c r="D46" s="267" t="s">
        <v>3779</v>
      </c>
      <c r="E46" s="267" t="s">
        <v>583</v>
      </c>
      <c r="F46" s="380">
        <v>946415</v>
      </c>
      <c r="G46" s="266">
        <v>24.26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44148</v>
      </c>
      <c r="B47" s="266" t="s">
        <v>132</v>
      </c>
      <c r="C47" s="267" t="s">
        <v>3777</v>
      </c>
      <c r="D47" s="267" t="s">
        <v>3776</v>
      </c>
      <c r="E47" s="267" t="s">
        <v>583</v>
      </c>
      <c r="F47" s="380">
        <v>337531</v>
      </c>
      <c r="G47" s="266">
        <v>633.29999999999995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44148</v>
      </c>
      <c r="B48" s="266" t="s">
        <v>3371</v>
      </c>
      <c r="C48" s="267" t="s">
        <v>3645</v>
      </c>
      <c r="D48" s="267" t="s">
        <v>3778</v>
      </c>
      <c r="E48" s="267" t="s">
        <v>583</v>
      </c>
      <c r="F48" s="380">
        <v>5103296</v>
      </c>
      <c r="G48" s="266">
        <v>0.5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44148</v>
      </c>
      <c r="B49" s="266" t="s">
        <v>3371</v>
      </c>
      <c r="C49" s="267" t="s">
        <v>3645</v>
      </c>
      <c r="D49" s="267" t="s">
        <v>3846</v>
      </c>
      <c r="E49" s="267" t="s">
        <v>583</v>
      </c>
      <c r="F49" s="380">
        <v>5016054</v>
      </c>
      <c r="G49" s="266">
        <v>0.5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44148</v>
      </c>
      <c r="B50" s="266" t="s">
        <v>3371</v>
      </c>
      <c r="C50" s="267" t="s">
        <v>3645</v>
      </c>
      <c r="D50" s="267" t="s">
        <v>3743</v>
      </c>
      <c r="E50" s="267" t="s">
        <v>583</v>
      </c>
      <c r="F50" s="380">
        <v>31226206</v>
      </c>
      <c r="G50" s="266">
        <v>0.5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44148</v>
      </c>
      <c r="B51" s="266" t="s">
        <v>2923</v>
      </c>
      <c r="C51" s="267" t="s">
        <v>3780</v>
      </c>
      <c r="D51" s="267" t="s">
        <v>3781</v>
      </c>
      <c r="E51" s="267" t="s">
        <v>583</v>
      </c>
      <c r="F51" s="380">
        <v>65256</v>
      </c>
      <c r="G51" s="266">
        <v>180.4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44148</v>
      </c>
      <c r="B52" s="266" t="s">
        <v>2923</v>
      </c>
      <c r="C52" s="267" t="s">
        <v>3780</v>
      </c>
      <c r="D52" s="267" t="s">
        <v>3782</v>
      </c>
      <c r="E52" s="267" t="s">
        <v>583</v>
      </c>
      <c r="F52" s="380">
        <v>74396</v>
      </c>
      <c r="G52" s="266">
        <v>180.86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44148</v>
      </c>
      <c r="B53" s="266" t="s">
        <v>2791</v>
      </c>
      <c r="C53" s="267" t="s">
        <v>3847</v>
      </c>
      <c r="D53" s="267" t="s">
        <v>3848</v>
      </c>
      <c r="E53" s="267" t="s">
        <v>583</v>
      </c>
      <c r="F53" s="380">
        <v>3500000</v>
      </c>
      <c r="G53" s="266">
        <v>5.0999999999999996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44148</v>
      </c>
      <c r="B54" s="266" t="s">
        <v>415</v>
      </c>
      <c r="C54" s="267" t="s">
        <v>3774</v>
      </c>
      <c r="D54" s="267" t="s">
        <v>3783</v>
      </c>
      <c r="E54" s="267" t="s">
        <v>584</v>
      </c>
      <c r="F54" s="380">
        <v>4779929</v>
      </c>
      <c r="G54" s="266">
        <v>60.36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44148</v>
      </c>
      <c r="B55" s="266" t="s">
        <v>3578</v>
      </c>
      <c r="C55" s="267" t="s">
        <v>3843</v>
      </c>
      <c r="D55" s="267" t="s">
        <v>3849</v>
      </c>
      <c r="E55" s="267" t="s">
        <v>584</v>
      </c>
      <c r="F55" s="380">
        <v>100000</v>
      </c>
      <c r="G55" s="266">
        <v>210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44148</v>
      </c>
      <c r="B56" s="266" t="s">
        <v>1745</v>
      </c>
      <c r="C56" s="267" t="s">
        <v>3845</v>
      </c>
      <c r="D56" s="267" t="s">
        <v>3779</v>
      </c>
      <c r="E56" s="267" t="s">
        <v>584</v>
      </c>
      <c r="F56" s="380">
        <v>934409</v>
      </c>
      <c r="G56" s="266">
        <v>24.55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44148</v>
      </c>
      <c r="B57" s="266" t="s">
        <v>1745</v>
      </c>
      <c r="C57" s="267" t="s">
        <v>3845</v>
      </c>
      <c r="D57" s="267" t="s">
        <v>3850</v>
      </c>
      <c r="E57" s="267" t="s">
        <v>584</v>
      </c>
      <c r="F57" s="380">
        <v>500000</v>
      </c>
      <c r="G57" s="266">
        <v>24.25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44148</v>
      </c>
      <c r="B58" s="266" t="s">
        <v>132</v>
      </c>
      <c r="C58" s="267" t="s">
        <v>3777</v>
      </c>
      <c r="D58" s="267" t="s">
        <v>3776</v>
      </c>
      <c r="E58" s="267" t="s">
        <v>584</v>
      </c>
      <c r="F58" s="380">
        <v>328695</v>
      </c>
      <c r="G58" s="266">
        <v>633.80999999999995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44148</v>
      </c>
      <c r="B59" s="266" t="s">
        <v>3371</v>
      </c>
      <c r="C59" s="267" t="s">
        <v>3645</v>
      </c>
      <c r="D59" s="267" t="s">
        <v>3778</v>
      </c>
      <c r="E59" s="267" t="s">
        <v>584</v>
      </c>
      <c r="F59" s="380">
        <v>2453296</v>
      </c>
      <c r="G59" s="266">
        <v>0.5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44148</v>
      </c>
      <c r="B60" s="266" t="s">
        <v>3371</v>
      </c>
      <c r="C60" s="267" t="s">
        <v>3645</v>
      </c>
      <c r="D60" s="267" t="s">
        <v>3743</v>
      </c>
      <c r="E60" s="267" t="s">
        <v>584</v>
      </c>
      <c r="F60" s="380">
        <v>4000000</v>
      </c>
      <c r="G60" s="266">
        <v>0.5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44148</v>
      </c>
      <c r="B61" s="266" t="s">
        <v>3371</v>
      </c>
      <c r="C61" s="267" t="s">
        <v>3645</v>
      </c>
      <c r="D61" s="267" t="s">
        <v>3846</v>
      </c>
      <c r="E61" s="267" t="s">
        <v>584</v>
      </c>
      <c r="F61" s="380">
        <v>2674083</v>
      </c>
      <c r="G61" s="266">
        <v>0.55000000000000004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44148</v>
      </c>
      <c r="B62" s="266" t="s">
        <v>3371</v>
      </c>
      <c r="C62" s="267" t="s">
        <v>3645</v>
      </c>
      <c r="D62" s="267" t="s">
        <v>3761</v>
      </c>
      <c r="E62" s="267" t="s">
        <v>584</v>
      </c>
      <c r="F62" s="380">
        <v>43214285</v>
      </c>
      <c r="G62" s="266">
        <v>0.5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44148</v>
      </c>
      <c r="B63" s="266" t="s">
        <v>2923</v>
      </c>
      <c r="C63" s="267" t="s">
        <v>3780</v>
      </c>
      <c r="D63" s="267" t="s">
        <v>3782</v>
      </c>
      <c r="E63" s="267" t="s">
        <v>584</v>
      </c>
      <c r="F63" s="380">
        <v>71800</v>
      </c>
      <c r="G63" s="266">
        <v>180.31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44148</v>
      </c>
      <c r="B64" s="266" t="s">
        <v>2923</v>
      </c>
      <c r="C64" s="267" t="s">
        <v>3780</v>
      </c>
      <c r="D64" s="267" t="s">
        <v>3781</v>
      </c>
      <c r="E64" s="267" t="s">
        <v>584</v>
      </c>
      <c r="F64" s="380">
        <v>95256</v>
      </c>
      <c r="G64" s="266">
        <v>180.34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44148</v>
      </c>
      <c r="B65" s="266" t="s">
        <v>2791</v>
      </c>
      <c r="C65" s="267" t="s">
        <v>3847</v>
      </c>
      <c r="D65" s="267" t="s">
        <v>3851</v>
      </c>
      <c r="E65" s="267" t="s">
        <v>584</v>
      </c>
      <c r="F65" s="380">
        <v>3750000</v>
      </c>
      <c r="G65" s="266">
        <v>5.0999999999999996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40"/>
  <sheetViews>
    <sheetView zoomScale="70" zoomScaleNormal="70" workbookViewId="0">
      <selection activeCell="A9" sqref="A9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1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0.5546875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customWidth="1"/>
    <col min="20" max="20" width="8.33203125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3.8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3.8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3.8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3745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3.8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3.8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3644</v>
      </c>
      <c r="J14" s="434" t="s">
        <v>3682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3.8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3.8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3.8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3658</v>
      </c>
      <c r="J17" s="434" t="s">
        <v>3727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3.8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3.8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3670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:M20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3.8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3762</v>
      </c>
      <c r="K20" s="428">
        <f t="shared" ref="K20" si="15">H20-F20</f>
        <v>80</v>
      </c>
      <c r="L20" s="445">
        <f t="shared" ref="L20" si="16">(F20*-0.8)/100</f>
        <v>-16.48</v>
      </c>
      <c r="M20" s="429">
        <f t="shared" si="14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3.8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3685</v>
      </c>
      <c r="J21" s="434" t="s">
        <v>725</v>
      </c>
      <c r="K21" s="434">
        <f t="shared" ref="K21" si="17">H21-F21</f>
        <v>145</v>
      </c>
      <c r="L21" s="444">
        <f>(F21*-0.8)/100</f>
        <v>-17.600000000000001</v>
      </c>
      <c r="M21" s="437">
        <f t="shared" ref="M21" si="18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3.8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3719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3.8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3.8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3.8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3.8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3.8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9.6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3690</v>
      </c>
      <c r="K33" s="434">
        <f t="shared" ref="K33" si="19">H33-F33</f>
        <v>75</v>
      </c>
      <c r="L33" s="444">
        <f t="shared" ref="L33" si="20">(F33*-0.7)/100</f>
        <v>-22.05</v>
      </c>
      <c r="M33" s="437">
        <f t="shared" ref="M33" si="21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3677</v>
      </c>
      <c r="K34" s="434">
        <f t="shared" ref="K34:K35" si="22">H34-F34</f>
        <v>52.5</v>
      </c>
      <c r="L34" s="444">
        <f t="shared" ref="L34:L35" si="23">(F34*-0.7)/100</f>
        <v>-15.365</v>
      </c>
      <c r="M34" s="437">
        <f t="shared" ref="M34:M35" si="24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3672</v>
      </c>
      <c r="K35" s="434">
        <f t="shared" si="22"/>
        <v>3.5</v>
      </c>
      <c r="L35" s="444">
        <f t="shared" si="23"/>
        <v>-0.97649999999999992</v>
      </c>
      <c r="M35" s="437">
        <f t="shared" si="24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3671</v>
      </c>
      <c r="K36" s="434">
        <f t="shared" ref="K36" si="25">H36-F36</f>
        <v>11.5</v>
      </c>
      <c r="L36" s="444">
        <f t="shared" ref="L36" si="26">(F36*-0.7)/100</f>
        <v>-3.4334999999999996</v>
      </c>
      <c r="M36" s="437">
        <f t="shared" ref="M36" si="27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3675</v>
      </c>
      <c r="K37" s="462">
        <f t="shared" ref="K37:K39" si="28">H37-F37</f>
        <v>-7</v>
      </c>
      <c r="L37" s="446">
        <f>(F37*-0.07)/100</f>
        <v>-0.16940000000000002</v>
      </c>
      <c r="M37" s="419">
        <f t="shared" ref="M37:M39" si="29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3676</v>
      </c>
      <c r="K38" s="434">
        <f t="shared" si="28"/>
        <v>45</v>
      </c>
      <c r="L38" s="444">
        <f t="shared" ref="L38:L39" si="30">(F38*-0.7)/100</f>
        <v>-14.63</v>
      </c>
      <c r="M38" s="437">
        <f t="shared" si="29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8"/>
        <v>10.5</v>
      </c>
      <c r="L39" s="444">
        <f t="shared" si="30"/>
        <v>-3.2725</v>
      </c>
      <c r="M39" s="437">
        <f t="shared" si="29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3697</v>
      </c>
      <c r="K40" s="434">
        <f t="shared" ref="K40" si="31">H40-F40</f>
        <v>58.5</v>
      </c>
      <c r="L40" s="444">
        <f t="shared" ref="L40" si="32">(F40*-0.7)/100</f>
        <v>-18.018000000000001</v>
      </c>
      <c r="M40" s="437">
        <f t="shared" ref="M40" si="33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3708</v>
      </c>
      <c r="K41" s="434">
        <f t="shared" ref="K41" si="34">H41-F41</f>
        <v>16</v>
      </c>
      <c r="L41" s="444">
        <f t="shared" ref="L41" si="35">(F41*-0.7)/100</f>
        <v>-3.4579999999999997</v>
      </c>
      <c r="M41" s="437">
        <f t="shared" ref="M41" si="36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3684</v>
      </c>
      <c r="J42" s="462" t="s">
        <v>3709</v>
      </c>
      <c r="K42" s="462">
        <f t="shared" ref="K42" si="37">H42-F42</f>
        <v>-45</v>
      </c>
      <c r="L42" s="446">
        <f t="shared" ref="L42:L44" si="38">(F42*-0.7)/100</f>
        <v>-9.6599999999999984</v>
      </c>
      <c r="M42" s="419">
        <f t="shared" ref="M42:M44" si="39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3693</v>
      </c>
      <c r="J43" s="462" t="s">
        <v>3732</v>
      </c>
      <c r="K43" s="462">
        <f>F43-H43</f>
        <v>-24</v>
      </c>
      <c r="L43" s="446">
        <f t="shared" si="38"/>
        <v>-5.5894999999999992</v>
      </c>
      <c r="M43" s="419">
        <f t="shared" si="39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3698</v>
      </c>
      <c r="J44" s="434" t="s">
        <v>740</v>
      </c>
      <c r="K44" s="434">
        <f t="shared" ref="K44" si="40">H44-F44</f>
        <v>32.5</v>
      </c>
      <c r="L44" s="444">
        <f t="shared" si="38"/>
        <v>-10.342499999999999</v>
      </c>
      <c r="M44" s="437">
        <f t="shared" si="39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3701</v>
      </c>
      <c r="J45" s="434" t="s">
        <v>3720</v>
      </c>
      <c r="K45" s="434">
        <f t="shared" ref="K45" si="41">H45-F45</f>
        <v>230</v>
      </c>
      <c r="L45" s="444">
        <f t="shared" ref="L45" si="42">(F45*-0.7)/100</f>
        <v>-22.33</v>
      </c>
      <c r="M45" s="437">
        <f t="shared" ref="M45" si="43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3702</v>
      </c>
      <c r="J46" s="434" t="s">
        <v>3710</v>
      </c>
      <c r="K46" s="434">
        <f t="shared" ref="K46:K47" si="44">H46-F46</f>
        <v>82.5</v>
      </c>
      <c r="L46" s="444">
        <f t="shared" ref="L46:L47" si="45">(F46*-0.7)/100</f>
        <v>-24.272500000000001</v>
      </c>
      <c r="M46" s="437">
        <f t="shared" ref="M46:M47" si="46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3717</v>
      </c>
      <c r="J47" s="462" t="s">
        <v>3733</v>
      </c>
      <c r="K47" s="462">
        <f t="shared" si="44"/>
        <v>-4.0999999999999943</v>
      </c>
      <c r="L47" s="446">
        <f t="shared" si="45"/>
        <v>-0.87149999999999994</v>
      </c>
      <c r="M47" s="419">
        <f t="shared" si="46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3725</v>
      </c>
      <c r="J48" s="462" t="s">
        <v>3735</v>
      </c>
      <c r="K48" s="462">
        <f t="shared" ref="K48" si="47">H48-F48</f>
        <v>-75</v>
      </c>
      <c r="L48" s="446">
        <f t="shared" ref="L48" si="48">(F48*-0.7)/100</f>
        <v>-17.920000000000002</v>
      </c>
      <c r="M48" s="419">
        <f t="shared" ref="M48" si="49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3726</v>
      </c>
      <c r="J49" s="434" t="s">
        <v>3734</v>
      </c>
      <c r="K49" s="434">
        <f t="shared" ref="K49:K50" si="50">H49-F49</f>
        <v>66</v>
      </c>
      <c r="L49" s="444">
        <f t="shared" ref="L49:L50" si="51">(F49*-0.7)/100</f>
        <v>-9.1980000000000004</v>
      </c>
      <c r="M49" s="437">
        <f t="shared" ref="M49:M50" si="52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3731</v>
      </c>
      <c r="J50" s="462" t="s">
        <v>3736</v>
      </c>
      <c r="K50" s="462">
        <f t="shared" si="50"/>
        <v>-65</v>
      </c>
      <c r="L50" s="446">
        <f t="shared" si="51"/>
        <v>-14.42</v>
      </c>
      <c r="M50" s="419">
        <f t="shared" si="52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3702</v>
      </c>
      <c r="J51" s="434" t="s">
        <v>723</v>
      </c>
      <c r="K51" s="434">
        <f t="shared" ref="K51" si="53">H51-F51</f>
        <v>55</v>
      </c>
      <c r="L51" s="444">
        <f>(F51*-0.07)/100</f>
        <v>-2.4202500000000002</v>
      </c>
      <c r="M51" s="437">
        <f t="shared" ref="M51" si="54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503">
        <v>20</v>
      </c>
      <c r="B52" s="501">
        <v>44146</v>
      </c>
      <c r="C52" s="504"/>
      <c r="D52" s="505" t="s">
        <v>475</v>
      </c>
      <c r="E52" s="436" t="s">
        <v>600</v>
      </c>
      <c r="F52" s="436">
        <v>334</v>
      </c>
      <c r="G52" s="506">
        <v>322</v>
      </c>
      <c r="H52" s="506">
        <v>346</v>
      </c>
      <c r="I52" s="436">
        <v>355</v>
      </c>
      <c r="J52" s="434" t="s">
        <v>3749</v>
      </c>
      <c r="K52" s="434">
        <f t="shared" ref="K52" si="55">H52-F52</f>
        <v>12</v>
      </c>
      <c r="L52" s="444">
        <f>(F52*-0.07)/100</f>
        <v>-0.23380000000000004</v>
      </c>
      <c r="M52" s="437">
        <f t="shared" ref="M52" si="56">(K52+L52)/F52</f>
        <v>3.522814371257485E-2</v>
      </c>
      <c r="N52" s="438" t="s">
        <v>599</v>
      </c>
      <c r="O52" s="548">
        <v>44146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0" customFormat="1" ht="15" customHeight="1">
      <c r="A53" s="460">
        <v>21</v>
      </c>
      <c r="B53" s="492">
        <v>44146</v>
      </c>
      <c r="C53" s="507"/>
      <c r="D53" s="440" t="s">
        <v>75</v>
      </c>
      <c r="E53" s="443" t="s">
        <v>600</v>
      </c>
      <c r="F53" s="443" t="s">
        <v>3748</v>
      </c>
      <c r="G53" s="508">
        <v>3450</v>
      </c>
      <c r="H53" s="508"/>
      <c r="I53" s="443" t="s">
        <v>3702</v>
      </c>
      <c r="J53" s="376" t="s">
        <v>601</v>
      </c>
      <c r="K53" s="376"/>
      <c r="L53" s="476"/>
      <c r="M53" s="474"/>
      <c r="N53" s="412"/>
      <c r="O53" s="459"/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400" customFormat="1" ht="15" customHeight="1">
      <c r="A54" s="503">
        <v>22</v>
      </c>
      <c r="B54" s="501">
        <v>44146</v>
      </c>
      <c r="C54" s="504"/>
      <c r="D54" s="505" t="s">
        <v>3751</v>
      </c>
      <c r="E54" s="436" t="s">
        <v>600</v>
      </c>
      <c r="F54" s="436">
        <v>2010</v>
      </c>
      <c r="G54" s="506">
        <v>1950</v>
      </c>
      <c r="H54" s="506">
        <v>2047.5</v>
      </c>
      <c r="I54" s="436">
        <v>2100</v>
      </c>
      <c r="J54" s="434" t="s">
        <v>3752</v>
      </c>
      <c r="K54" s="434">
        <f t="shared" ref="K54" si="57">H54-F54</f>
        <v>37.5</v>
      </c>
      <c r="L54" s="444">
        <f>(F54*-0.07)/100</f>
        <v>-1.4070000000000003</v>
      </c>
      <c r="M54" s="437">
        <f t="shared" ref="M54" si="58">(K54+L54)/F54</f>
        <v>1.7956716417910447E-2</v>
      </c>
      <c r="N54" s="438" t="s">
        <v>599</v>
      </c>
      <c r="O54" s="548">
        <v>44146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400" customFormat="1" ht="15" customHeight="1">
      <c r="A55" s="503">
        <v>23</v>
      </c>
      <c r="B55" s="501">
        <v>44146</v>
      </c>
      <c r="C55" s="504"/>
      <c r="D55" s="505" t="s">
        <v>266</v>
      </c>
      <c r="E55" s="436" t="s">
        <v>600</v>
      </c>
      <c r="F55" s="436">
        <v>2907.5</v>
      </c>
      <c r="G55" s="506">
        <v>2830</v>
      </c>
      <c r="H55" s="506">
        <v>2960</v>
      </c>
      <c r="I55" s="436" t="s">
        <v>3753</v>
      </c>
      <c r="J55" s="434" t="s">
        <v>3677</v>
      </c>
      <c r="K55" s="434">
        <f t="shared" ref="K55" si="59">H55-F55</f>
        <v>52.5</v>
      </c>
      <c r="L55" s="444">
        <f>(F55*-0.07)/100</f>
        <v>-2.03525</v>
      </c>
      <c r="M55" s="437">
        <f t="shared" ref="M55:M56" si="60">(K55+L55)/F55</f>
        <v>1.7356749785038695E-2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400" customFormat="1" ht="15" customHeight="1">
      <c r="A56" s="503">
        <v>24</v>
      </c>
      <c r="B56" s="501">
        <v>44147</v>
      </c>
      <c r="C56" s="504"/>
      <c r="D56" s="505" t="s">
        <v>172</v>
      </c>
      <c r="E56" s="436" t="s">
        <v>3627</v>
      </c>
      <c r="F56" s="436">
        <v>231</v>
      </c>
      <c r="G56" s="506">
        <v>237</v>
      </c>
      <c r="H56" s="506">
        <v>227.4</v>
      </c>
      <c r="I56" s="436">
        <v>220</v>
      </c>
      <c r="J56" s="434" t="s">
        <v>3768</v>
      </c>
      <c r="K56" s="434">
        <f>F56-H56</f>
        <v>3.5999999999999943</v>
      </c>
      <c r="L56" s="444">
        <f>(F56*-0.07)/100</f>
        <v>-0.16170000000000001</v>
      </c>
      <c r="M56" s="437">
        <f t="shared" si="60"/>
        <v>1.4884415584415559E-2</v>
      </c>
      <c r="N56" s="438" t="s">
        <v>599</v>
      </c>
      <c r="O56" s="548">
        <v>44147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400" customFormat="1" ht="15" customHeight="1">
      <c r="A57" s="460">
        <v>25</v>
      </c>
      <c r="B57" s="492">
        <v>44147</v>
      </c>
      <c r="C57" s="507"/>
      <c r="D57" s="440" t="s">
        <v>189</v>
      </c>
      <c r="E57" s="443" t="s">
        <v>3627</v>
      </c>
      <c r="F57" s="443" t="s">
        <v>3766</v>
      </c>
      <c r="G57" s="508">
        <v>1325</v>
      </c>
      <c r="H57" s="508"/>
      <c r="I57" s="443" t="s">
        <v>3767</v>
      </c>
      <c r="J57" s="376" t="s">
        <v>601</v>
      </c>
      <c r="K57" s="376"/>
      <c r="L57" s="476"/>
      <c r="M57" s="474"/>
      <c r="N57" s="412"/>
      <c r="O57" s="459"/>
      <c r="P57" s="7"/>
      <c r="Q57" s="7"/>
      <c r="R57" s="343" t="s">
        <v>602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400" customFormat="1" ht="15" customHeight="1">
      <c r="A58" s="460">
        <v>26</v>
      </c>
      <c r="B58" s="492">
        <v>44147</v>
      </c>
      <c r="C58" s="507"/>
      <c r="D58" s="440" t="s">
        <v>533</v>
      </c>
      <c r="E58" s="443" t="s">
        <v>600</v>
      </c>
      <c r="F58" s="443" t="s">
        <v>3769</v>
      </c>
      <c r="G58" s="508">
        <v>1360</v>
      </c>
      <c r="H58" s="508"/>
      <c r="I58" s="443">
        <v>1490</v>
      </c>
      <c r="J58" s="376" t="s">
        <v>601</v>
      </c>
      <c r="K58" s="376"/>
      <c r="L58" s="476"/>
      <c r="M58" s="474"/>
      <c r="N58" s="412"/>
      <c r="O58" s="459"/>
      <c r="P58" s="7"/>
      <c r="Q58" s="7"/>
      <c r="R58" s="343" t="s">
        <v>3186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34" s="400" customFormat="1" ht="15" customHeight="1">
      <c r="A59" s="460">
        <v>27</v>
      </c>
      <c r="B59" s="492">
        <v>44147</v>
      </c>
      <c r="C59" s="507"/>
      <c r="D59" s="440" t="s">
        <v>1220</v>
      </c>
      <c r="E59" s="443" t="s">
        <v>600</v>
      </c>
      <c r="F59" s="443" t="s">
        <v>3770</v>
      </c>
      <c r="G59" s="508">
        <v>680</v>
      </c>
      <c r="H59" s="508"/>
      <c r="I59" s="443" t="s">
        <v>3771</v>
      </c>
      <c r="J59" s="376" t="s">
        <v>601</v>
      </c>
      <c r="K59" s="376"/>
      <c r="L59" s="476"/>
      <c r="M59" s="474"/>
      <c r="N59" s="412"/>
      <c r="O59" s="459"/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34" s="400" customFormat="1" ht="15" customHeight="1">
      <c r="A60" s="460"/>
      <c r="B60" s="492"/>
      <c r="C60" s="507"/>
      <c r="D60" s="440"/>
      <c r="E60" s="443"/>
      <c r="F60" s="443"/>
      <c r="G60" s="508"/>
      <c r="H60" s="508"/>
      <c r="I60" s="443"/>
      <c r="J60" s="376"/>
      <c r="K60" s="376"/>
      <c r="L60" s="476"/>
      <c r="M60" s="474"/>
      <c r="N60" s="412"/>
      <c r="O60" s="459"/>
      <c r="P60" s="7"/>
      <c r="Q60" s="7"/>
      <c r="R60" s="343"/>
      <c r="S60" s="40"/>
      <c r="T60" s="40"/>
      <c r="U60" s="40"/>
      <c r="V60" s="40"/>
      <c r="W60" s="40"/>
      <c r="X60" s="40"/>
      <c r="Y60" s="40"/>
      <c r="Z60" s="40"/>
      <c r="AA60" s="40"/>
    </row>
    <row r="61" spans="1:34" s="400" customFormat="1" ht="15" customHeight="1">
      <c r="A61" s="460"/>
      <c r="B61" s="492"/>
      <c r="C61" s="507"/>
      <c r="D61" s="440"/>
      <c r="E61" s="443"/>
      <c r="F61" s="443"/>
      <c r="G61" s="508"/>
      <c r="H61" s="508"/>
      <c r="I61" s="443"/>
      <c r="J61" s="376"/>
      <c r="K61" s="376"/>
      <c r="L61" s="476"/>
      <c r="M61" s="474"/>
      <c r="N61" s="412"/>
      <c r="O61" s="459"/>
      <c r="P61" s="7"/>
      <c r="Q61" s="7"/>
      <c r="R61" s="343"/>
      <c r="S61" s="40"/>
      <c r="T61" s="40"/>
      <c r="U61" s="40"/>
      <c r="V61" s="40"/>
      <c r="W61" s="40"/>
      <c r="X61" s="40"/>
      <c r="Y61" s="40"/>
      <c r="Z61" s="40"/>
      <c r="AA61" s="40"/>
    </row>
    <row r="62" spans="1:34" s="400" customFormat="1" ht="15" customHeight="1">
      <c r="A62" s="460"/>
      <c r="B62" s="492"/>
      <c r="C62" s="507"/>
      <c r="D62" s="440"/>
      <c r="E62" s="443"/>
      <c r="F62" s="443"/>
      <c r="G62" s="508"/>
      <c r="H62" s="508"/>
      <c r="I62" s="443"/>
      <c r="J62" s="376"/>
      <c r="K62" s="376"/>
      <c r="L62" s="476"/>
      <c r="M62" s="474"/>
      <c r="N62" s="412"/>
      <c r="O62" s="459"/>
      <c r="P62" s="7"/>
      <c r="Q62" s="7"/>
      <c r="R62" s="343"/>
      <c r="S62" s="40"/>
      <c r="T62" s="40"/>
      <c r="U62" s="40"/>
      <c r="V62" s="40"/>
      <c r="W62" s="40"/>
      <c r="X62" s="40"/>
      <c r="Y62" s="40"/>
      <c r="Z62" s="40"/>
      <c r="AA62" s="40"/>
    </row>
    <row r="63" spans="1:34" ht="44.25" customHeight="1">
      <c r="A63" s="23" t="s">
        <v>603</v>
      </c>
      <c r="B63" s="39"/>
      <c r="C63" s="39"/>
      <c r="D63" s="40"/>
      <c r="E63" s="36"/>
      <c r="F63" s="36"/>
      <c r="G63" s="35"/>
      <c r="H63" s="35" t="s">
        <v>3632</v>
      </c>
      <c r="I63" s="36"/>
      <c r="J63" s="17"/>
      <c r="K63" s="79"/>
      <c r="L63" s="80"/>
      <c r="M63" s="79"/>
      <c r="N63" s="81"/>
      <c r="O63" s="79"/>
      <c r="P63" s="7"/>
      <c r="Q63" s="482"/>
      <c r="R63" s="509"/>
      <c r="S63" s="482"/>
      <c r="T63" s="482"/>
      <c r="U63" s="482"/>
      <c r="V63" s="482"/>
      <c r="W63" s="482"/>
      <c r="X63" s="482"/>
      <c r="Y63" s="482"/>
      <c r="Z63" s="40"/>
      <c r="AA63" s="40"/>
      <c r="AB63" s="40"/>
    </row>
    <row r="64" spans="1:34" s="6" customFormat="1">
      <c r="A64" s="29" t="s">
        <v>604</v>
      </c>
      <c r="B64" s="23"/>
      <c r="C64" s="23"/>
      <c r="D64" s="23"/>
      <c r="E64" s="5"/>
      <c r="F64" s="30" t="s">
        <v>605</v>
      </c>
      <c r="G64" s="41"/>
      <c r="H64" s="42"/>
      <c r="I64" s="82"/>
      <c r="J64" s="17"/>
      <c r="K64" s="83"/>
      <c r="L64" s="84"/>
      <c r="M64" s="85"/>
      <c r="N64" s="86"/>
      <c r="O64" s="87"/>
      <c r="P64" s="5"/>
      <c r="Q64" s="4"/>
      <c r="R64" s="12"/>
      <c r="Z64" s="9"/>
      <c r="AA64" s="9"/>
      <c r="AB64" s="9"/>
      <c r="AC64" s="9"/>
      <c r="AD64" s="9"/>
      <c r="AE64" s="9"/>
      <c r="AF64" s="9"/>
      <c r="AG64" s="9"/>
      <c r="AH64" s="9"/>
    </row>
    <row r="65" spans="1:26" s="9" customFormat="1" ht="14.25" customHeight="1">
      <c r="A65" s="29"/>
      <c r="B65" s="23"/>
      <c r="C65" s="23"/>
      <c r="D65" s="23"/>
      <c r="E65" s="32"/>
      <c r="F65" s="30" t="s">
        <v>607</v>
      </c>
      <c r="G65" s="41"/>
      <c r="H65" s="42"/>
      <c r="I65" s="82"/>
      <c r="J65" s="17"/>
      <c r="K65" s="83"/>
      <c r="L65" s="84"/>
      <c r="M65" s="85"/>
      <c r="N65" s="86"/>
      <c r="O65" s="87"/>
      <c r="P65" s="5"/>
      <c r="Q65" s="4"/>
      <c r="R65" s="12"/>
      <c r="S65" s="6"/>
      <c r="Y65" s="6"/>
      <c r="Z65" s="6"/>
    </row>
    <row r="66" spans="1:26" s="9" customFormat="1" ht="14.25" customHeight="1">
      <c r="A66" s="23"/>
      <c r="B66" s="23"/>
      <c r="C66" s="23"/>
      <c r="D66" s="23"/>
      <c r="E66" s="32"/>
      <c r="F66" s="17"/>
      <c r="G66" s="17"/>
      <c r="H66" s="31"/>
      <c r="I66" s="36"/>
      <c r="J66" s="71"/>
      <c r="K66" s="68"/>
      <c r="L66" s="69"/>
      <c r="M66" s="17"/>
      <c r="N66" s="72"/>
      <c r="O66" s="57"/>
      <c r="P66" s="8"/>
      <c r="Q66" s="4"/>
      <c r="R66" s="12"/>
      <c r="S66" s="6"/>
      <c r="Y66" s="6"/>
      <c r="Z66" s="6"/>
    </row>
    <row r="67" spans="1:26" s="9" customFormat="1" ht="13.8">
      <c r="A67" s="43" t="s">
        <v>614</v>
      </c>
      <c r="B67" s="43"/>
      <c r="C67" s="43"/>
      <c r="D67" s="43"/>
      <c r="E67" s="32"/>
      <c r="F67" s="17"/>
      <c r="G67" s="12"/>
      <c r="H67" s="17"/>
      <c r="I67" s="12"/>
      <c r="J67" s="88"/>
      <c r="K67" s="12"/>
      <c r="L67" s="12"/>
      <c r="M67" s="12"/>
      <c r="N67" s="12"/>
      <c r="O67" s="89"/>
      <c r="P67"/>
      <c r="Q67" s="4"/>
      <c r="R67" s="12"/>
      <c r="S67" s="6"/>
      <c r="Y67" s="6"/>
      <c r="Z67" s="6"/>
    </row>
    <row r="68" spans="1:26" s="9" customFormat="1" ht="39.6">
      <c r="A68" s="21" t="s">
        <v>16</v>
      </c>
      <c r="B68" s="21" t="s">
        <v>575</v>
      </c>
      <c r="C68" s="21"/>
      <c r="D68" s="22" t="s">
        <v>588</v>
      </c>
      <c r="E68" s="21" t="s">
        <v>589</v>
      </c>
      <c r="F68" s="21" t="s">
        <v>590</v>
      </c>
      <c r="G68" s="21" t="s">
        <v>609</v>
      </c>
      <c r="H68" s="21" t="s">
        <v>592</v>
      </c>
      <c r="I68" s="21" t="s">
        <v>593</v>
      </c>
      <c r="J68" s="20" t="s">
        <v>594</v>
      </c>
      <c r="K68" s="77" t="s">
        <v>615</v>
      </c>
      <c r="L68" s="63" t="s">
        <v>3630</v>
      </c>
      <c r="M68" s="77" t="s">
        <v>611</v>
      </c>
      <c r="N68" s="21" t="s">
        <v>612</v>
      </c>
      <c r="O68" s="20" t="s">
        <v>597</v>
      </c>
      <c r="P68" s="90" t="s">
        <v>598</v>
      </c>
      <c r="Q68" s="4"/>
      <c r="R68" s="17"/>
      <c r="S68" s="6"/>
      <c r="Y68" s="6"/>
      <c r="Z68" s="6"/>
    </row>
    <row r="69" spans="1:26" s="400" customFormat="1" ht="13.95" customHeight="1">
      <c r="A69" s="495">
        <v>1</v>
      </c>
      <c r="B69" s="496">
        <v>44134</v>
      </c>
      <c r="C69" s="497"/>
      <c r="D69" s="498" t="s">
        <v>3651</v>
      </c>
      <c r="E69" s="490" t="s">
        <v>600</v>
      </c>
      <c r="F69" s="467">
        <v>1076</v>
      </c>
      <c r="G69" s="467">
        <v>1052</v>
      </c>
      <c r="H69" s="467">
        <v>1056</v>
      </c>
      <c r="I69" s="462">
        <v>1120</v>
      </c>
      <c r="J69" s="462" t="s">
        <v>3662</v>
      </c>
      <c r="K69" s="462">
        <f t="shared" ref="K69:K70" si="61">H69-F69</f>
        <v>-20</v>
      </c>
      <c r="L69" s="446">
        <f t="shared" ref="L69:L70" si="62">(H69*N69)*0.035%</f>
        <v>221.76000000000002</v>
      </c>
      <c r="M69" s="499">
        <f t="shared" ref="M69:M70" si="63">(K69*N69)-L69</f>
        <v>-12221.76</v>
      </c>
      <c r="N69" s="462">
        <v>600</v>
      </c>
      <c r="O69" s="432" t="s">
        <v>663</v>
      </c>
      <c r="P69" s="420">
        <v>44137</v>
      </c>
      <c r="Q69" s="387"/>
      <c r="R69" s="343" t="s">
        <v>3186</v>
      </c>
      <c r="S69" s="40"/>
      <c r="Y69" s="40"/>
      <c r="Z69" s="40"/>
    </row>
    <row r="70" spans="1:26" s="400" customFormat="1" ht="13.95" customHeight="1">
      <c r="A70" s="500">
        <v>2</v>
      </c>
      <c r="B70" s="501">
        <v>44134</v>
      </c>
      <c r="C70" s="502"/>
      <c r="D70" s="468" t="s">
        <v>3653</v>
      </c>
      <c r="E70" s="458" t="s">
        <v>600</v>
      </c>
      <c r="F70" s="436">
        <v>436.5</v>
      </c>
      <c r="G70" s="436">
        <v>425</v>
      </c>
      <c r="H70" s="436">
        <v>442.5</v>
      </c>
      <c r="I70" s="434">
        <v>460</v>
      </c>
      <c r="J70" s="434" t="s">
        <v>3673</v>
      </c>
      <c r="K70" s="434">
        <f t="shared" si="61"/>
        <v>6</v>
      </c>
      <c r="L70" s="444">
        <f t="shared" si="62"/>
        <v>185.85000000000002</v>
      </c>
      <c r="M70" s="491">
        <f t="shared" si="63"/>
        <v>7014.15</v>
      </c>
      <c r="N70" s="434">
        <v>1200</v>
      </c>
      <c r="O70" s="438" t="s">
        <v>599</v>
      </c>
      <c r="P70" s="465">
        <v>44138</v>
      </c>
      <c r="Q70" s="387"/>
      <c r="R70" s="343" t="s">
        <v>3186</v>
      </c>
      <c r="S70" s="40"/>
      <c r="Y70" s="40"/>
      <c r="Z70" s="40"/>
    </row>
    <row r="71" spans="1:26" s="400" customFormat="1" ht="13.95" customHeight="1">
      <c r="A71" s="500">
        <v>3</v>
      </c>
      <c r="B71" s="501">
        <v>44134</v>
      </c>
      <c r="C71" s="502"/>
      <c r="D71" s="468" t="s">
        <v>3642</v>
      </c>
      <c r="E71" s="458" t="s">
        <v>600</v>
      </c>
      <c r="F71" s="436">
        <v>2202.5</v>
      </c>
      <c r="G71" s="436">
        <v>2160</v>
      </c>
      <c r="H71" s="436">
        <v>2225</v>
      </c>
      <c r="I71" s="434" t="s">
        <v>3659</v>
      </c>
      <c r="J71" s="434" t="s">
        <v>3639</v>
      </c>
      <c r="K71" s="434">
        <f t="shared" ref="K71" si="64">H71-F71</f>
        <v>22.5</v>
      </c>
      <c r="L71" s="444">
        <f t="shared" ref="L71:L72" si="65">(H71*N71)*0.035%</f>
        <v>233.62500000000003</v>
      </c>
      <c r="M71" s="491">
        <f t="shared" ref="M71:M72" si="66">(K71*N71)-L71</f>
        <v>6516.375</v>
      </c>
      <c r="N71" s="434">
        <v>300</v>
      </c>
      <c r="O71" s="438" t="s">
        <v>599</v>
      </c>
      <c r="P71" s="465">
        <v>44137</v>
      </c>
      <c r="Q71" s="387"/>
      <c r="R71" s="343" t="s">
        <v>3186</v>
      </c>
      <c r="S71" s="40"/>
      <c r="Y71" s="40"/>
      <c r="Z71" s="40"/>
    </row>
    <row r="72" spans="1:26" s="400" customFormat="1" ht="13.95" customHeight="1">
      <c r="A72" s="500">
        <v>4</v>
      </c>
      <c r="B72" s="501">
        <v>44137</v>
      </c>
      <c r="C72" s="502"/>
      <c r="D72" s="468" t="s">
        <v>3667</v>
      </c>
      <c r="E72" s="458" t="s">
        <v>3627</v>
      </c>
      <c r="F72" s="436">
        <v>25080</v>
      </c>
      <c r="G72" s="436">
        <v>25400</v>
      </c>
      <c r="H72" s="436">
        <v>24890</v>
      </c>
      <c r="I72" s="434">
        <v>24500</v>
      </c>
      <c r="J72" s="434" t="s">
        <v>3668</v>
      </c>
      <c r="K72" s="434">
        <f>F72-H72</f>
        <v>190</v>
      </c>
      <c r="L72" s="444">
        <f t="shared" si="65"/>
        <v>217.78750000000002</v>
      </c>
      <c r="M72" s="491">
        <f t="shared" si="66"/>
        <v>4532.2124999999996</v>
      </c>
      <c r="N72" s="434">
        <v>25</v>
      </c>
      <c r="O72" s="438" t="s">
        <v>599</v>
      </c>
      <c r="P72" s="548">
        <v>44137</v>
      </c>
      <c r="Q72" s="387"/>
      <c r="R72" s="343" t="s">
        <v>602</v>
      </c>
      <c r="S72" s="40"/>
      <c r="Y72" s="40"/>
      <c r="Z72" s="40"/>
    </row>
    <row r="73" spans="1:26" s="400" customFormat="1" ht="13.95" customHeight="1">
      <c r="A73" s="500">
        <v>5</v>
      </c>
      <c r="B73" s="501">
        <v>44138</v>
      </c>
      <c r="C73" s="502"/>
      <c r="D73" s="468" t="s">
        <v>3642</v>
      </c>
      <c r="E73" s="458" t="s">
        <v>600</v>
      </c>
      <c r="F73" s="436">
        <v>2190</v>
      </c>
      <c r="G73" s="436">
        <v>2150</v>
      </c>
      <c r="H73" s="436">
        <v>2214</v>
      </c>
      <c r="I73" s="434" t="s">
        <v>3659</v>
      </c>
      <c r="J73" s="434" t="s">
        <v>3682</v>
      </c>
      <c r="K73" s="434">
        <f t="shared" ref="K73" si="67">H73-F73</f>
        <v>24</v>
      </c>
      <c r="L73" s="444">
        <f t="shared" ref="L73" si="68">(H73*N73)*0.035%</f>
        <v>232.47000000000003</v>
      </c>
      <c r="M73" s="491">
        <f t="shared" ref="M73" si="69">(K73*N73)-L73</f>
        <v>6967.53</v>
      </c>
      <c r="N73" s="434">
        <v>300</v>
      </c>
      <c r="O73" s="438" t="s">
        <v>599</v>
      </c>
      <c r="P73" s="465">
        <v>44139</v>
      </c>
      <c r="Q73" s="387"/>
      <c r="R73" s="343" t="s">
        <v>3186</v>
      </c>
      <c r="S73" s="40"/>
      <c r="Y73" s="40"/>
      <c r="Z73" s="40"/>
    </row>
    <row r="74" spans="1:26" s="400" customFormat="1" ht="13.95" customHeight="1">
      <c r="A74" s="500">
        <v>6</v>
      </c>
      <c r="B74" s="501">
        <v>44139</v>
      </c>
      <c r="C74" s="502"/>
      <c r="D74" s="468" t="s">
        <v>3680</v>
      </c>
      <c r="E74" s="458" t="s">
        <v>600</v>
      </c>
      <c r="F74" s="436">
        <v>1303</v>
      </c>
      <c r="G74" s="436">
        <v>1279</v>
      </c>
      <c r="H74" s="436">
        <v>1315.5</v>
      </c>
      <c r="I74" s="434" t="s">
        <v>3681</v>
      </c>
      <c r="J74" s="434" t="s">
        <v>3683</v>
      </c>
      <c r="K74" s="434">
        <f t="shared" ref="K74" si="70">H74-F74</f>
        <v>12.5</v>
      </c>
      <c r="L74" s="444">
        <f t="shared" ref="L74" si="71">(H74*N74)*0.035%</f>
        <v>253.23375000000004</v>
      </c>
      <c r="M74" s="491">
        <f t="shared" ref="M74" si="72">(K74*N74)-L74</f>
        <v>6621.7662499999997</v>
      </c>
      <c r="N74" s="434">
        <v>550</v>
      </c>
      <c r="O74" s="438" t="s">
        <v>599</v>
      </c>
      <c r="P74" s="548">
        <v>44139</v>
      </c>
      <c r="Q74" s="387"/>
      <c r="R74" s="343" t="s">
        <v>602</v>
      </c>
      <c r="S74" s="40"/>
      <c r="Y74" s="40"/>
      <c r="Z74" s="40"/>
    </row>
    <row r="75" spans="1:26" s="400" customFormat="1" ht="13.95" customHeight="1">
      <c r="A75" s="500">
        <v>7</v>
      </c>
      <c r="B75" s="501">
        <v>44139</v>
      </c>
      <c r="C75" s="502"/>
      <c r="D75" s="468" t="s">
        <v>3686</v>
      </c>
      <c r="E75" s="458" t="s">
        <v>600</v>
      </c>
      <c r="F75" s="436">
        <v>468</v>
      </c>
      <c r="G75" s="436">
        <v>459</v>
      </c>
      <c r="H75" s="436">
        <v>473.25</v>
      </c>
      <c r="I75" s="434">
        <v>487</v>
      </c>
      <c r="J75" s="434" t="s">
        <v>3687</v>
      </c>
      <c r="K75" s="434">
        <f t="shared" ref="K75" si="73">H75-F75</f>
        <v>5.25</v>
      </c>
      <c r="L75" s="444">
        <f t="shared" ref="L75:L77" si="74">(H75*N75)*0.035%</f>
        <v>248.45625000000004</v>
      </c>
      <c r="M75" s="491">
        <f t="shared" ref="M75:M77" si="75">(K75*N75)-L75</f>
        <v>7626.5437499999998</v>
      </c>
      <c r="N75" s="434">
        <v>1500</v>
      </c>
      <c r="O75" s="438" t="s">
        <v>599</v>
      </c>
      <c r="P75" s="548">
        <v>44139</v>
      </c>
      <c r="Q75" s="387"/>
      <c r="R75" s="343" t="s">
        <v>3186</v>
      </c>
      <c r="S75" s="40"/>
      <c r="Y75" s="40"/>
      <c r="Z75" s="40"/>
    </row>
    <row r="76" spans="1:26" s="400" customFormat="1" ht="13.95" customHeight="1">
      <c r="A76" s="500">
        <v>8</v>
      </c>
      <c r="B76" s="501">
        <v>44139</v>
      </c>
      <c r="C76" s="502"/>
      <c r="D76" s="468" t="s">
        <v>3688</v>
      </c>
      <c r="E76" s="458" t="s">
        <v>3627</v>
      </c>
      <c r="F76" s="436">
        <v>11910</v>
      </c>
      <c r="G76" s="436">
        <v>12040</v>
      </c>
      <c r="H76" s="436">
        <v>11835</v>
      </c>
      <c r="I76" s="434">
        <v>11700</v>
      </c>
      <c r="J76" s="434" t="s">
        <v>3690</v>
      </c>
      <c r="K76" s="434">
        <f>F76-H76</f>
        <v>75</v>
      </c>
      <c r="L76" s="444">
        <f t="shared" si="74"/>
        <v>310.66875000000005</v>
      </c>
      <c r="M76" s="491">
        <f t="shared" si="75"/>
        <v>5314.3312500000002</v>
      </c>
      <c r="N76" s="434">
        <v>75</v>
      </c>
      <c r="O76" s="438" t="s">
        <v>599</v>
      </c>
      <c r="P76" s="548">
        <v>44139</v>
      </c>
      <c r="Q76" s="387"/>
      <c r="R76" s="343" t="s">
        <v>602</v>
      </c>
      <c r="S76" s="40"/>
      <c r="Y76" s="40"/>
      <c r="Z76" s="40"/>
    </row>
    <row r="77" spans="1:26" s="400" customFormat="1" ht="13.95" customHeight="1">
      <c r="A77" s="500">
        <v>9</v>
      </c>
      <c r="B77" s="501">
        <v>44139</v>
      </c>
      <c r="C77" s="502"/>
      <c r="D77" s="468" t="s">
        <v>3689</v>
      </c>
      <c r="E77" s="458" t="s">
        <v>600</v>
      </c>
      <c r="F77" s="436">
        <v>464.5</v>
      </c>
      <c r="G77" s="436">
        <v>456</v>
      </c>
      <c r="H77" s="436">
        <v>472.5</v>
      </c>
      <c r="I77" s="434">
        <v>480</v>
      </c>
      <c r="J77" s="434" t="s">
        <v>3696</v>
      </c>
      <c r="K77" s="434">
        <f t="shared" ref="K77" si="76">H77-F77</f>
        <v>8</v>
      </c>
      <c r="L77" s="444">
        <f t="shared" si="74"/>
        <v>248.06250000000003</v>
      </c>
      <c r="M77" s="491">
        <f t="shared" si="75"/>
        <v>11751.9375</v>
      </c>
      <c r="N77" s="434">
        <v>1500</v>
      </c>
      <c r="O77" s="438" t="s">
        <v>599</v>
      </c>
      <c r="P77" s="465">
        <v>44140</v>
      </c>
      <c r="Q77" s="387"/>
      <c r="R77" s="343" t="s">
        <v>3186</v>
      </c>
      <c r="S77" s="40"/>
      <c r="Y77" s="40"/>
      <c r="Z77" s="40"/>
    </row>
    <row r="78" spans="1:26" s="400" customFormat="1" ht="13.95" customHeight="1">
      <c r="A78" s="500">
        <v>10</v>
      </c>
      <c r="B78" s="501">
        <v>44139</v>
      </c>
      <c r="C78" s="502"/>
      <c r="D78" s="468" t="s">
        <v>3688</v>
      </c>
      <c r="E78" s="458" t="s">
        <v>3627</v>
      </c>
      <c r="F78" s="436">
        <v>11900</v>
      </c>
      <c r="G78" s="436">
        <v>12030</v>
      </c>
      <c r="H78" s="436">
        <v>11835</v>
      </c>
      <c r="I78" s="434">
        <v>11700</v>
      </c>
      <c r="J78" s="434" t="s">
        <v>3691</v>
      </c>
      <c r="K78" s="434">
        <f>F78-H78</f>
        <v>65</v>
      </c>
      <c r="L78" s="444">
        <f t="shared" ref="L78:L79" si="77">(H78*N78)*0.035%</f>
        <v>310.66875000000005</v>
      </c>
      <c r="M78" s="491">
        <f t="shared" ref="M78:M79" si="78">(K78*N78)-L78</f>
        <v>4564.3312500000002</v>
      </c>
      <c r="N78" s="434">
        <v>75</v>
      </c>
      <c r="O78" s="438" t="s">
        <v>599</v>
      </c>
      <c r="P78" s="548">
        <v>44139</v>
      </c>
      <c r="Q78" s="387"/>
      <c r="R78" s="343" t="s">
        <v>602</v>
      </c>
      <c r="S78" s="40"/>
      <c r="Y78" s="40"/>
      <c r="Z78" s="40"/>
    </row>
    <row r="79" spans="1:26" s="400" customFormat="1" ht="13.95" customHeight="1">
      <c r="A79" s="500">
        <v>11</v>
      </c>
      <c r="B79" s="501">
        <v>44139</v>
      </c>
      <c r="C79" s="502"/>
      <c r="D79" s="468" t="s">
        <v>3642</v>
      </c>
      <c r="E79" s="458" t="s">
        <v>600</v>
      </c>
      <c r="F79" s="436">
        <v>2172</v>
      </c>
      <c r="G79" s="436">
        <v>2210</v>
      </c>
      <c r="H79" s="436">
        <v>2196.5</v>
      </c>
      <c r="I79" s="434" t="s">
        <v>3659</v>
      </c>
      <c r="J79" s="434" t="s">
        <v>3695</v>
      </c>
      <c r="K79" s="434">
        <f t="shared" ref="K79" si="79">H79-F79</f>
        <v>24.5</v>
      </c>
      <c r="L79" s="444">
        <f t="shared" si="77"/>
        <v>230.63250000000002</v>
      </c>
      <c r="M79" s="491">
        <f t="shared" si="78"/>
        <v>7119.3675000000003</v>
      </c>
      <c r="N79" s="434">
        <v>300</v>
      </c>
      <c r="O79" s="438" t="s">
        <v>599</v>
      </c>
      <c r="P79" s="465">
        <v>44140</v>
      </c>
      <c r="Q79" s="387"/>
      <c r="R79" s="343" t="s">
        <v>3186</v>
      </c>
      <c r="S79" s="40"/>
      <c r="Y79" s="40"/>
      <c r="Z79" s="40"/>
    </row>
    <row r="80" spans="1:26" s="400" customFormat="1" ht="13.95" customHeight="1">
      <c r="A80" s="500">
        <v>12</v>
      </c>
      <c r="B80" s="501">
        <v>44139</v>
      </c>
      <c r="C80" s="502"/>
      <c r="D80" s="468" t="s">
        <v>3692</v>
      </c>
      <c r="E80" s="458" t="s">
        <v>600</v>
      </c>
      <c r="F80" s="436">
        <v>2064</v>
      </c>
      <c r="G80" s="436">
        <v>2024</v>
      </c>
      <c r="H80" s="436">
        <v>2090</v>
      </c>
      <c r="I80" s="434">
        <v>2140</v>
      </c>
      <c r="J80" s="434" t="s">
        <v>3694</v>
      </c>
      <c r="K80" s="434">
        <f t="shared" ref="K80" si="80">H80-F80</f>
        <v>26</v>
      </c>
      <c r="L80" s="444">
        <f t="shared" ref="L80:L81" si="81">(H80*N80)*0.035%</f>
        <v>219.45000000000005</v>
      </c>
      <c r="M80" s="491">
        <f t="shared" ref="M80:M81" si="82">(K80*N80)-L80</f>
        <v>7580.55</v>
      </c>
      <c r="N80" s="434">
        <v>300</v>
      </c>
      <c r="O80" s="438" t="s">
        <v>599</v>
      </c>
      <c r="P80" s="465">
        <v>44140</v>
      </c>
      <c r="Q80" s="387"/>
      <c r="R80" s="343" t="s">
        <v>602</v>
      </c>
      <c r="S80" s="40"/>
      <c r="Y80" s="40"/>
      <c r="Z80" s="40"/>
    </row>
    <row r="81" spans="1:26" s="400" customFormat="1" ht="13.95" customHeight="1">
      <c r="A81" s="495">
        <v>13</v>
      </c>
      <c r="B81" s="496">
        <v>44140</v>
      </c>
      <c r="C81" s="497"/>
      <c r="D81" s="498" t="s">
        <v>3688</v>
      </c>
      <c r="E81" s="490" t="s">
        <v>3627</v>
      </c>
      <c r="F81" s="467">
        <v>12070</v>
      </c>
      <c r="G81" s="467">
        <v>12200</v>
      </c>
      <c r="H81" s="467">
        <v>12200</v>
      </c>
      <c r="I81" s="546">
        <v>11800</v>
      </c>
      <c r="J81" s="462" t="s">
        <v>3711</v>
      </c>
      <c r="K81" s="462">
        <f t="shared" ref="K81:K87" si="83">F81-H81</f>
        <v>-130</v>
      </c>
      <c r="L81" s="446">
        <f t="shared" si="81"/>
        <v>320.25000000000006</v>
      </c>
      <c r="M81" s="499">
        <f t="shared" si="82"/>
        <v>-10070.25</v>
      </c>
      <c r="N81" s="462">
        <v>75</v>
      </c>
      <c r="O81" s="432" t="s">
        <v>663</v>
      </c>
      <c r="P81" s="420">
        <v>44141</v>
      </c>
      <c r="Q81" s="387"/>
      <c r="R81" s="343" t="s">
        <v>602</v>
      </c>
      <c r="S81" s="40"/>
      <c r="Y81" s="40"/>
      <c r="Z81" s="40"/>
    </row>
    <row r="82" spans="1:26" s="400" customFormat="1" ht="13.95" customHeight="1">
      <c r="A82" s="495">
        <v>14</v>
      </c>
      <c r="B82" s="496">
        <v>44141</v>
      </c>
      <c r="C82" s="497"/>
      <c r="D82" s="498" t="s">
        <v>3712</v>
      </c>
      <c r="E82" s="490" t="s">
        <v>3627</v>
      </c>
      <c r="F82" s="467">
        <v>2003.5</v>
      </c>
      <c r="G82" s="467">
        <v>2024</v>
      </c>
      <c r="H82" s="467">
        <v>2020</v>
      </c>
      <c r="I82" s="546">
        <v>1960</v>
      </c>
      <c r="J82" s="462" t="s">
        <v>3713</v>
      </c>
      <c r="K82" s="462">
        <f t="shared" si="83"/>
        <v>-16.5</v>
      </c>
      <c r="L82" s="446">
        <f t="shared" ref="L82:L83" si="84">(H82*N82)*0.035%</f>
        <v>357.03500000000003</v>
      </c>
      <c r="M82" s="499">
        <f t="shared" ref="M82:M83" si="85">(K82*N82)-L82</f>
        <v>-8689.5349999999999</v>
      </c>
      <c r="N82" s="462">
        <v>505</v>
      </c>
      <c r="O82" s="432" t="s">
        <v>663</v>
      </c>
      <c r="P82" s="420">
        <v>44141</v>
      </c>
      <c r="Q82" s="387"/>
      <c r="R82" s="343" t="s">
        <v>602</v>
      </c>
      <c r="S82" s="40"/>
      <c r="Y82" s="40"/>
      <c r="Z82" s="40"/>
    </row>
    <row r="83" spans="1:26" s="400" customFormat="1" ht="13.95" customHeight="1">
      <c r="A83" s="495">
        <v>15</v>
      </c>
      <c r="B83" s="496">
        <v>44144</v>
      </c>
      <c r="C83" s="497"/>
      <c r="D83" s="498" t="s">
        <v>3688</v>
      </c>
      <c r="E83" s="490" t="s">
        <v>3627</v>
      </c>
      <c r="F83" s="467">
        <v>12440</v>
      </c>
      <c r="G83" s="467">
        <v>12550</v>
      </c>
      <c r="H83" s="467">
        <v>12610</v>
      </c>
      <c r="I83" s="546">
        <v>12200</v>
      </c>
      <c r="J83" s="462" t="s">
        <v>3738</v>
      </c>
      <c r="K83" s="462">
        <f t="shared" si="83"/>
        <v>-170</v>
      </c>
      <c r="L83" s="446">
        <f t="shared" si="84"/>
        <v>331.01250000000005</v>
      </c>
      <c r="M83" s="499">
        <f t="shared" si="85"/>
        <v>-13081.012500000001</v>
      </c>
      <c r="N83" s="462">
        <v>75</v>
      </c>
      <c r="O83" s="432" t="s">
        <v>663</v>
      </c>
      <c r="P83" s="420">
        <v>44145</v>
      </c>
      <c r="Q83" s="387"/>
      <c r="R83" s="343" t="s">
        <v>602</v>
      </c>
      <c r="S83" s="40"/>
      <c r="Y83" s="40"/>
      <c r="Z83" s="40"/>
    </row>
    <row r="84" spans="1:26" s="400" customFormat="1" ht="13.95" customHeight="1">
      <c r="A84" s="495">
        <v>16</v>
      </c>
      <c r="B84" s="496">
        <v>44144</v>
      </c>
      <c r="C84" s="497"/>
      <c r="D84" s="498" t="s">
        <v>3730</v>
      </c>
      <c r="E84" s="490" t="s">
        <v>3627</v>
      </c>
      <c r="F84" s="467">
        <v>220.5</v>
      </c>
      <c r="G84" s="467">
        <v>224.5</v>
      </c>
      <c r="H84" s="467">
        <v>224.25</v>
      </c>
      <c r="I84" s="546">
        <v>210</v>
      </c>
      <c r="J84" s="462" t="s">
        <v>3742</v>
      </c>
      <c r="K84" s="462">
        <f t="shared" si="83"/>
        <v>-3.75</v>
      </c>
      <c r="L84" s="446">
        <f t="shared" ref="L84:L86" si="86">(H84*N84)*0.035%</f>
        <v>235.46250000000003</v>
      </c>
      <c r="M84" s="499">
        <f t="shared" ref="M84:M85" si="87">(K84*N84)-L84</f>
        <v>-11485.4625</v>
      </c>
      <c r="N84" s="462">
        <v>3000</v>
      </c>
      <c r="O84" s="432" t="s">
        <v>663</v>
      </c>
      <c r="P84" s="420">
        <v>44145</v>
      </c>
      <c r="Q84" s="387"/>
      <c r="R84" s="343" t="s">
        <v>602</v>
      </c>
      <c r="S84" s="40"/>
      <c r="Y84" s="40"/>
      <c r="Z84" s="40"/>
    </row>
    <row r="85" spans="1:26" s="400" customFormat="1" ht="13.95" customHeight="1">
      <c r="A85" s="500">
        <v>17</v>
      </c>
      <c r="B85" s="501">
        <v>44146</v>
      </c>
      <c r="C85" s="502"/>
      <c r="D85" s="468" t="s">
        <v>3688</v>
      </c>
      <c r="E85" s="458" t="s">
        <v>3627</v>
      </c>
      <c r="F85" s="436">
        <v>11755</v>
      </c>
      <c r="G85" s="436">
        <v>11860</v>
      </c>
      <c r="H85" s="436">
        <v>11695</v>
      </c>
      <c r="I85" s="434">
        <v>11500</v>
      </c>
      <c r="J85" s="434" t="s">
        <v>3147</v>
      </c>
      <c r="K85" s="434">
        <f t="shared" si="83"/>
        <v>60</v>
      </c>
      <c r="L85" s="444">
        <f t="shared" si="86"/>
        <v>306.99375000000003</v>
      </c>
      <c r="M85" s="491">
        <f t="shared" si="87"/>
        <v>4193.0062500000004</v>
      </c>
      <c r="N85" s="434">
        <v>75</v>
      </c>
      <c r="O85" s="438" t="s">
        <v>599</v>
      </c>
      <c r="P85" s="548">
        <v>44146</v>
      </c>
      <c r="Q85" s="387"/>
      <c r="R85" s="343" t="s">
        <v>602</v>
      </c>
      <c r="S85" s="40"/>
      <c r="Y85" s="40"/>
      <c r="Z85" s="40"/>
    </row>
    <row r="86" spans="1:26" s="400" customFormat="1" ht="13.95" customHeight="1">
      <c r="A86" s="587">
        <v>18</v>
      </c>
      <c r="B86" s="585">
        <v>44146</v>
      </c>
      <c r="C86" s="502"/>
      <c r="D86" s="468" t="s">
        <v>3754</v>
      </c>
      <c r="E86" s="458" t="s">
        <v>3627</v>
      </c>
      <c r="F86" s="436">
        <v>1376</v>
      </c>
      <c r="G86" s="436">
        <v>1410</v>
      </c>
      <c r="H86" s="436">
        <v>1352</v>
      </c>
      <c r="I86" s="524">
        <v>1330</v>
      </c>
      <c r="J86" s="584" t="s">
        <v>3759</v>
      </c>
      <c r="K86" s="524">
        <f t="shared" si="83"/>
        <v>24</v>
      </c>
      <c r="L86" s="444">
        <f t="shared" si="86"/>
        <v>260.26000000000005</v>
      </c>
      <c r="M86" s="584">
        <v>12290</v>
      </c>
      <c r="N86" s="584">
        <v>550</v>
      </c>
      <c r="O86" s="584" t="s">
        <v>599</v>
      </c>
      <c r="P86" s="582">
        <v>44148</v>
      </c>
      <c r="Q86" s="387"/>
      <c r="R86" s="343" t="s">
        <v>602</v>
      </c>
      <c r="S86" s="40"/>
      <c r="Y86" s="40"/>
      <c r="Z86" s="40"/>
    </row>
    <row r="87" spans="1:26" s="400" customFormat="1" ht="13.95" customHeight="1">
      <c r="A87" s="588"/>
      <c r="B87" s="586"/>
      <c r="C87" s="502"/>
      <c r="D87" s="468" t="s">
        <v>3755</v>
      </c>
      <c r="E87" s="458" t="s">
        <v>3627</v>
      </c>
      <c r="F87" s="436">
        <v>22.5</v>
      </c>
      <c r="G87" s="436"/>
      <c r="H87" s="436">
        <v>23.5</v>
      </c>
      <c r="I87" s="524"/>
      <c r="J87" s="583"/>
      <c r="K87" s="524">
        <f t="shared" si="83"/>
        <v>-1</v>
      </c>
      <c r="L87" s="524">
        <v>100</v>
      </c>
      <c r="M87" s="583"/>
      <c r="N87" s="583"/>
      <c r="O87" s="583"/>
      <c r="P87" s="583"/>
      <c r="Q87" s="387"/>
      <c r="R87" s="343" t="s">
        <v>602</v>
      </c>
      <c r="S87" s="40"/>
      <c r="Y87" s="40"/>
      <c r="Z87" s="40"/>
    </row>
    <row r="88" spans="1:26" s="400" customFormat="1" ht="13.95" customHeight="1">
      <c r="A88" s="500">
        <v>19</v>
      </c>
      <c r="B88" s="558">
        <v>44146</v>
      </c>
      <c r="C88" s="559"/>
      <c r="D88" s="560" t="s">
        <v>3642</v>
      </c>
      <c r="E88" s="561" t="s">
        <v>600</v>
      </c>
      <c r="F88" s="562">
        <v>2171</v>
      </c>
      <c r="G88" s="562">
        <v>2130</v>
      </c>
      <c r="H88" s="562">
        <v>2194</v>
      </c>
      <c r="I88" s="563">
        <v>2250</v>
      </c>
      <c r="J88" s="563" t="s">
        <v>3759</v>
      </c>
      <c r="K88" s="563">
        <f t="shared" ref="K88" si="88">H88-F88</f>
        <v>23</v>
      </c>
      <c r="L88" s="564">
        <f t="shared" ref="L88" si="89">(H88*N88)*0.035%</f>
        <v>230.37000000000003</v>
      </c>
      <c r="M88" s="491">
        <f t="shared" ref="M88" si="90">(K88*N88)-L88</f>
        <v>6669.63</v>
      </c>
      <c r="N88" s="434">
        <v>300</v>
      </c>
      <c r="O88" s="438" t="s">
        <v>599</v>
      </c>
      <c r="P88" s="548">
        <v>44146</v>
      </c>
      <c r="Q88" s="387"/>
      <c r="R88" s="343" t="s">
        <v>3186</v>
      </c>
      <c r="S88" s="40"/>
      <c r="Y88" s="40"/>
      <c r="Z88" s="40"/>
    </row>
    <row r="89" spans="1:26" s="400" customFormat="1" ht="13.8" customHeight="1">
      <c r="A89" s="494">
        <v>20</v>
      </c>
      <c r="B89" s="567">
        <v>44148</v>
      </c>
      <c r="C89" s="565"/>
      <c r="D89" s="565" t="s">
        <v>3785</v>
      </c>
      <c r="E89" s="565" t="s">
        <v>600</v>
      </c>
      <c r="F89" s="463" t="s">
        <v>3786</v>
      </c>
      <c r="G89" s="463">
        <v>468</v>
      </c>
      <c r="H89" s="565"/>
      <c r="I89" s="463">
        <v>486</v>
      </c>
      <c r="J89" s="566" t="s">
        <v>601</v>
      </c>
      <c r="K89" s="376"/>
      <c r="L89" s="376"/>
      <c r="M89" s="376"/>
      <c r="N89" s="376"/>
      <c r="O89" s="376"/>
      <c r="P89" s="376"/>
      <c r="Q89" s="387"/>
      <c r="R89" s="343" t="s">
        <v>602</v>
      </c>
      <c r="S89" s="40"/>
      <c r="Y89" s="40"/>
      <c r="Z89" s="40"/>
    </row>
    <row r="90" spans="1:26" s="400" customFormat="1" ht="13.8" customHeight="1">
      <c r="A90" s="500">
        <v>21</v>
      </c>
      <c r="B90" s="501">
        <v>44148</v>
      </c>
      <c r="C90" s="502"/>
      <c r="D90" s="468" t="s">
        <v>3787</v>
      </c>
      <c r="E90" s="458" t="s">
        <v>600</v>
      </c>
      <c r="F90" s="436">
        <v>168.75</v>
      </c>
      <c r="G90" s="436">
        <v>165.5</v>
      </c>
      <c r="H90" s="436">
        <v>171.25</v>
      </c>
      <c r="I90" s="434">
        <v>175</v>
      </c>
      <c r="J90" s="563" t="s">
        <v>3784</v>
      </c>
      <c r="K90" s="563">
        <f t="shared" ref="K90" si="91">H90-F90</f>
        <v>2.5</v>
      </c>
      <c r="L90" s="564">
        <f t="shared" ref="L90" si="92">(H90*N90)*0.035%</f>
        <v>215.77500000000003</v>
      </c>
      <c r="M90" s="491">
        <f t="shared" ref="M90" si="93">(K90*N90)-L90</f>
        <v>8784.2250000000004</v>
      </c>
      <c r="N90" s="434">
        <v>3600</v>
      </c>
      <c r="O90" s="438" t="s">
        <v>599</v>
      </c>
      <c r="P90" s="548">
        <v>44148</v>
      </c>
      <c r="Q90" s="387"/>
      <c r="R90" s="343" t="s">
        <v>602</v>
      </c>
      <c r="S90" s="40"/>
      <c r="Y90" s="40"/>
      <c r="Z90" s="40"/>
    </row>
    <row r="91" spans="1:26" s="400" customFormat="1" ht="13.8" customHeight="1">
      <c r="A91" s="500">
        <v>22</v>
      </c>
      <c r="B91" s="501">
        <v>44148</v>
      </c>
      <c r="C91" s="502"/>
      <c r="D91" s="468" t="s">
        <v>3653</v>
      </c>
      <c r="E91" s="458" t="s">
        <v>600</v>
      </c>
      <c r="F91" s="436">
        <v>473</v>
      </c>
      <c r="G91" s="436">
        <v>463</v>
      </c>
      <c r="H91" s="436">
        <v>482.5</v>
      </c>
      <c r="I91" s="434">
        <v>493</v>
      </c>
      <c r="J91" s="563" t="s">
        <v>3797</v>
      </c>
      <c r="K91" s="563">
        <f t="shared" ref="K91" si="94">H91-F91</f>
        <v>9.5</v>
      </c>
      <c r="L91" s="564">
        <f t="shared" ref="L91" si="95">(H91*N91)*0.035%</f>
        <v>202.65000000000003</v>
      </c>
      <c r="M91" s="491">
        <f t="shared" ref="M91" si="96">(K91*N91)-L91</f>
        <v>11197.35</v>
      </c>
      <c r="N91" s="434">
        <v>1200</v>
      </c>
      <c r="O91" s="438" t="s">
        <v>599</v>
      </c>
      <c r="P91" s="548">
        <v>44148</v>
      </c>
      <c r="Q91" s="387"/>
      <c r="R91" s="343" t="s">
        <v>3186</v>
      </c>
      <c r="S91" s="40"/>
      <c r="Y91" s="40"/>
      <c r="Z91" s="40"/>
    </row>
    <row r="92" spans="1:26" s="400" customFormat="1" ht="13.8" customHeight="1">
      <c r="A92" s="500">
        <v>23</v>
      </c>
      <c r="B92" s="501">
        <v>44148</v>
      </c>
      <c r="C92" s="502"/>
      <c r="D92" s="468" t="s">
        <v>3787</v>
      </c>
      <c r="E92" s="458" t="s">
        <v>600</v>
      </c>
      <c r="F92" s="436">
        <v>167.75</v>
      </c>
      <c r="G92" s="436">
        <v>165</v>
      </c>
      <c r="H92" s="436">
        <v>169.75</v>
      </c>
      <c r="I92" s="434">
        <v>175</v>
      </c>
      <c r="J92" s="563" t="s">
        <v>3796</v>
      </c>
      <c r="K92" s="563">
        <f t="shared" ref="K92" si="97">H92-F92</f>
        <v>2</v>
      </c>
      <c r="L92" s="564">
        <f t="shared" ref="L92" si="98">(H92*N92)*0.035%</f>
        <v>213.88500000000002</v>
      </c>
      <c r="M92" s="491">
        <f t="shared" ref="M92" si="99">(K92*N92)-L92</f>
        <v>6986.1149999999998</v>
      </c>
      <c r="N92" s="434">
        <v>3600</v>
      </c>
      <c r="O92" s="438" t="s">
        <v>599</v>
      </c>
      <c r="P92" s="548">
        <v>44148</v>
      </c>
      <c r="Q92" s="387"/>
      <c r="R92" s="343" t="s">
        <v>602</v>
      </c>
      <c r="S92" s="40"/>
      <c r="Y92" s="40"/>
      <c r="Z92" s="40"/>
    </row>
    <row r="93" spans="1:26" s="400" customFormat="1" ht="13.95" customHeight="1">
      <c r="A93" s="494"/>
      <c r="B93" s="565"/>
      <c r="C93" s="565"/>
      <c r="D93" s="565"/>
      <c r="E93" s="565"/>
      <c r="F93" s="565"/>
      <c r="G93" s="565"/>
      <c r="H93" s="565"/>
      <c r="I93" s="565"/>
      <c r="J93" s="565"/>
      <c r="K93" s="376"/>
      <c r="L93" s="376"/>
      <c r="M93" s="376"/>
      <c r="N93" s="376"/>
      <c r="O93" s="376"/>
      <c r="P93" s="376"/>
      <c r="Q93" s="387"/>
      <c r="R93" s="343"/>
      <c r="S93" s="40"/>
      <c r="Y93" s="40"/>
      <c r="Z93" s="40"/>
    </row>
    <row r="94" spans="1:26" s="400" customFormat="1" ht="13.95" customHeight="1">
      <c r="A94" s="494"/>
      <c r="B94" s="565"/>
      <c r="C94" s="565"/>
      <c r="D94" s="565"/>
      <c r="E94" s="565"/>
      <c r="F94" s="565"/>
      <c r="G94" s="565"/>
      <c r="H94" s="565"/>
      <c r="I94" s="565"/>
      <c r="J94" s="565"/>
      <c r="K94" s="376"/>
      <c r="L94" s="376"/>
      <c r="M94" s="376"/>
      <c r="N94" s="376"/>
      <c r="O94" s="376"/>
      <c r="P94" s="376"/>
      <c r="Q94" s="387"/>
      <c r="R94" s="343"/>
      <c r="S94" s="40"/>
      <c r="Y94" s="40"/>
      <c r="Z94" s="40"/>
    </row>
    <row r="95" spans="1:26" s="400" customFormat="1" ht="13.95" customHeight="1">
      <c r="A95" s="494"/>
      <c r="B95" s="492"/>
      <c r="C95" s="493"/>
      <c r="D95" s="484"/>
      <c r="E95" s="485"/>
      <c r="F95" s="443"/>
      <c r="G95" s="443"/>
      <c r="H95" s="443"/>
      <c r="I95" s="376"/>
      <c r="J95" s="376"/>
      <c r="K95" s="376"/>
      <c r="L95" s="376"/>
      <c r="M95" s="376"/>
      <c r="N95" s="376"/>
      <c r="O95" s="376"/>
      <c r="P95" s="376"/>
      <c r="Q95" s="387"/>
      <c r="R95" s="343"/>
      <c r="S95" s="40"/>
      <c r="Y95" s="40"/>
      <c r="Z95" s="40"/>
    </row>
    <row r="96" spans="1:26" s="400" customFormat="1" ht="13.95" customHeight="1">
      <c r="A96" s="516"/>
      <c r="B96" s="510"/>
      <c r="C96" s="517"/>
      <c r="D96" s="518"/>
      <c r="E96" s="377"/>
      <c r="F96" s="471"/>
      <c r="G96" s="471"/>
      <c r="H96" s="471"/>
      <c r="I96" s="461"/>
      <c r="J96" s="461"/>
      <c r="K96" s="461"/>
      <c r="L96" s="461"/>
      <c r="M96" s="461"/>
      <c r="N96" s="461"/>
      <c r="O96" s="461"/>
      <c r="P96" s="461"/>
      <c r="Q96" s="387"/>
      <c r="R96" s="343"/>
      <c r="S96" s="40"/>
      <c r="Y96" s="40"/>
      <c r="Z96" s="40"/>
    </row>
    <row r="97" spans="1:34" s="6" customFormat="1">
      <c r="A97" s="44"/>
      <c r="B97" s="45"/>
      <c r="C97" s="46"/>
      <c r="D97" s="47"/>
      <c r="E97" s="48"/>
      <c r="F97" s="49"/>
      <c r="G97" s="49"/>
      <c r="H97" s="49"/>
      <c r="I97" s="49"/>
      <c r="J97" s="17"/>
      <c r="K97" s="91"/>
      <c r="L97" s="91"/>
      <c r="M97" s="17"/>
      <c r="N97" s="16"/>
      <c r="O97" s="92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3.8">
      <c r="A98" s="50" t="s">
        <v>616</v>
      </c>
      <c r="B98" s="50"/>
      <c r="C98" s="50"/>
      <c r="D98" s="50"/>
      <c r="E98" s="51"/>
      <c r="F98" s="49"/>
      <c r="G98" s="49"/>
      <c r="H98" s="49"/>
      <c r="I98" s="49"/>
      <c r="J98" s="53"/>
      <c r="K98" s="12"/>
      <c r="L98" s="12"/>
      <c r="M98" s="12"/>
      <c r="N98" s="11"/>
      <c r="O98" s="53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39.6">
      <c r="A99" s="21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52" t="s">
        <v>609</v>
      </c>
      <c r="H99" s="21" t="s">
        <v>592</v>
      </c>
      <c r="I99" s="21" t="s">
        <v>593</v>
      </c>
      <c r="J99" s="20" t="s">
        <v>594</v>
      </c>
      <c r="K99" s="20" t="s">
        <v>617</v>
      </c>
      <c r="L99" s="63" t="s">
        <v>3630</v>
      </c>
      <c r="M99" s="77" t="s">
        <v>611</v>
      </c>
      <c r="N99" s="21" t="s">
        <v>612</v>
      </c>
      <c r="O99" s="21" t="s">
        <v>597</v>
      </c>
      <c r="P99" s="22" t="s">
        <v>598</v>
      </c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40" customFormat="1" ht="13.8">
      <c r="A100" s="522">
        <v>1</v>
      </c>
      <c r="B100" s="523">
        <v>44134</v>
      </c>
      <c r="C100" s="523"/>
      <c r="D100" s="505" t="s">
        <v>3650</v>
      </c>
      <c r="E100" s="436" t="s">
        <v>600</v>
      </c>
      <c r="F100" s="436">
        <v>13.2</v>
      </c>
      <c r="G100" s="457">
        <v>8</v>
      </c>
      <c r="H100" s="457">
        <v>17</v>
      </c>
      <c r="I100" s="457">
        <v>22</v>
      </c>
      <c r="J100" s="524" t="s">
        <v>3660</v>
      </c>
      <c r="K100" s="524">
        <f t="shared" ref="K100" si="100">H100-F100</f>
        <v>3.8000000000000007</v>
      </c>
      <c r="L100" s="525">
        <v>100</v>
      </c>
      <c r="M100" s="524">
        <f t="shared" ref="M100" si="101">(K100*N100)-100</f>
        <v>5125.0000000000009</v>
      </c>
      <c r="N100" s="524">
        <v>1375</v>
      </c>
      <c r="O100" s="526" t="s">
        <v>599</v>
      </c>
      <c r="P100" s="465">
        <v>44137</v>
      </c>
      <c r="Q100" s="387"/>
      <c r="R100" s="343" t="s">
        <v>602</v>
      </c>
      <c r="Z100" s="400"/>
      <c r="AA100" s="400"/>
      <c r="AB100" s="400"/>
      <c r="AC100" s="400"/>
      <c r="AD100" s="400"/>
      <c r="AE100" s="400"/>
      <c r="AF100" s="400"/>
      <c r="AG100" s="400"/>
      <c r="AH100" s="400"/>
    </row>
    <row r="101" spans="1:34" s="40" customFormat="1" ht="13.8">
      <c r="A101" s="522">
        <v>2</v>
      </c>
      <c r="B101" s="523">
        <v>44137</v>
      </c>
      <c r="C101" s="523"/>
      <c r="D101" s="505" t="s">
        <v>3661</v>
      </c>
      <c r="E101" s="436" t="s">
        <v>600</v>
      </c>
      <c r="F101" s="436">
        <v>12.5</v>
      </c>
      <c r="G101" s="457">
        <v>8</v>
      </c>
      <c r="H101" s="457">
        <v>15.25</v>
      </c>
      <c r="I101" s="457">
        <v>20</v>
      </c>
      <c r="J101" s="524" t="s">
        <v>3678</v>
      </c>
      <c r="K101" s="524">
        <f t="shared" ref="K101" si="102">H101-F101</f>
        <v>2.75</v>
      </c>
      <c r="L101" s="525">
        <v>100</v>
      </c>
      <c r="M101" s="524">
        <f t="shared" ref="M101" si="103">(K101*N101)-100</f>
        <v>3612.5</v>
      </c>
      <c r="N101" s="524">
        <v>1350</v>
      </c>
      <c r="O101" s="526" t="s">
        <v>599</v>
      </c>
      <c r="P101" s="465">
        <v>44138</v>
      </c>
      <c r="Q101" s="387"/>
      <c r="R101" s="343" t="s">
        <v>602</v>
      </c>
      <c r="Z101" s="400"/>
      <c r="AA101" s="400"/>
      <c r="AB101" s="400"/>
      <c r="AC101" s="400"/>
      <c r="AD101" s="400"/>
      <c r="AE101" s="400"/>
      <c r="AF101" s="400"/>
      <c r="AG101" s="400"/>
      <c r="AH101" s="400"/>
    </row>
    <row r="102" spans="1:34" s="40" customFormat="1" ht="13.8">
      <c r="A102" s="522">
        <v>3</v>
      </c>
      <c r="B102" s="523">
        <v>44137</v>
      </c>
      <c r="C102" s="523"/>
      <c r="D102" s="505" t="s">
        <v>3665</v>
      </c>
      <c r="E102" s="436" t="s">
        <v>600</v>
      </c>
      <c r="F102" s="436">
        <v>72</v>
      </c>
      <c r="G102" s="457">
        <v>30</v>
      </c>
      <c r="H102" s="457">
        <v>82.5</v>
      </c>
      <c r="I102" s="457">
        <v>130</v>
      </c>
      <c r="J102" s="524" t="s">
        <v>3666</v>
      </c>
      <c r="K102" s="524">
        <f t="shared" ref="K102" si="104">H102-F102</f>
        <v>10.5</v>
      </c>
      <c r="L102" s="525">
        <v>100</v>
      </c>
      <c r="M102" s="524">
        <f t="shared" ref="M102" si="105">(K102*N102)-100</f>
        <v>687.5</v>
      </c>
      <c r="N102" s="524">
        <v>75</v>
      </c>
      <c r="O102" s="526" t="s">
        <v>599</v>
      </c>
      <c r="P102" s="465">
        <v>44137</v>
      </c>
      <c r="Q102" s="387"/>
      <c r="R102" s="343" t="s">
        <v>3186</v>
      </c>
      <c r="Z102" s="400"/>
      <c r="AA102" s="400"/>
      <c r="AB102" s="400"/>
      <c r="AC102" s="400"/>
      <c r="AD102" s="400"/>
      <c r="AE102" s="400"/>
      <c r="AF102" s="400"/>
      <c r="AG102" s="400"/>
      <c r="AH102" s="400"/>
    </row>
    <row r="103" spans="1:34" s="40" customFormat="1" ht="13.8">
      <c r="A103" s="544">
        <v>4</v>
      </c>
      <c r="B103" s="545">
        <v>44138</v>
      </c>
      <c r="C103" s="545"/>
      <c r="D103" s="466" t="s">
        <v>3674</v>
      </c>
      <c r="E103" s="467" t="s">
        <v>600</v>
      </c>
      <c r="F103" s="467">
        <v>105</v>
      </c>
      <c r="G103" s="541">
        <v>60</v>
      </c>
      <c r="H103" s="541">
        <v>60</v>
      </c>
      <c r="I103" s="541">
        <v>180</v>
      </c>
      <c r="J103" s="546" t="s">
        <v>3679</v>
      </c>
      <c r="K103" s="546">
        <f t="shared" ref="K103:K106" si="106">H103-F103</f>
        <v>-45</v>
      </c>
      <c r="L103" s="547">
        <v>100</v>
      </c>
      <c r="M103" s="546">
        <f t="shared" ref="M103:M106" si="107">(K103*N103)-100</f>
        <v>-3475</v>
      </c>
      <c r="N103" s="546">
        <v>75</v>
      </c>
      <c r="O103" s="432" t="s">
        <v>663</v>
      </c>
      <c r="P103" s="420">
        <v>44139</v>
      </c>
      <c r="Q103" s="387"/>
      <c r="R103" s="343" t="s">
        <v>3186</v>
      </c>
      <c r="Z103" s="400"/>
      <c r="AA103" s="400"/>
      <c r="AB103" s="400"/>
      <c r="AC103" s="400"/>
      <c r="AD103" s="400"/>
      <c r="AE103" s="400"/>
      <c r="AF103" s="400"/>
      <c r="AG103" s="400"/>
      <c r="AH103" s="400"/>
    </row>
    <row r="104" spans="1:34" s="40" customFormat="1" ht="13.8">
      <c r="A104" s="522">
        <v>5</v>
      </c>
      <c r="B104" s="523">
        <v>44140</v>
      </c>
      <c r="C104" s="523"/>
      <c r="D104" s="505" t="s">
        <v>3703</v>
      </c>
      <c r="E104" s="436" t="s">
        <v>600</v>
      </c>
      <c r="F104" s="436">
        <v>15</v>
      </c>
      <c r="G104" s="457">
        <v>10</v>
      </c>
      <c r="H104" s="457">
        <v>17.2</v>
      </c>
      <c r="I104" s="457">
        <v>23</v>
      </c>
      <c r="J104" s="524" t="s">
        <v>3704</v>
      </c>
      <c r="K104" s="524">
        <f t="shared" si="106"/>
        <v>2.1999999999999993</v>
      </c>
      <c r="L104" s="525">
        <v>100</v>
      </c>
      <c r="M104" s="524">
        <f t="shared" si="107"/>
        <v>2869.9999999999991</v>
      </c>
      <c r="N104" s="524">
        <v>1350</v>
      </c>
      <c r="O104" s="526" t="s">
        <v>599</v>
      </c>
      <c r="P104" s="548">
        <v>44140</v>
      </c>
      <c r="Q104" s="387"/>
      <c r="R104" s="343" t="s">
        <v>602</v>
      </c>
      <c r="Z104" s="400"/>
      <c r="AA104" s="400"/>
      <c r="AB104" s="400"/>
      <c r="AC104" s="400"/>
      <c r="AD104" s="400"/>
      <c r="AE104" s="400"/>
      <c r="AF104" s="400"/>
      <c r="AG104" s="400"/>
      <c r="AH104" s="400"/>
    </row>
    <row r="105" spans="1:34" s="40" customFormat="1" ht="13.8">
      <c r="A105" s="522">
        <v>6</v>
      </c>
      <c r="B105" s="523">
        <v>44140</v>
      </c>
      <c r="C105" s="523"/>
      <c r="D105" s="505" t="s">
        <v>3706</v>
      </c>
      <c r="E105" s="436" t="s">
        <v>600</v>
      </c>
      <c r="F105" s="436">
        <v>45</v>
      </c>
      <c r="G105" s="457">
        <v>29</v>
      </c>
      <c r="H105" s="457">
        <v>52</v>
      </c>
      <c r="I105" s="457">
        <v>70</v>
      </c>
      <c r="J105" s="524" t="s">
        <v>3715</v>
      </c>
      <c r="K105" s="524">
        <f t="shared" si="106"/>
        <v>7</v>
      </c>
      <c r="L105" s="525">
        <v>100</v>
      </c>
      <c r="M105" s="524">
        <f t="shared" si="107"/>
        <v>2000</v>
      </c>
      <c r="N105" s="524">
        <v>300</v>
      </c>
      <c r="O105" s="526" t="s">
        <v>599</v>
      </c>
      <c r="P105" s="465">
        <v>44141</v>
      </c>
      <c r="Q105" s="387"/>
      <c r="R105" s="343" t="s">
        <v>602</v>
      </c>
      <c r="Z105" s="400"/>
      <c r="AA105" s="400"/>
      <c r="AB105" s="400"/>
      <c r="AC105" s="400"/>
      <c r="AD105" s="400"/>
      <c r="AE105" s="400"/>
      <c r="AF105" s="400"/>
      <c r="AG105" s="400"/>
      <c r="AH105" s="400"/>
    </row>
    <row r="106" spans="1:34" s="40" customFormat="1" ht="13.8">
      <c r="A106" s="522">
        <v>7</v>
      </c>
      <c r="B106" s="523">
        <v>44141</v>
      </c>
      <c r="C106" s="523"/>
      <c r="D106" s="505" t="s">
        <v>3703</v>
      </c>
      <c r="E106" s="436" t="s">
        <v>600</v>
      </c>
      <c r="F106" s="436">
        <v>16.5</v>
      </c>
      <c r="G106" s="457">
        <v>11.5</v>
      </c>
      <c r="H106" s="457">
        <v>18.25</v>
      </c>
      <c r="I106" s="457">
        <v>25</v>
      </c>
      <c r="J106" s="524" t="s">
        <v>3722</v>
      </c>
      <c r="K106" s="524">
        <f t="shared" si="106"/>
        <v>1.75</v>
      </c>
      <c r="L106" s="525">
        <v>100</v>
      </c>
      <c r="M106" s="524">
        <f t="shared" si="107"/>
        <v>2262.5</v>
      </c>
      <c r="N106" s="524">
        <v>1350</v>
      </c>
      <c r="O106" s="526" t="s">
        <v>599</v>
      </c>
      <c r="P106" s="465">
        <v>44144</v>
      </c>
      <c r="Q106" s="387"/>
      <c r="R106" s="343" t="s">
        <v>602</v>
      </c>
      <c r="Z106" s="400"/>
      <c r="AA106" s="400"/>
      <c r="AB106" s="400"/>
      <c r="AC106" s="400"/>
      <c r="AD106" s="400"/>
      <c r="AE106" s="400"/>
      <c r="AF106" s="400"/>
      <c r="AG106" s="400"/>
      <c r="AH106" s="400"/>
    </row>
    <row r="107" spans="1:34" s="40" customFormat="1" ht="13.8">
      <c r="A107" s="522">
        <v>8</v>
      </c>
      <c r="B107" s="523">
        <v>44141</v>
      </c>
      <c r="C107" s="523"/>
      <c r="D107" s="505" t="s">
        <v>3714</v>
      </c>
      <c r="E107" s="436" t="s">
        <v>600</v>
      </c>
      <c r="F107" s="436">
        <v>46</v>
      </c>
      <c r="G107" s="457">
        <v>30</v>
      </c>
      <c r="H107" s="457">
        <v>53</v>
      </c>
      <c r="I107" s="457">
        <v>70</v>
      </c>
      <c r="J107" s="524" t="s">
        <v>3715</v>
      </c>
      <c r="K107" s="524">
        <f t="shared" ref="K107:K108" si="108">H107-F107</f>
        <v>7</v>
      </c>
      <c r="L107" s="525">
        <v>100</v>
      </c>
      <c r="M107" s="524">
        <f t="shared" ref="M107:M108" si="109">(K107*N107)-100</f>
        <v>2000</v>
      </c>
      <c r="N107" s="524">
        <v>300</v>
      </c>
      <c r="O107" s="526" t="s">
        <v>599</v>
      </c>
      <c r="P107" s="548">
        <v>44141</v>
      </c>
      <c r="Q107" s="387"/>
      <c r="R107" s="343" t="s">
        <v>3186</v>
      </c>
      <c r="Z107" s="400"/>
      <c r="AA107" s="400"/>
      <c r="AB107" s="400"/>
      <c r="AC107" s="400"/>
      <c r="AD107" s="400"/>
      <c r="AE107" s="400"/>
      <c r="AF107" s="400"/>
      <c r="AG107" s="400"/>
      <c r="AH107" s="400"/>
    </row>
    <row r="108" spans="1:34" s="6" customFormat="1" ht="13.8">
      <c r="A108" s="522">
        <v>9</v>
      </c>
      <c r="B108" s="523">
        <v>44141</v>
      </c>
      <c r="C108" s="523"/>
      <c r="D108" s="505" t="s">
        <v>3718</v>
      </c>
      <c r="E108" s="436" t="s">
        <v>600</v>
      </c>
      <c r="F108" s="436">
        <v>44.5</v>
      </c>
      <c r="G108" s="457">
        <v>29</v>
      </c>
      <c r="H108" s="457">
        <v>52</v>
      </c>
      <c r="I108" s="457">
        <v>70</v>
      </c>
      <c r="J108" s="524" t="s">
        <v>3721</v>
      </c>
      <c r="K108" s="524">
        <f t="shared" si="108"/>
        <v>7.5</v>
      </c>
      <c r="L108" s="525">
        <v>100</v>
      </c>
      <c r="M108" s="524">
        <f t="shared" si="109"/>
        <v>2150</v>
      </c>
      <c r="N108" s="524">
        <v>300</v>
      </c>
      <c r="O108" s="526" t="s">
        <v>599</v>
      </c>
      <c r="P108" s="465">
        <v>44144</v>
      </c>
      <c r="Q108" s="4"/>
      <c r="R108" s="408" t="s">
        <v>602</v>
      </c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554" customFormat="1" ht="13.8">
      <c r="A109" s="522">
        <v>10</v>
      </c>
      <c r="B109" s="523">
        <v>44144</v>
      </c>
      <c r="C109" s="523"/>
      <c r="D109" s="505" t="s">
        <v>3723</v>
      </c>
      <c r="E109" s="436" t="s">
        <v>600</v>
      </c>
      <c r="F109" s="436">
        <v>2.4</v>
      </c>
      <c r="G109" s="457">
        <v>1</v>
      </c>
      <c r="H109" s="457">
        <v>2.95</v>
      </c>
      <c r="I109" s="457" t="s">
        <v>3724</v>
      </c>
      <c r="J109" s="524" t="s">
        <v>3737</v>
      </c>
      <c r="K109" s="524">
        <f t="shared" ref="K109:K111" si="110">H109-F109</f>
        <v>0.55000000000000027</v>
      </c>
      <c r="L109" s="525">
        <v>100</v>
      </c>
      <c r="M109" s="524">
        <f t="shared" ref="M109:M111" si="111">(K109*N109)-100</f>
        <v>1935.0000000000009</v>
      </c>
      <c r="N109" s="524">
        <v>3700</v>
      </c>
      <c r="O109" s="526" t="s">
        <v>599</v>
      </c>
      <c r="P109" s="465">
        <v>44145</v>
      </c>
      <c r="Q109" s="552"/>
      <c r="R109" s="553" t="s">
        <v>602</v>
      </c>
      <c r="Z109" s="555"/>
      <c r="AA109" s="555"/>
      <c r="AB109" s="555"/>
      <c r="AC109" s="555"/>
      <c r="AD109" s="555"/>
      <c r="AE109" s="555"/>
      <c r="AF109" s="555"/>
      <c r="AG109" s="555"/>
      <c r="AH109" s="555"/>
    </row>
    <row r="110" spans="1:34" s="554" customFormat="1" ht="13.8">
      <c r="A110" s="544">
        <v>11</v>
      </c>
      <c r="B110" s="545">
        <v>44144</v>
      </c>
      <c r="C110" s="545"/>
      <c r="D110" s="466" t="s">
        <v>3728</v>
      </c>
      <c r="E110" s="467" t="s">
        <v>600</v>
      </c>
      <c r="F110" s="467">
        <v>320</v>
      </c>
      <c r="G110" s="541">
        <v>140</v>
      </c>
      <c r="H110" s="541">
        <v>95</v>
      </c>
      <c r="I110" s="541" t="s">
        <v>3729</v>
      </c>
      <c r="J110" s="546" t="s">
        <v>3744</v>
      </c>
      <c r="K110" s="546">
        <f t="shared" si="110"/>
        <v>-225</v>
      </c>
      <c r="L110" s="547">
        <v>100</v>
      </c>
      <c r="M110" s="546">
        <f t="shared" si="111"/>
        <v>-5725</v>
      </c>
      <c r="N110" s="546">
        <v>25</v>
      </c>
      <c r="O110" s="432" t="s">
        <v>663</v>
      </c>
      <c r="P110" s="420">
        <v>44145</v>
      </c>
      <c r="Q110" s="552"/>
      <c r="R110" s="553" t="s">
        <v>602</v>
      </c>
      <c r="Z110" s="555"/>
      <c r="AA110" s="555"/>
      <c r="AB110" s="555"/>
      <c r="AC110" s="555"/>
      <c r="AD110" s="555"/>
      <c r="AE110" s="555"/>
      <c r="AF110" s="555"/>
      <c r="AG110" s="555"/>
      <c r="AH110" s="555"/>
    </row>
    <row r="111" spans="1:34" s="554" customFormat="1" ht="13.8">
      <c r="A111" s="522">
        <v>12</v>
      </c>
      <c r="B111" s="523">
        <v>44145</v>
      </c>
      <c r="C111" s="523"/>
      <c r="D111" s="505" t="s">
        <v>3661</v>
      </c>
      <c r="E111" s="436" t="s">
        <v>600</v>
      </c>
      <c r="F111" s="436">
        <v>11.5</v>
      </c>
      <c r="G111" s="457">
        <v>6.5</v>
      </c>
      <c r="H111" s="457">
        <v>13.35</v>
      </c>
      <c r="I111" s="457">
        <v>20</v>
      </c>
      <c r="J111" s="524" t="s">
        <v>3763</v>
      </c>
      <c r="K111" s="524">
        <f t="shared" si="110"/>
        <v>1.8499999999999996</v>
      </c>
      <c r="L111" s="525">
        <v>100</v>
      </c>
      <c r="M111" s="524">
        <f t="shared" si="111"/>
        <v>2397.4999999999995</v>
      </c>
      <c r="N111" s="524">
        <v>1350</v>
      </c>
      <c r="O111" s="526" t="s">
        <v>599</v>
      </c>
      <c r="P111" s="465">
        <v>44147</v>
      </c>
      <c r="Q111" s="552"/>
      <c r="R111" s="553" t="s">
        <v>602</v>
      </c>
      <c r="Z111" s="555"/>
      <c r="AA111" s="555"/>
      <c r="AB111" s="555"/>
      <c r="AC111" s="555"/>
      <c r="AD111" s="555"/>
      <c r="AE111" s="555"/>
      <c r="AF111" s="555"/>
      <c r="AG111" s="555"/>
      <c r="AH111" s="555"/>
    </row>
    <row r="112" spans="1:34" s="554" customFormat="1" ht="13.8">
      <c r="A112" s="544">
        <v>13</v>
      </c>
      <c r="B112" s="545">
        <v>44145</v>
      </c>
      <c r="C112" s="545"/>
      <c r="D112" s="466" t="s">
        <v>3728</v>
      </c>
      <c r="E112" s="467" t="s">
        <v>600</v>
      </c>
      <c r="F112" s="467">
        <v>320</v>
      </c>
      <c r="G112" s="541">
        <v>140</v>
      </c>
      <c r="H112" s="541">
        <v>140</v>
      </c>
      <c r="I112" s="541" t="s">
        <v>3729</v>
      </c>
      <c r="J112" s="546" t="s">
        <v>3739</v>
      </c>
      <c r="K112" s="546">
        <f t="shared" ref="K112:K114" si="112">H112-F112</f>
        <v>-180</v>
      </c>
      <c r="L112" s="547">
        <v>100</v>
      </c>
      <c r="M112" s="546">
        <f t="shared" ref="M112:M114" si="113">(K112*N112)-100</f>
        <v>-4600</v>
      </c>
      <c r="N112" s="546">
        <v>25</v>
      </c>
      <c r="O112" s="432" t="s">
        <v>663</v>
      </c>
      <c r="P112" s="420">
        <v>44145</v>
      </c>
      <c r="Q112" s="552"/>
      <c r="R112" s="553" t="s">
        <v>602</v>
      </c>
      <c r="Z112" s="555"/>
      <c r="AA112" s="555"/>
      <c r="AB112" s="555"/>
      <c r="AC112" s="555"/>
      <c r="AD112" s="555"/>
      <c r="AE112" s="555"/>
      <c r="AF112" s="555"/>
      <c r="AG112" s="555"/>
      <c r="AH112" s="555"/>
    </row>
    <row r="113" spans="1:34" s="554" customFormat="1" ht="13.8">
      <c r="A113" s="522">
        <v>14</v>
      </c>
      <c r="B113" s="523">
        <v>44145</v>
      </c>
      <c r="C113" s="523"/>
      <c r="D113" s="505" t="s">
        <v>3740</v>
      </c>
      <c r="E113" s="436" t="s">
        <v>600</v>
      </c>
      <c r="F113" s="436">
        <v>39.5</v>
      </c>
      <c r="G113" s="457"/>
      <c r="H113" s="457">
        <v>54</v>
      </c>
      <c r="I113" s="457">
        <v>95</v>
      </c>
      <c r="J113" s="524" t="s">
        <v>3741</v>
      </c>
      <c r="K113" s="524">
        <f t="shared" si="112"/>
        <v>14.5</v>
      </c>
      <c r="L113" s="525">
        <v>100</v>
      </c>
      <c r="M113" s="524">
        <f t="shared" si="113"/>
        <v>987.5</v>
      </c>
      <c r="N113" s="524">
        <v>75</v>
      </c>
      <c r="O113" s="526" t="s">
        <v>599</v>
      </c>
      <c r="P113" s="548">
        <v>44145</v>
      </c>
      <c r="Q113" s="552"/>
      <c r="R113" s="553" t="s">
        <v>3186</v>
      </c>
      <c r="Z113" s="555"/>
      <c r="AA113" s="555"/>
      <c r="AB113" s="555"/>
      <c r="AC113" s="555"/>
      <c r="AD113" s="555"/>
      <c r="AE113" s="555"/>
      <c r="AF113" s="555"/>
      <c r="AG113" s="555"/>
      <c r="AH113" s="555"/>
    </row>
    <row r="114" spans="1:34" s="554" customFormat="1" ht="13.8">
      <c r="A114" s="522">
        <v>15</v>
      </c>
      <c r="B114" s="523">
        <v>44146</v>
      </c>
      <c r="C114" s="523"/>
      <c r="D114" s="505" t="s">
        <v>3746</v>
      </c>
      <c r="E114" s="436" t="s">
        <v>600</v>
      </c>
      <c r="F114" s="436">
        <v>44</v>
      </c>
      <c r="G114" s="457">
        <v>29</v>
      </c>
      <c r="H114" s="457">
        <v>56.5</v>
      </c>
      <c r="I114" s="457">
        <v>70</v>
      </c>
      <c r="J114" s="524" t="s">
        <v>3683</v>
      </c>
      <c r="K114" s="524">
        <f t="shared" si="112"/>
        <v>12.5</v>
      </c>
      <c r="L114" s="525">
        <v>100</v>
      </c>
      <c r="M114" s="524">
        <f t="shared" si="113"/>
        <v>3650</v>
      </c>
      <c r="N114" s="524">
        <v>300</v>
      </c>
      <c r="O114" s="526" t="s">
        <v>599</v>
      </c>
      <c r="P114" s="465">
        <v>44147</v>
      </c>
      <c r="Q114" s="552"/>
      <c r="R114" s="553" t="s">
        <v>3186</v>
      </c>
      <c r="Z114" s="555"/>
      <c r="AA114" s="555"/>
      <c r="AB114" s="555"/>
      <c r="AC114" s="555"/>
      <c r="AD114" s="555"/>
      <c r="AE114" s="555"/>
      <c r="AF114" s="555"/>
      <c r="AG114" s="555"/>
      <c r="AH114" s="555"/>
    </row>
    <row r="115" spans="1:34" s="554" customFormat="1" ht="13.8">
      <c r="A115" s="522">
        <v>16</v>
      </c>
      <c r="B115" s="523">
        <v>44146</v>
      </c>
      <c r="C115" s="523"/>
      <c r="D115" s="505" t="s">
        <v>3747</v>
      </c>
      <c r="E115" s="436" t="s">
        <v>600</v>
      </c>
      <c r="F115" s="436">
        <v>45.5</v>
      </c>
      <c r="G115" s="457"/>
      <c r="H115" s="457">
        <v>59</v>
      </c>
      <c r="I115" s="457">
        <v>95</v>
      </c>
      <c r="J115" s="524" t="s">
        <v>3750</v>
      </c>
      <c r="K115" s="524">
        <f t="shared" ref="K115" si="114">H115-F115</f>
        <v>13.5</v>
      </c>
      <c r="L115" s="525">
        <v>100</v>
      </c>
      <c r="M115" s="524">
        <f t="shared" ref="M115" si="115">(K115*N115)-100</f>
        <v>912.5</v>
      </c>
      <c r="N115" s="524">
        <v>75</v>
      </c>
      <c r="O115" s="526" t="s">
        <v>599</v>
      </c>
      <c r="P115" s="548">
        <v>44146</v>
      </c>
      <c r="Q115" s="552"/>
      <c r="R115" s="553" t="s">
        <v>3186</v>
      </c>
      <c r="Z115" s="555"/>
      <c r="AA115" s="555"/>
      <c r="AB115" s="555"/>
      <c r="AC115" s="555"/>
      <c r="AD115" s="555"/>
      <c r="AE115" s="555"/>
      <c r="AF115" s="555"/>
      <c r="AG115" s="555"/>
      <c r="AH115" s="555"/>
    </row>
    <row r="116" spans="1:34" s="554" customFormat="1" ht="13.8">
      <c r="A116" s="522">
        <v>17</v>
      </c>
      <c r="B116" s="523">
        <v>44146</v>
      </c>
      <c r="C116" s="523"/>
      <c r="D116" s="505" t="s">
        <v>3756</v>
      </c>
      <c r="E116" s="436" t="s">
        <v>3627</v>
      </c>
      <c r="F116" s="436">
        <v>88</v>
      </c>
      <c r="G116" s="457">
        <v>140</v>
      </c>
      <c r="H116" s="457">
        <v>65</v>
      </c>
      <c r="I116" s="457">
        <v>1</v>
      </c>
      <c r="J116" s="524" t="s">
        <v>3759</v>
      </c>
      <c r="K116" s="524">
        <f>F116-H116</f>
        <v>23</v>
      </c>
      <c r="L116" s="525">
        <v>100</v>
      </c>
      <c r="M116" s="524">
        <f t="shared" ref="M116" si="116">(K116*N116)-100</f>
        <v>1625</v>
      </c>
      <c r="N116" s="524">
        <v>75</v>
      </c>
      <c r="O116" s="526" t="s">
        <v>599</v>
      </c>
      <c r="P116" s="465">
        <v>44147</v>
      </c>
      <c r="Q116" s="552"/>
      <c r="R116" s="553" t="s">
        <v>602</v>
      </c>
      <c r="Z116" s="555"/>
      <c r="AA116" s="555"/>
      <c r="AB116" s="555"/>
      <c r="AC116" s="555"/>
      <c r="AD116" s="555"/>
      <c r="AE116" s="555"/>
      <c r="AF116" s="555"/>
      <c r="AG116" s="555"/>
      <c r="AH116" s="555"/>
    </row>
    <row r="117" spans="1:34" s="554" customFormat="1" ht="13.8">
      <c r="A117" s="522">
        <v>18</v>
      </c>
      <c r="B117" s="523">
        <v>44146</v>
      </c>
      <c r="C117" s="523"/>
      <c r="D117" s="505" t="s">
        <v>3757</v>
      </c>
      <c r="E117" s="436" t="s">
        <v>600</v>
      </c>
      <c r="F117" s="436">
        <v>29</v>
      </c>
      <c r="G117" s="457"/>
      <c r="H117" s="457">
        <v>41</v>
      </c>
      <c r="I117" s="457" t="s">
        <v>3758</v>
      </c>
      <c r="J117" s="524" t="s">
        <v>3749</v>
      </c>
      <c r="K117" s="524">
        <f t="shared" ref="K117:K119" si="117">H117-F117</f>
        <v>12</v>
      </c>
      <c r="L117" s="525">
        <v>100</v>
      </c>
      <c r="M117" s="524">
        <f t="shared" ref="M117:M119" si="118">(K117*N117)-100</f>
        <v>800</v>
      </c>
      <c r="N117" s="524">
        <v>75</v>
      </c>
      <c r="O117" s="526" t="s">
        <v>599</v>
      </c>
      <c r="P117" s="548">
        <v>44146</v>
      </c>
      <c r="Q117" s="552"/>
      <c r="R117" s="553" t="s">
        <v>3186</v>
      </c>
      <c r="Z117" s="555"/>
      <c r="AA117" s="555"/>
      <c r="AB117" s="555"/>
      <c r="AC117" s="555"/>
      <c r="AD117" s="555"/>
      <c r="AE117" s="555"/>
      <c r="AF117" s="555"/>
      <c r="AG117" s="555"/>
      <c r="AH117" s="555"/>
    </row>
    <row r="118" spans="1:34" s="554" customFormat="1" ht="13.8">
      <c r="A118" s="522">
        <v>19</v>
      </c>
      <c r="B118" s="523">
        <v>44147</v>
      </c>
      <c r="C118" s="523"/>
      <c r="D118" s="505" t="s">
        <v>3764</v>
      </c>
      <c r="E118" s="436" t="s">
        <v>600</v>
      </c>
      <c r="F118" s="436">
        <v>25</v>
      </c>
      <c r="G118" s="457">
        <v>16</v>
      </c>
      <c r="H118" s="457">
        <v>30.5</v>
      </c>
      <c r="I118" s="457" t="s">
        <v>3765</v>
      </c>
      <c r="J118" s="524" t="s">
        <v>3772</v>
      </c>
      <c r="K118" s="524">
        <f t="shared" si="117"/>
        <v>5.5</v>
      </c>
      <c r="L118" s="525">
        <v>100</v>
      </c>
      <c r="M118" s="524">
        <f t="shared" si="118"/>
        <v>2925</v>
      </c>
      <c r="N118" s="524">
        <v>550</v>
      </c>
      <c r="O118" s="526" t="s">
        <v>599</v>
      </c>
      <c r="P118" s="548">
        <v>44147</v>
      </c>
      <c r="Q118" s="552"/>
      <c r="R118" s="553" t="s">
        <v>602</v>
      </c>
      <c r="Z118" s="555"/>
      <c r="AA118" s="555"/>
      <c r="AB118" s="555"/>
      <c r="AC118" s="555"/>
      <c r="AD118" s="555"/>
      <c r="AE118" s="555"/>
      <c r="AF118" s="555"/>
      <c r="AG118" s="555"/>
      <c r="AH118" s="555"/>
    </row>
    <row r="119" spans="1:34" s="554" customFormat="1" ht="13.8">
      <c r="A119" s="522">
        <v>20</v>
      </c>
      <c r="B119" s="523">
        <v>44147</v>
      </c>
      <c r="C119" s="523"/>
      <c r="D119" s="505" t="s">
        <v>3703</v>
      </c>
      <c r="E119" s="436" t="s">
        <v>600</v>
      </c>
      <c r="F119" s="436">
        <v>11.75</v>
      </c>
      <c r="G119" s="457">
        <v>6.5</v>
      </c>
      <c r="H119" s="457">
        <v>13.5</v>
      </c>
      <c r="I119" s="457">
        <v>20</v>
      </c>
      <c r="J119" s="524" t="s">
        <v>3722</v>
      </c>
      <c r="K119" s="524">
        <f t="shared" si="117"/>
        <v>1.75</v>
      </c>
      <c r="L119" s="525">
        <v>100</v>
      </c>
      <c r="M119" s="524">
        <f t="shared" si="118"/>
        <v>2262.5</v>
      </c>
      <c r="N119" s="524">
        <v>1350</v>
      </c>
      <c r="O119" s="526" t="s">
        <v>599</v>
      </c>
      <c r="P119" s="465">
        <v>44148</v>
      </c>
      <c r="Q119" s="552"/>
      <c r="R119" s="553" t="s">
        <v>602</v>
      </c>
      <c r="Z119" s="555"/>
      <c r="AA119" s="555"/>
      <c r="AB119" s="555"/>
      <c r="AC119" s="555"/>
      <c r="AD119" s="555"/>
      <c r="AE119" s="555"/>
      <c r="AF119" s="555"/>
      <c r="AG119" s="555"/>
      <c r="AH119" s="555"/>
    </row>
    <row r="120" spans="1:34" s="554" customFormat="1" ht="13.8">
      <c r="A120" s="522">
        <v>21</v>
      </c>
      <c r="B120" s="523">
        <v>44147</v>
      </c>
      <c r="C120" s="523"/>
      <c r="D120" s="505" t="s">
        <v>3764</v>
      </c>
      <c r="E120" s="436" t="s">
        <v>600</v>
      </c>
      <c r="F120" s="436">
        <v>25</v>
      </c>
      <c r="G120" s="457">
        <v>16</v>
      </c>
      <c r="H120" s="457">
        <v>27.5</v>
      </c>
      <c r="I120" s="457" t="s">
        <v>3765</v>
      </c>
      <c r="J120" s="524" t="s">
        <v>3784</v>
      </c>
      <c r="K120" s="524">
        <f t="shared" ref="K120:K121" si="119">H120-F120</f>
        <v>2.5</v>
      </c>
      <c r="L120" s="525">
        <v>100</v>
      </c>
      <c r="M120" s="524">
        <f t="shared" ref="M120:M121" si="120">(K120*N120)-100</f>
        <v>1275</v>
      </c>
      <c r="N120" s="524">
        <v>550</v>
      </c>
      <c r="O120" s="526" t="s">
        <v>599</v>
      </c>
      <c r="P120" s="465">
        <v>44148</v>
      </c>
      <c r="Q120" s="552"/>
      <c r="R120" s="553" t="s">
        <v>602</v>
      </c>
      <c r="Z120" s="555"/>
      <c r="AA120" s="555"/>
      <c r="AB120" s="555"/>
      <c r="AC120" s="555"/>
      <c r="AD120" s="555"/>
      <c r="AE120" s="555"/>
      <c r="AF120" s="555"/>
      <c r="AG120" s="555"/>
      <c r="AH120" s="555"/>
    </row>
    <row r="121" spans="1:34" s="554" customFormat="1" ht="13.8">
      <c r="A121" s="522">
        <v>22</v>
      </c>
      <c r="B121" s="523">
        <v>44148</v>
      </c>
      <c r="C121" s="523"/>
      <c r="D121" s="505" t="s">
        <v>3788</v>
      </c>
      <c r="E121" s="436" t="s">
        <v>600</v>
      </c>
      <c r="F121" s="436">
        <v>44.5</v>
      </c>
      <c r="G121" s="457">
        <v>29</v>
      </c>
      <c r="H121" s="457">
        <v>52.5</v>
      </c>
      <c r="I121" s="457">
        <v>70</v>
      </c>
      <c r="J121" s="524" t="s">
        <v>3696</v>
      </c>
      <c r="K121" s="524">
        <f t="shared" si="119"/>
        <v>8</v>
      </c>
      <c r="L121" s="525">
        <v>100</v>
      </c>
      <c r="M121" s="524">
        <f t="shared" si="120"/>
        <v>2300</v>
      </c>
      <c r="N121" s="524">
        <v>300</v>
      </c>
      <c r="O121" s="526" t="s">
        <v>599</v>
      </c>
      <c r="P121" s="548">
        <v>44148</v>
      </c>
      <c r="Q121" s="552"/>
      <c r="R121" s="553" t="s">
        <v>602</v>
      </c>
      <c r="Z121" s="555"/>
      <c r="AA121" s="555"/>
      <c r="AB121" s="555"/>
      <c r="AC121" s="555"/>
      <c r="AD121" s="555"/>
      <c r="AE121" s="555"/>
      <c r="AF121" s="555"/>
      <c r="AG121" s="555"/>
      <c r="AH121" s="555"/>
    </row>
    <row r="122" spans="1:34" s="554" customFormat="1" ht="13.8">
      <c r="A122" s="463">
        <v>23</v>
      </c>
      <c r="B122" s="492">
        <v>44148</v>
      </c>
      <c r="C122" s="493"/>
      <c r="D122" s="484" t="s">
        <v>3789</v>
      </c>
      <c r="E122" s="485" t="s">
        <v>600</v>
      </c>
      <c r="F122" s="443" t="s">
        <v>3790</v>
      </c>
      <c r="G122" s="443">
        <v>20</v>
      </c>
      <c r="H122" s="443"/>
      <c r="I122" s="376">
        <v>50</v>
      </c>
      <c r="J122" s="376" t="s">
        <v>601</v>
      </c>
      <c r="K122" s="376"/>
      <c r="L122" s="476"/>
      <c r="M122" s="376"/>
      <c r="N122" s="376"/>
      <c r="O122" s="412"/>
      <c r="P122" s="481"/>
      <c r="Q122" s="552"/>
      <c r="R122" s="553" t="s">
        <v>3186</v>
      </c>
      <c r="Z122" s="555"/>
      <c r="AA122" s="555"/>
      <c r="AB122" s="555"/>
      <c r="AC122" s="555"/>
      <c r="AD122" s="555"/>
      <c r="AE122" s="555"/>
      <c r="AF122" s="555"/>
      <c r="AG122" s="555"/>
      <c r="AH122" s="555"/>
    </row>
    <row r="123" spans="1:34" s="554" customFormat="1" ht="13.8">
      <c r="A123" s="463">
        <v>24</v>
      </c>
      <c r="B123" s="492">
        <v>44148</v>
      </c>
      <c r="C123" s="493"/>
      <c r="D123" s="484" t="s">
        <v>3791</v>
      </c>
      <c r="E123" s="485" t="s">
        <v>600</v>
      </c>
      <c r="F123" s="443" t="s">
        <v>3792</v>
      </c>
      <c r="G123" s="443">
        <v>29</v>
      </c>
      <c r="H123" s="443"/>
      <c r="I123" s="376">
        <v>70</v>
      </c>
      <c r="J123" s="376" t="s">
        <v>601</v>
      </c>
      <c r="K123" s="376"/>
      <c r="L123" s="476"/>
      <c r="M123" s="376"/>
      <c r="N123" s="376"/>
      <c r="O123" s="412"/>
      <c r="P123" s="481"/>
      <c r="Q123" s="552"/>
      <c r="R123" s="553" t="s">
        <v>602</v>
      </c>
      <c r="Z123" s="555"/>
      <c r="AA123" s="555"/>
      <c r="AB123" s="555"/>
      <c r="AC123" s="555"/>
      <c r="AD123" s="555"/>
      <c r="AE123" s="555"/>
      <c r="AF123" s="555"/>
      <c r="AG123" s="555"/>
      <c r="AH123" s="555"/>
    </row>
    <row r="124" spans="1:34" s="554" customFormat="1" ht="13.8">
      <c r="A124" s="463">
        <v>25</v>
      </c>
      <c r="B124" s="492">
        <v>44148</v>
      </c>
      <c r="C124" s="493"/>
      <c r="D124" s="484" t="s">
        <v>3793</v>
      </c>
      <c r="E124" s="485" t="s">
        <v>3627</v>
      </c>
      <c r="F124" s="443" t="s">
        <v>3794</v>
      </c>
      <c r="G124" s="443">
        <v>22.5</v>
      </c>
      <c r="H124" s="443"/>
      <c r="I124" s="376">
        <v>4</v>
      </c>
      <c r="J124" s="376" t="s">
        <v>601</v>
      </c>
      <c r="K124" s="376"/>
      <c r="L124" s="476"/>
      <c r="M124" s="376"/>
      <c r="N124" s="376"/>
      <c r="O124" s="412"/>
      <c r="P124" s="481"/>
      <c r="Q124" s="552"/>
      <c r="R124" s="553" t="s">
        <v>602</v>
      </c>
      <c r="Z124" s="555"/>
      <c r="AA124" s="555"/>
      <c r="AB124" s="555"/>
      <c r="AC124" s="555"/>
      <c r="AD124" s="555"/>
      <c r="AE124" s="555"/>
      <c r="AF124" s="555"/>
      <c r="AG124" s="555"/>
      <c r="AH124" s="555"/>
    </row>
    <row r="125" spans="1:34" s="554" customFormat="1" ht="13.8">
      <c r="A125" s="463">
        <v>26</v>
      </c>
      <c r="B125" s="492">
        <v>44148</v>
      </c>
      <c r="C125" s="493"/>
      <c r="D125" s="484" t="s">
        <v>3661</v>
      </c>
      <c r="E125" s="485" t="s">
        <v>600</v>
      </c>
      <c r="F125" s="443" t="s">
        <v>3795</v>
      </c>
      <c r="G125" s="443">
        <v>9.5</v>
      </c>
      <c r="H125" s="443"/>
      <c r="I125" s="376">
        <v>23</v>
      </c>
      <c r="J125" s="376" t="s">
        <v>601</v>
      </c>
      <c r="K125" s="376"/>
      <c r="L125" s="476"/>
      <c r="M125" s="376"/>
      <c r="N125" s="376"/>
      <c r="O125" s="412"/>
      <c r="P125" s="481"/>
      <c r="Q125" s="552"/>
      <c r="R125" s="553" t="s">
        <v>602</v>
      </c>
      <c r="Z125" s="555"/>
      <c r="AA125" s="555"/>
      <c r="AB125" s="555"/>
      <c r="AC125" s="555"/>
      <c r="AD125" s="555"/>
      <c r="AE125" s="555"/>
      <c r="AF125" s="555"/>
      <c r="AG125" s="555"/>
      <c r="AH125" s="555"/>
    </row>
    <row r="126" spans="1:34" s="554" customFormat="1" ht="13.8">
      <c r="A126" s="463"/>
      <c r="B126" s="492"/>
      <c r="C126" s="493"/>
      <c r="D126" s="484"/>
      <c r="E126" s="485"/>
      <c r="F126" s="443"/>
      <c r="G126" s="443"/>
      <c r="H126" s="443"/>
      <c r="I126" s="376"/>
      <c r="J126" s="376"/>
      <c r="K126" s="376"/>
      <c r="L126" s="476"/>
      <c r="M126" s="376"/>
      <c r="N126" s="376"/>
      <c r="O126" s="412"/>
      <c r="P126" s="481"/>
      <c r="Q126" s="552"/>
      <c r="R126" s="553"/>
      <c r="Z126" s="555"/>
      <c r="AA126" s="555"/>
      <c r="AB126" s="555"/>
      <c r="AC126" s="555"/>
      <c r="AD126" s="555"/>
      <c r="AE126" s="555"/>
      <c r="AF126" s="555"/>
      <c r="AG126" s="555"/>
      <c r="AH126" s="555"/>
    </row>
    <row r="127" spans="1:34" s="554" customFormat="1" ht="13.8">
      <c r="A127" s="463"/>
      <c r="B127" s="492"/>
      <c r="C127" s="493"/>
      <c r="D127" s="484"/>
      <c r="E127" s="485"/>
      <c r="F127" s="443"/>
      <c r="G127" s="443"/>
      <c r="H127" s="443"/>
      <c r="I127" s="376"/>
      <c r="J127" s="376"/>
      <c r="K127" s="376"/>
      <c r="L127" s="476"/>
      <c r="M127" s="376"/>
      <c r="N127" s="376"/>
      <c r="O127" s="412"/>
      <c r="P127" s="481"/>
      <c r="Q127" s="552"/>
      <c r="R127" s="553"/>
      <c r="Z127" s="555"/>
      <c r="AA127" s="555"/>
      <c r="AB127" s="555"/>
      <c r="AC127" s="555"/>
      <c r="AD127" s="555"/>
      <c r="AE127" s="555"/>
      <c r="AF127" s="555"/>
      <c r="AG127" s="555"/>
      <c r="AH127" s="555"/>
    </row>
    <row r="128" spans="1:34" s="40" customFormat="1" ht="13.8">
      <c r="A128" s="463"/>
      <c r="B128" s="441"/>
      <c r="C128" s="441"/>
      <c r="D128" s="442"/>
      <c r="E128" s="443"/>
      <c r="F128" s="443"/>
      <c r="G128" s="418"/>
      <c r="H128" s="418"/>
      <c r="I128" s="418"/>
      <c r="J128" s="376"/>
      <c r="K128" s="376"/>
      <c r="L128" s="476"/>
      <c r="M128" s="376"/>
      <c r="N128" s="376"/>
      <c r="O128" s="412"/>
      <c r="P128" s="481"/>
      <c r="Q128" s="387"/>
      <c r="R128" s="343"/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3.8">
      <c r="A129" s="36"/>
      <c r="B129" s="469"/>
      <c r="C129" s="469"/>
      <c r="D129" s="470"/>
      <c r="E129" s="471"/>
      <c r="F129" s="471"/>
      <c r="G129" s="472"/>
      <c r="H129" s="472"/>
      <c r="I129" s="471"/>
      <c r="J129" s="461"/>
      <c r="K129" s="461"/>
      <c r="L129" s="461"/>
      <c r="M129" s="461"/>
      <c r="N129" s="461"/>
      <c r="O129" s="461"/>
      <c r="P129" s="461"/>
      <c r="Q129" s="387"/>
      <c r="R129" s="343"/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40" customFormat="1" ht="13.8">
      <c r="A130" s="36"/>
      <c r="B130" s="469"/>
      <c r="C130" s="469"/>
      <c r="D130" s="470"/>
      <c r="E130" s="471"/>
      <c r="F130" s="471"/>
      <c r="G130" s="472"/>
      <c r="H130" s="472"/>
      <c r="I130" s="471"/>
      <c r="J130" s="461"/>
      <c r="K130" s="461"/>
      <c r="L130" s="461"/>
      <c r="M130" s="461"/>
      <c r="N130" s="461"/>
      <c r="O130" s="461"/>
      <c r="P130" s="461"/>
      <c r="Q130" s="387"/>
      <c r="R130" s="343"/>
      <c r="Z130" s="400"/>
      <c r="AA130" s="400"/>
      <c r="AB130" s="400"/>
      <c r="AC130" s="400"/>
      <c r="AD130" s="400"/>
      <c r="AE130" s="400"/>
      <c r="AF130" s="400"/>
      <c r="AG130" s="400"/>
      <c r="AH130" s="400"/>
    </row>
    <row r="131" spans="1:34" s="40" customFormat="1" ht="13.8">
      <c r="A131" s="36"/>
      <c r="B131" s="469"/>
      <c r="C131" s="469"/>
      <c r="D131" s="470"/>
      <c r="E131" s="471"/>
      <c r="F131" s="471"/>
      <c r="G131" s="472"/>
      <c r="H131" s="472"/>
      <c r="I131" s="471"/>
      <c r="J131" s="461"/>
      <c r="K131" s="461"/>
      <c r="L131" s="461"/>
      <c r="M131" s="461"/>
      <c r="N131" s="461"/>
      <c r="O131" s="473"/>
      <c r="P131" s="461"/>
      <c r="Q131" s="387"/>
      <c r="R131" s="343"/>
      <c r="Z131" s="400"/>
      <c r="AA131" s="400"/>
      <c r="AB131" s="400"/>
      <c r="AC131" s="400"/>
      <c r="AD131" s="400"/>
      <c r="AE131" s="400"/>
      <c r="AF131" s="400"/>
      <c r="AG131" s="400"/>
      <c r="AH131" s="400"/>
    </row>
    <row r="132" spans="1:34" s="40" customFormat="1" ht="13.8">
      <c r="A132" s="377"/>
      <c r="B132" s="378"/>
      <c r="C132" s="378"/>
      <c r="D132" s="379"/>
      <c r="E132" s="377"/>
      <c r="F132" s="401"/>
      <c r="G132" s="377"/>
      <c r="H132" s="377"/>
      <c r="I132" s="377"/>
      <c r="J132" s="378"/>
      <c r="K132" s="402"/>
      <c r="L132" s="377"/>
      <c r="M132" s="377"/>
      <c r="N132" s="377"/>
      <c r="O132" s="403"/>
      <c r="P132" s="387"/>
      <c r="Q132" s="387"/>
      <c r="R132" s="343"/>
      <c r="Z132" s="400"/>
      <c r="AA132" s="400"/>
      <c r="AB132" s="400"/>
      <c r="AC132" s="400"/>
      <c r="AD132" s="400"/>
      <c r="AE132" s="400"/>
      <c r="AF132" s="400"/>
      <c r="AG132" s="400"/>
      <c r="AH132" s="400"/>
    </row>
    <row r="133" spans="1:34" ht="13.8">
      <c r="A133" s="99" t="s">
        <v>618</v>
      </c>
      <c r="B133" s="100"/>
      <c r="C133" s="100"/>
      <c r="D133" s="101"/>
      <c r="E133" s="34"/>
      <c r="F133" s="32"/>
      <c r="G133" s="32"/>
      <c r="H133" s="73"/>
      <c r="I133" s="119"/>
      <c r="J133" s="120"/>
      <c r="K133" s="17"/>
      <c r="L133" s="17"/>
      <c r="M133" s="17"/>
      <c r="N133" s="11"/>
      <c r="O133" s="53"/>
      <c r="Q133" s="95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34" ht="39.6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591</v>
      </c>
      <c r="H134" s="21" t="s">
        <v>592</v>
      </c>
      <c r="I134" s="21" t="s">
        <v>593</v>
      </c>
      <c r="J134" s="20" t="s">
        <v>594</v>
      </c>
      <c r="K134" s="62" t="s">
        <v>610</v>
      </c>
      <c r="L134" s="452" t="s">
        <v>3630</v>
      </c>
      <c r="M134" s="63" t="s">
        <v>3629</v>
      </c>
      <c r="N134" s="21" t="s">
        <v>597</v>
      </c>
      <c r="O134" s="78" t="s">
        <v>598</v>
      </c>
      <c r="P134" s="97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34" s="400" customFormat="1" ht="13.8">
      <c r="A135" s="463"/>
      <c r="B135" s="441"/>
      <c r="C135" s="441"/>
      <c r="D135" s="442"/>
      <c r="E135" s="443"/>
      <c r="F135" s="443"/>
      <c r="G135" s="418"/>
      <c r="H135" s="418"/>
      <c r="I135" s="443"/>
      <c r="J135" s="486"/>
      <c r="K135" s="486"/>
      <c r="L135" s="487"/>
      <c r="M135" s="474"/>
      <c r="N135" s="411"/>
      <c r="O135" s="481"/>
      <c r="P135" s="98"/>
      <c r="Q135" s="488"/>
      <c r="R135" s="31"/>
      <c r="S135" s="482"/>
      <c r="T135" s="482"/>
      <c r="U135" s="482"/>
      <c r="V135" s="482"/>
      <c r="W135" s="482"/>
      <c r="X135" s="482"/>
      <c r="Y135" s="482"/>
      <c r="Z135" s="482"/>
    </row>
    <row r="136" spans="1:34" s="8" customFormat="1">
      <c r="A136" s="388"/>
      <c r="B136" s="389"/>
      <c r="C136" s="390"/>
      <c r="D136" s="391"/>
      <c r="E136" s="392"/>
      <c r="F136" s="392"/>
      <c r="G136" s="393"/>
      <c r="H136" s="393"/>
      <c r="I136" s="392"/>
      <c r="J136" s="394"/>
      <c r="K136" s="395"/>
      <c r="L136" s="396"/>
      <c r="M136" s="397"/>
      <c r="N136" s="398"/>
      <c r="O136" s="399"/>
      <c r="P136" s="123"/>
      <c r="Q136"/>
      <c r="R136" s="94"/>
      <c r="T136" s="57"/>
      <c r="U136" s="57"/>
      <c r="V136" s="57"/>
      <c r="W136" s="57"/>
      <c r="X136" s="57"/>
      <c r="Y136" s="57"/>
      <c r="Z136" s="57"/>
    </row>
    <row r="137" spans="1:34">
      <c r="A137" s="23" t="s">
        <v>603</v>
      </c>
      <c r="B137" s="23"/>
      <c r="C137" s="23"/>
      <c r="D137" s="23"/>
      <c r="E137" s="5"/>
      <c r="F137" s="30" t="s">
        <v>605</v>
      </c>
      <c r="G137" s="82"/>
      <c r="H137" s="82"/>
      <c r="I137" s="38"/>
      <c r="J137" s="85"/>
      <c r="K137" s="83"/>
      <c r="L137" s="84"/>
      <c r="M137" s="85"/>
      <c r="N137" s="86"/>
      <c r="O137" s="124"/>
      <c r="P137" s="11"/>
      <c r="Q137" s="16"/>
      <c r="R137" s="96"/>
      <c r="S137" s="16"/>
      <c r="T137" s="16"/>
      <c r="U137" s="16"/>
      <c r="V137" s="16"/>
      <c r="W137" s="16"/>
      <c r="X137" s="16"/>
      <c r="Y137" s="16"/>
    </row>
    <row r="138" spans="1:34">
      <c r="A138" s="29" t="s">
        <v>604</v>
      </c>
      <c r="B138" s="23"/>
      <c r="C138" s="23"/>
      <c r="D138" s="23"/>
      <c r="E138" s="32"/>
      <c r="F138" s="30" t="s">
        <v>607</v>
      </c>
      <c r="G138" s="12"/>
      <c r="H138" s="12"/>
      <c r="I138" s="12"/>
      <c r="J138" s="53"/>
      <c r="K138" s="12"/>
      <c r="L138" s="12"/>
      <c r="M138" s="12"/>
      <c r="N138" s="11"/>
      <c r="O138" s="53"/>
      <c r="Q138" s="7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>
      <c r="A139" s="29"/>
      <c r="B139" s="23"/>
      <c r="C139" s="23"/>
      <c r="D139" s="23"/>
      <c r="E139" s="32"/>
      <c r="F139" s="30"/>
      <c r="G139" s="12"/>
      <c r="H139" s="12"/>
      <c r="I139" s="12"/>
      <c r="J139" s="53"/>
      <c r="K139" s="12"/>
      <c r="L139" s="12"/>
      <c r="M139" s="12"/>
      <c r="N139" s="11"/>
      <c r="O139" s="53"/>
      <c r="Q139" s="7"/>
      <c r="R139" s="82"/>
      <c r="S139" s="16"/>
      <c r="T139" s="16"/>
      <c r="U139" s="16"/>
      <c r="V139" s="16"/>
      <c r="W139" s="16"/>
      <c r="X139" s="16"/>
      <c r="Y139" s="16"/>
      <c r="Z139" s="16"/>
    </row>
    <row r="140" spans="1:34" ht="13.8">
      <c r="A140" s="11"/>
      <c r="B140" s="33" t="s">
        <v>3635</v>
      </c>
      <c r="C140" s="33"/>
      <c r="D140" s="33"/>
      <c r="E140" s="33"/>
      <c r="F140" s="34"/>
      <c r="G140" s="32"/>
      <c r="H140" s="32"/>
      <c r="I140" s="73"/>
      <c r="J140" s="74"/>
      <c r="K140" s="75"/>
      <c r="L140" s="451"/>
      <c r="M140" s="12"/>
      <c r="N140" s="11"/>
      <c r="O140" s="53"/>
      <c r="Q140" s="7"/>
      <c r="R140" s="82"/>
      <c r="S140" s="16"/>
      <c r="T140" s="16"/>
      <c r="U140" s="16"/>
      <c r="V140" s="16"/>
      <c r="W140" s="16"/>
      <c r="X140" s="16"/>
      <c r="Y140" s="16"/>
      <c r="Z140" s="16"/>
    </row>
    <row r="141" spans="1:34" ht="39.6">
      <c r="A141" s="20" t="s">
        <v>16</v>
      </c>
      <c r="B141" s="21" t="s">
        <v>575</v>
      </c>
      <c r="C141" s="21"/>
      <c r="D141" s="22" t="s">
        <v>588</v>
      </c>
      <c r="E141" s="21" t="s">
        <v>589</v>
      </c>
      <c r="F141" s="21" t="s">
        <v>590</v>
      </c>
      <c r="G141" s="21" t="s">
        <v>609</v>
      </c>
      <c r="H141" s="21" t="s">
        <v>592</v>
      </c>
      <c r="I141" s="21" t="s">
        <v>593</v>
      </c>
      <c r="J141" s="76" t="s">
        <v>594</v>
      </c>
      <c r="K141" s="62" t="s">
        <v>610</v>
      </c>
      <c r="L141" s="77" t="s">
        <v>611</v>
      </c>
      <c r="M141" s="21" t="s">
        <v>612</v>
      </c>
      <c r="N141" s="452" t="s">
        <v>3630</v>
      </c>
      <c r="O141" s="63" t="s">
        <v>3629</v>
      </c>
      <c r="P141" s="21" t="s">
        <v>597</v>
      </c>
      <c r="Q141" s="78" t="s">
        <v>598</v>
      </c>
      <c r="R141" s="82"/>
      <c r="S141" s="16"/>
      <c r="T141" s="16"/>
      <c r="U141" s="16"/>
      <c r="V141" s="16"/>
      <c r="W141" s="16"/>
      <c r="X141" s="16"/>
      <c r="Y141" s="16"/>
      <c r="Z141" s="16"/>
    </row>
    <row r="142" spans="1:34" ht="13.8">
      <c r="A142" s="382"/>
      <c r="B142" s="404"/>
      <c r="C142" s="409"/>
      <c r="D142" s="439"/>
      <c r="E142" s="410"/>
      <c r="F142" s="475"/>
      <c r="G142" s="418"/>
      <c r="H142" s="410"/>
      <c r="I142" s="406"/>
      <c r="J142" s="486"/>
      <c r="K142" s="486"/>
      <c r="L142" s="487"/>
      <c r="M142" s="485"/>
      <c r="N142" s="487"/>
      <c r="O142" s="474"/>
      <c r="P142" s="411"/>
      <c r="Q142" s="459"/>
      <c r="R142" s="483"/>
      <c r="S142" s="473"/>
      <c r="T142" s="16"/>
      <c r="U142" s="482"/>
      <c r="V142" s="482"/>
      <c r="W142" s="482"/>
      <c r="X142" s="482"/>
      <c r="Y142" s="482"/>
      <c r="Z142" s="482"/>
      <c r="AA142" s="400"/>
      <c r="AB142" s="400"/>
      <c r="AC142" s="400"/>
    </row>
    <row r="143" spans="1:34" ht="13.8">
      <c r="A143" s="382"/>
      <c r="B143" s="404"/>
      <c r="C143" s="409"/>
      <c r="D143" s="439"/>
      <c r="E143" s="410"/>
      <c r="F143" s="475"/>
      <c r="G143" s="418"/>
      <c r="H143" s="410"/>
      <c r="I143" s="406"/>
      <c r="J143" s="486"/>
      <c r="K143" s="486"/>
      <c r="L143" s="487"/>
      <c r="M143" s="485"/>
      <c r="N143" s="487"/>
      <c r="O143" s="474"/>
      <c r="P143" s="411"/>
      <c r="Q143" s="459"/>
      <c r="R143" s="483"/>
      <c r="S143" s="473"/>
      <c r="T143" s="16"/>
      <c r="U143" s="482"/>
      <c r="V143" s="482"/>
      <c r="W143" s="482"/>
      <c r="X143" s="482"/>
      <c r="Y143" s="482"/>
      <c r="Z143" s="482"/>
      <c r="AA143" s="400"/>
      <c r="AB143" s="400"/>
      <c r="AC143" s="400"/>
    </row>
    <row r="144" spans="1:34" s="400" customFormat="1" ht="13.8">
      <c r="A144" s="382"/>
      <c r="B144" s="404"/>
      <c r="C144" s="409"/>
      <c r="D144" s="439"/>
      <c r="E144" s="410"/>
      <c r="F144" s="475"/>
      <c r="G144" s="418"/>
      <c r="H144" s="410"/>
      <c r="I144" s="406"/>
      <c r="J144" s="486"/>
      <c r="K144" s="486"/>
      <c r="L144" s="487"/>
      <c r="M144" s="485"/>
      <c r="N144" s="487"/>
      <c r="O144" s="474"/>
      <c r="P144" s="411"/>
      <c r="Q144" s="459"/>
      <c r="R144" s="480"/>
      <c r="S144" s="482"/>
      <c r="T144" s="482"/>
      <c r="U144" s="482"/>
      <c r="V144" s="482"/>
      <c r="W144" s="482"/>
      <c r="X144" s="482"/>
      <c r="Y144" s="482"/>
      <c r="Z144" s="482"/>
    </row>
    <row r="145" spans="1:26" s="400" customFormat="1" ht="13.8">
      <c r="A145" s="382"/>
      <c r="B145" s="404"/>
      <c r="C145" s="409"/>
      <c r="D145" s="439"/>
      <c r="E145" s="410"/>
      <c r="F145" s="486"/>
      <c r="G145" s="443"/>
      <c r="H145" s="410"/>
      <c r="I145" s="406"/>
      <c r="J145" s="486"/>
      <c r="K145" s="486"/>
      <c r="L145" s="487"/>
      <c r="M145" s="485"/>
      <c r="N145" s="487"/>
      <c r="O145" s="474"/>
      <c r="P145" s="411"/>
      <c r="Q145" s="459"/>
      <c r="R145" s="480"/>
      <c r="S145" s="482"/>
      <c r="T145" s="482"/>
      <c r="U145" s="482"/>
      <c r="V145" s="482"/>
      <c r="W145" s="482"/>
      <c r="X145" s="482"/>
      <c r="Y145" s="482"/>
      <c r="Z145" s="482"/>
    </row>
    <row r="146" spans="1:26" s="400" customFormat="1" ht="13.8">
      <c r="A146" s="382"/>
      <c r="B146" s="404"/>
      <c r="C146" s="409"/>
      <c r="D146" s="439"/>
      <c r="E146" s="410"/>
      <c r="F146" s="486"/>
      <c r="G146" s="443"/>
      <c r="H146" s="410"/>
      <c r="I146" s="406"/>
      <c r="J146" s="486"/>
      <c r="K146" s="486"/>
      <c r="L146" s="487"/>
      <c r="M146" s="485"/>
      <c r="N146" s="487"/>
      <c r="O146" s="474"/>
      <c r="P146" s="411"/>
      <c r="Q146" s="459"/>
      <c r="R146" s="480"/>
      <c r="S146" s="482"/>
      <c r="T146" s="482"/>
      <c r="U146" s="482"/>
      <c r="V146" s="482"/>
      <c r="W146" s="482"/>
      <c r="X146" s="482"/>
      <c r="Y146" s="482"/>
      <c r="Z146" s="482"/>
    </row>
    <row r="147" spans="1:26" s="400" customFormat="1" ht="13.8">
      <c r="A147" s="382"/>
      <c r="B147" s="404"/>
      <c r="C147" s="409"/>
      <c r="D147" s="439"/>
      <c r="E147" s="410"/>
      <c r="F147" s="475"/>
      <c r="G147" s="418"/>
      <c r="H147" s="410"/>
      <c r="I147" s="406"/>
      <c r="J147" s="486"/>
      <c r="K147" s="477"/>
      <c r="L147" s="487"/>
      <c r="M147" s="485"/>
      <c r="N147" s="487"/>
      <c r="O147" s="474"/>
      <c r="P147" s="479"/>
      <c r="Q147" s="459"/>
      <c r="R147" s="480"/>
      <c r="S147" s="482"/>
      <c r="T147" s="482"/>
      <c r="U147" s="482"/>
      <c r="V147" s="482"/>
      <c r="W147" s="482"/>
      <c r="X147" s="482"/>
      <c r="Y147" s="482"/>
      <c r="Z147" s="482"/>
    </row>
    <row r="148" spans="1:26" s="400" customFormat="1" ht="13.8">
      <c r="A148" s="382"/>
      <c r="B148" s="404"/>
      <c r="C148" s="409"/>
      <c r="D148" s="439"/>
      <c r="E148" s="410"/>
      <c r="F148" s="475"/>
      <c r="G148" s="418"/>
      <c r="H148" s="410"/>
      <c r="I148" s="406"/>
      <c r="J148" s="477"/>
      <c r="K148" s="477"/>
      <c r="L148" s="477"/>
      <c r="M148" s="477"/>
      <c r="N148" s="478"/>
      <c r="O148" s="489"/>
      <c r="P148" s="479"/>
      <c r="Q148" s="459"/>
      <c r="R148" s="480"/>
      <c r="S148" s="482"/>
      <c r="T148" s="482"/>
      <c r="U148" s="482"/>
      <c r="V148" s="482"/>
      <c r="W148" s="482"/>
      <c r="X148" s="482"/>
      <c r="Y148" s="482"/>
      <c r="Z148" s="482"/>
    </row>
    <row r="149" spans="1:26" s="400" customFormat="1" ht="13.8">
      <c r="A149" s="382"/>
      <c r="B149" s="404"/>
      <c r="C149" s="409"/>
      <c r="D149" s="439"/>
      <c r="E149" s="410"/>
      <c r="F149" s="486"/>
      <c r="G149" s="443"/>
      <c r="H149" s="410"/>
      <c r="I149" s="406"/>
      <c r="J149" s="486"/>
      <c r="K149" s="486"/>
      <c r="L149" s="487"/>
      <c r="M149" s="485"/>
      <c r="N149" s="487"/>
      <c r="O149" s="474"/>
      <c r="P149" s="411"/>
      <c r="Q149" s="459"/>
      <c r="R149" s="483"/>
      <c r="S149" s="473"/>
      <c r="T149" s="482"/>
      <c r="U149" s="482"/>
      <c r="V149" s="482"/>
      <c r="W149" s="482"/>
      <c r="X149" s="482"/>
      <c r="Y149" s="482"/>
      <c r="Z149" s="482"/>
    </row>
    <row r="150" spans="1:26" s="400" customFormat="1" ht="13.8">
      <c r="A150" s="382"/>
      <c r="B150" s="404"/>
      <c r="C150" s="409"/>
      <c r="D150" s="439"/>
      <c r="E150" s="410"/>
      <c r="F150" s="475"/>
      <c r="G150" s="418"/>
      <c r="H150" s="410"/>
      <c r="I150" s="406"/>
      <c r="J150" s="376"/>
      <c r="K150" s="376"/>
      <c r="L150" s="376"/>
      <c r="M150" s="376"/>
      <c r="N150" s="476"/>
      <c r="O150" s="474"/>
      <c r="P150" s="412"/>
      <c r="Q150" s="459"/>
      <c r="R150" s="483"/>
      <c r="S150" s="473"/>
      <c r="T150" s="482"/>
      <c r="U150" s="482"/>
      <c r="V150" s="482"/>
      <c r="W150" s="482"/>
      <c r="X150" s="482"/>
      <c r="Y150" s="482"/>
      <c r="Z150" s="482"/>
    </row>
    <row r="151" spans="1:26">
      <c r="A151" s="29"/>
      <c r="B151" s="23"/>
      <c r="C151" s="23"/>
      <c r="D151" s="23"/>
      <c r="E151" s="32"/>
      <c r="F151" s="30"/>
      <c r="G151" s="12"/>
      <c r="H151" s="12"/>
      <c r="I151" s="12"/>
      <c r="J151" s="53"/>
      <c r="K151" s="12"/>
      <c r="L151" s="12"/>
      <c r="M151" s="12"/>
      <c r="N151" s="11"/>
      <c r="O151" s="53"/>
      <c r="P151" s="7"/>
      <c r="Q151" s="11"/>
      <c r="R151" s="141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9"/>
      <c r="B152" s="23"/>
      <c r="C152" s="23"/>
      <c r="D152" s="23"/>
      <c r="E152" s="32"/>
      <c r="F152" s="30"/>
      <c r="G152" s="41"/>
      <c r="H152" s="42"/>
      <c r="I152" s="82"/>
      <c r="J152" s="17"/>
      <c r="K152" s="83"/>
      <c r="L152" s="84"/>
      <c r="M152" s="85"/>
      <c r="N152" s="86"/>
      <c r="O152" s="87"/>
      <c r="P152" s="11"/>
      <c r="Q152" s="16"/>
      <c r="R152" s="141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7"/>
      <c r="B153" s="45"/>
      <c r="C153" s="102"/>
      <c r="D153" s="6"/>
      <c r="E153" s="38"/>
      <c r="F153" s="82"/>
      <c r="G153" s="41"/>
      <c r="H153" s="42"/>
      <c r="I153" s="82"/>
      <c r="J153" s="17"/>
      <c r="K153" s="83"/>
      <c r="L153" s="84"/>
      <c r="M153" s="85"/>
      <c r="N153" s="86"/>
      <c r="O153" s="87"/>
      <c r="P153" s="11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 ht="13.8">
      <c r="A154" s="5"/>
      <c r="B154" s="103" t="s">
        <v>619</v>
      </c>
      <c r="C154" s="103"/>
      <c r="D154" s="103"/>
      <c r="E154" s="103"/>
      <c r="F154" s="17"/>
      <c r="G154" s="17"/>
      <c r="H154" s="104"/>
      <c r="I154" s="17"/>
      <c r="J154" s="74"/>
      <c r="K154" s="75"/>
      <c r="L154" s="17"/>
      <c r="M154" s="17"/>
      <c r="N154" s="16"/>
      <c r="O154" s="98"/>
      <c r="P154" s="11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 ht="39.6">
      <c r="A155" s="20" t="s">
        <v>16</v>
      </c>
      <c r="B155" s="21" t="s">
        <v>575</v>
      </c>
      <c r="C155" s="21"/>
      <c r="D155" s="22" t="s">
        <v>588</v>
      </c>
      <c r="E155" s="21" t="s">
        <v>589</v>
      </c>
      <c r="F155" s="21" t="s">
        <v>590</v>
      </c>
      <c r="G155" s="21" t="s">
        <v>620</v>
      </c>
      <c r="H155" s="21" t="s">
        <v>621</v>
      </c>
      <c r="I155" s="21" t="s">
        <v>593</v>
      </c>
      <c r="J155" s="61" t="s">
        <v>594</v>
      </c>
      <c r="K155" s="21" t="s">
        <v>595</v>
      </c>
      <c r="L155" s="21" t="s">
        <v>596</v>
      </c>
      <c r="M155" s="21" t="s">
        <v>597</v>
      </c>
      <c r="N155" s="22" t="s">
        <v>598</v>
      </c>
      <c r="O155" s="98"/>
      <c r="P155" s="11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1</v>
      </c>
      <c r="B156" s="105">
        <v>41579</v>
      </c>
      <c r="C156" s="105"/>
      <c r="D156" s="106" t="s">
        <v>622</v>
      </c>
      <c r="E156" s="107" t="s">
        <v>623</v>
      </c>
      <c r="F156" s="108">
        <v>82</v>
      </c>
      <c r="G156" s="107" t="s">
        <v>624</v>
      </c>
      <c r="H156" s="107">
        <v>100</v>
      </c>
      <c r="I156" s="125">
        <v>100</v>
      </c>
      <c r="J156" s="126" t="s">
        <v>625</v>
      </c>
      <c r="K156" s="127">
        <f t="shared" ref="K156:K187" si="121">H156-F156</f>
        <v>18</v>
      </c>
      <c r="L156" s="128">
        <f t="shared" ref="L156:L187" si="122">K156/F156</f>
        <v>0.21951219512195122</v>
      </c>
      <c r="M156" s="129" t="s">
        <v>599</v>
      </c>
      <c r="N156" s="130">
        <v>42657</v>
      </c>
      <c r="O156" s="53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2</v>
      </c>
      <c r="B157" s="105">
        <v>41794</v>
      </c>
      <c r="C157" s="105"/>
      <c r="D157" s="106" t="s">
        <v>626</v>
      </c>
      <c r="E157" s="107" t="s">
        <v>600</v>
      </c>
      <c r="F157" s="108">
        <v>257</v>
      </c>
      <c r="G157" s="107" t="s">
        <v>624</v>
      </c>
      <c r="H157" s="107">
        <v>300</v>
      </c>
      <c r="I157" s="125">
        <v>300</v>
      </c>
      <c r="J157" s="126" t="s">
        <v>625</v>
      </c>
      <c r="K157" s="127">
        <f t="shared" si="121"/>
        <v>43</v>
      </c>
      <c r="L157" s="128">
        <f t="shared" si="122"/>
        <v>0.16731517509727625</v>
      </c>
      <c r="M157" s="129" t="s">
        <v>599</v>
      </c>
      <c r="N157" s="130">
        <v>41822</v>
      </c>
      <c r="O157" s="53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</v>
      </c>
      <c r="B158" s="105">
        <v>41828</v>
      </c>
      <c r="C158" s="105"/>
      <c r="D158" s="106" t="s">
        <v>627</v>
      </c>
      <c r="E158" s="107" t="s">
        <v>600</v>
      </c>
      <c r="F158" s="108">
        <v>393</v>
      </c>
      <c r="G158" s="107" t="s">
        <v>624</v>
      </c>
      <c r="H158" s="107">
        <v>468</v>
      </c>
      <c r="I158" s="125">
        <v>468</v>
      </c>
      <c r="J158" s="126" t="s">
        <v>625</v>
      </c>
      <c r="K158" s="127">
        <f t="shared" si="121"/>
        <v>75</v>
      </c>
      <c r="L158" s="128">
        <f t="shared" si="122"/>
        <v>0.19083969465648856</v>
      </c>
      <c r="M158" s="129" t="s">
        <v>599</v>
      </c>
      <c r="N158" s="130">
        <v>41863</v>
      </c>
      <c r="O158" s="53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4</v>
      </c>
      <c r="B159" s="105">
        <v>41857</v>
      </c>
      <c r="C159" s="105"/>
      <c r="D159" s="106" t="s">
        <v>628</v>
      </c>
      <c r="E159" s="107" t="s">
        <v>600</v>
      </c>
      <c r="F159" s="108">
        <v>205</v>
      </c>
      <c r="G159" s="107" t="s">
        <v>624</v>
      </c>
      <c r="H159" s="107">
        <v>275</v>
      </c>
      <c r="I159" s="125">
        <v>250</v>
      </c>
      <c r="J159" s="126" t="s">
        <v>625</v>
      </c>
      <c r="K159" s="127">
        <f t="shared" si="121"/>
        <v>70</v>
      </c>
      <c r="L159" s="128">
        <f t="shared" si="122"/>
        <v>0.34146341463414637</v>
      </c>
      <c r="M159" s="129" t="s">
        <v>599</v>
      </c>
      <c r="N159" s="130">
        <v>41962</v>
      </c>
      <c r="O159" s="53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</v>
      </c>
      <c r="B160" s="105">
        <v>41886</v>
      </c>
      <c r="C160" s="105"/>
      <c r="D160" s="106" t="s">
        <v>629</v>
      </c>
      <c r="E160" s="107" t="s">
        <v>600</v>
      </c>
      <c r="F160" s="108">
        <v>162</v>
      </c>
      <c r="G160" s="107" t="s">
        <v>624</v>
      </c>
      <c r="H160" s="107">
        <v>190</v>
      </c>
      <c r="I160" s="125">
        <v>190</v>
      </c>
      <c r="J160" s="126" t="s">
        <v>625</v>
      </c>
      <c r="K160" s="127">
        <f t="shared" si="121"/>
        <v>28</v>
      </c>
      <c r="L160" s="128">
        <f t="shared" si="122"/>
        <v>0.1728395061728395</v>
      </c>
      <c r="M160" s="129" t="s">
        <v>599</v>
      </c>
      <c r="N160" s="130">
        <v>42006</v>
      </c>
      <c r="O160" s="53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6</v>
      </c>
      <c r="B161" s="105">
        <v>41886</v>
      </c>
      <c r="C161" s="105"/>
      <c r="D161" s="106" t="s">
        <v>630</v>
      </c>
      <c r="E161" s="107" t="s">
        <v>600</v>
      </c>
      <c r="F161" s="108">
        <v>75</v>
      </c>
      <c r="G161" s="107" t="s">
        <v>624</v>
      </c>
      <c r="H161" s="107">
        <v>91.5</v>
      </c>
      <c r="I161" s="125" t="s">
        <v>631</v>
      </c>
      <c r="J161" s="126" t="s">
        <v>632</v>
      </c>
      <c r="K161" s="127">
        <f t="shared" si="121"/>
        <v>16.5</v>
      </c>
      <c r="L161" s="128">
        <f t="shared" si="122"/>
        <v>0.22</v>
      </c>
      <c r="M161" s="129" t="s">
        <v>599</v>
      </c>
      <c r="N161" s="130">
        <v>41954</v>
      </c>
      <c r="O161" s="53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7</v>
      </c>
      <c r="B162" s="105">
        <v>41913</v>
      </c>
      <c r="C162" s="105"/>
      <c r="D162" s="106" t="s">
        <v>633</v>
      </c>
      <c r="E162" s="107" t="s">
        <v>600</v>
      </c>
      <c r="F162" s="108">
        <v>850</v>
      </c>
      <c r="G162" s="107" t="s">
        <v>624</v>
      </c>
      <c r="H162" s="107">
        <v>982.5</v>
      </c>
      <c r="I162" s="125">
        <v>1050</v>
      </c>
      <c r="J162" s="126" t="s">
        <v>634</v>
      </c>
      <c r="K162" s="127">
        <f t="shared" si="121"/>
        <v>132.5</v>
      </c>
      <c r="L162" s="128">
        <f t="shared" si="122"/>
        <v>0.15588235294117647</v>
      </c>
      <c r="M162" s="129" t="s">
        <v>599</v>
      </c>
      <c r="N162" s="130">
        <v>42039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8</v>
      </c>
      <c r="B163" s="105">
        <v>41913</v>
      </c>
      <c r="C163" s="105"/>
      <c r="D163" s="106" t="s">
        <v>635</v>
      </c>
      <c r="E163" s="107" t="s">
        <v>600</v>
      </c>
      <c r="F163" s="108">
        <v>475</v>
      </c>
      <c r="G163" s="107" t="s">
        <v>624</v>
      </c>
      <c r="H163" s="107">
        <v>515</v>
      </c>
      <c r="I163" s="125">
        <v>600</v>
      </c>
      <c r="J163" s="126" t="s">
        <v>636</v>
      </c>
      <c r="K163" s="127">
        <f t="shared" si="121"/>
        <v>40</v>
      </c>
      <c r="L163" s="128">
        <f t="shared" si="122"/>
        <v>8.4210526315789472E-2</v>
      </c>
      <c r="M163" s="129" t="s">
        <v>599</v>
      </c>
      <c r="N163" s="130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9</v>
      </c>
      <c r="B164" s="105">
        <v>41913</v>
      </c>
      <c r="C164" s="105"/>
      <c r="D164" s="106" t="s">
        <v>637</v>
      </c>
      <c r="E164" s="107" t="s">
        <v>600</v>
      </c>
      <c r="F164" s="108">
        <v>86</v>
      </c>
      <c r="G164" s="107" t="s">
        <v>624</v>
      </c>
      <c r="H164" s="107">
        <v>99</v>
      </c>
      <c r="I164" s="125">
        <v>140</v>
      </c>
      <c r="J164" s="126" t="s">
        <v>638</v>
      </c>
      <c r="K164" s="127">
        <f t="shared" si="121"/>
        <v>13</v>
      </c>
      <c r="L164" s="128">
        <f t="shared" si="122"/>
        <v>0.15116279069767441</v>
      </c>
      <c r="M164" s="129" t="s">
        <v>599</v>
      </c>
      <c r="N164" s="130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10</v>
      </c>
      <c r="B165" s="105">
        <v>41926</v>
      </c>
      <c r="C165" s="105"/>
      <c r="D165" s="106" t="s">
        <v>639</v>
      </c>
      <c r="E165" s="107" t="s">
        <v>600</v>
      </c>
      <c r="F165" s="108">
        <v>496.6</v>
      </c>
      <c r="G165" s="107" t="s">
        <v>624</v>
      </c>
      <c r="H165" s="107">
        <v>621</v>
      </c>
      <c r="I165" s="125">
        <v>580</v>
      </c>
      <c r="J165" s="126" t="s">
        <v>625</v>
      </c>
      <c r="K165" s="127">
        <f t="shared" si="121"/>
        <v>124.39999999999998</v>
      </c>
      <c r="L165" s="128">
        <f t="shared" si="122"/>
        <v>0.25050342327829234</v>
      </c>
      <c r="M165" s="129" t="s">
        <v>599</v>
      </c>
      <c r="N165" s="130">
        <v>42605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11</v>
      </c>
      <c r="B166" s="105">
        <v>41926</v>
      </c>
      <c r="C166" s="105"/>
      <c r="D166" s="106" t="s">
        <v>640</v>
      </c>
      <c r="E166" s="107" t="s">
        <v>600</v>
      </c>
      <c r="F166" s="108">
        <v>2481.9</v>
      </c>
      <c r="G166" s="107" t="s">
        <v>624</v>
      </c>
      <c r="H166" s="107">
        <v>2840</v>
      </c>
      <c r="I166" s="125">
        <v>2870</v>
      </c>
      <c r="J166" s="126" t="s">
        <v>641</v>
      </c>
      <c r="K166" s="127">
        <f t="shared" si="121"/>
        <v>358.09999999999991</v>
      </c>
      <c r="L166" s="128">
        <f t="shared" si="122"/>
        <v>0.14428462065353154</v>
      </c>
      <c r="M166" s="129" t="s">
        <v>599</v>
      </c>
      <c r="N166" s="130">
        <v>42017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12</v>
      </c>
      <c r="B167" s="105">
        <v>41928</v>
      </c>
      <c r="C167" s="105"/>
      <c r="D167" s="106" t="s">
        <v>642</v>
      </c>
      <c r="E167" s="107" t="s">
        <v>600</v>
      </c>
      <c r="F167" s="108">
        <v>84.5</v>
      </c>
      <c r="G167" s="107" t="s">
        <v>624</v>
      </c>
      <c r="H167" s="107">
        <v>93</v>
      </c>
      <c r="I167" s="125">
        <v>110</v>
      </c>
      <c r="J167" s="126" t="s">
        <v>643</v>
      </c>
      <c r="K167" s="127">
        <f t="shared" si="121"/>
        <v>8.5</v>
      </c>
      <c r="L167" s="128">
        <f t="shared" si="122"/>
        <v>0.10059171597633136</v>
      </c>
      <c r="M167" s="129" t="s">
        <v>599</v>
      </c>
      <c r="N167" s="130">
        <v>41939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13</v>
      </c>
      <c r="B168" s="105">
        <v>41928</v>
      </c>
      <c r="C168" s="105"/>
      <c r="D168" s="106" t="s">
        <v>644</v>
      </c>
      <c r="E168" s="107" t="s">
        <v>600</v>
      </c>
      <c r="F168" s="108">
        <v>401</v>
      </c>
      <c r="G168" s="107" t="s">
        <v>624</v>
      </c>
      <c r="H168" s="107">
        <v>428</v>
      </c>
      <c r="I168" s="125">
        <v>450</v>
      </c>
      <c r="J168" s="126" t="s">
        <v>645</v>
      </c>
      <c r="K168" s="127">
        <f t="shared" si="121"/>
        <v>27</v>
      </c>
      <c r="L168" s="128">
        <f t="shared" si="122"/>
        <v>6.7331670822942641E-2</v>
      </c>
      <c r="M168" s="129" t="s">
        <v>599</v>
      </c>
      <c r="N168" s="130">
        <v>42020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14</v>
      </c>
      <c r="B169" s="105">
        <v>41928</v>
      </c>
      <c r="C169" s="105"/>
      <c r="D169" s="106" t="s">
        <v>646</v>
      </c>
      <c r="E169" s="107" t="s">
        <v>600</v>
      </c>
      <c r="F169" s="108">
        <v>101</v>
      </c>
      <c r="G169" s="107" t="s">
        <v>624</v>
      </c>
      <c r="H169" s="107">
        <v>112</v>
      </c>
      <c r="I169" s="125">
        <v>120</v>
      </c>
      <c r="J169" s="126" t="s">
        <v>647</v>
      </c>
      <c r="K169" s="127">
        <f t="shared" si="121"/>
        <v>11</v>
      </c>
      <c r="L169" s="128">
        <f t="shared" si="122"/>
        <v>0.10891089108910891</v>
      </c>
      <c r="M169" s="129" t="s">
        <v>599</v>
      </c>
      <c r="N169" s="130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15</v>
      </c>
      <c r="B170" s="105">
        <v>41954</v>
      </c>
      <c r="C170" s="105"/>
      <c r="D170" s="106" t="s">
        <v>648</v>
      </c>
      <c r="E170" s="107" t="s">
        <v>600</v>
      </c>
      <c r="F170" s="108">
        <v>59</v>
      </c>
      <c r="G170" s="107" t="s">
        <v>624</v>
      </c>
      <c r="H170" s="107">
        <v>76</v>
      </c>
      <c r="I170" s="125">
        <v>76</v>
      </c>
      <c r="J170" s="126" t="s">
        <v>625</v>
      </c>
      <c r="K170" s="127">
        <f t="shared" si="121"/>
        <v>17</v>
      </c>
      <c r="L170" s="128">
        <f t="shared" si="122"/>
        <v>0.28813559322033899</v>
      </c>
      <c r="M170" s="129" t="s">
        <v>599</v>
      </c>
      <c r="N170" s="130">
        <v>43032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16</v>
      </c>
      <c r="B171" s="105">
        <v>41954</v>
      </c>
      <c r="C171" s="105"/>
      <c r="D171" s="106" t="s">
        <v>637</v>
      </c>
      <c r="E171" s="107" t="s">
        <v>600</v>
      </c>
      <c r="F171" s="108">
        <v>99</v>
      </c>
      <c r="G171" s="107" t="s">
        <v>624</v>
      </c>
      <c r="H171" s="107">
        <v>120</v>
      </c>
      <c r="I171" s="125">
        <v>120</v>
      </c>
      <c r="J171" s="126" t="s">
        <v>649</v>
      </c>
      <c r="K171" s="127">
        <f t="shared" si="121"/>
        <v>21</v>
      </c>
      <c r="L171" s="128">
        <f t="shared" si="122"/>
        <v>0.21212121212121213</v>
      </c>
      <c r="M171" s="129" t="s">
        <v>599</v>
      </c>
      <c r="N171" s="130">
        <v>41960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17</v>
      </c>
      <c r="B172" s="105">
        <v>41956</v>
      </c>
      <c r="C172" s="105"/>
      <c r="D172" s="106" t="s">
        <v>650</v>
      </c>
      <c r="E172" s="107" t="s">
        <v>600</v>
      </c>
      <c r="F172" s="108">
        <v>22</v>
      </c>
      <c r="G172" s="107" t="s">
        <v>624</v>
      </c>
      <c r="H172" s="107">
        <v>33.549999999999997</v>
      </c>
      <c r="I172" s="125">
        <v>32</v>
      </c>
      <c r="J172" s="126" t="s">
        <v>651</v>
      </c>
      <c r="K172" s="127">
        <f t="shared" si="121"/>
        <v>11.549999999999997</v>
      </c>
      <c r="L172" s="128">
        <f t="shared" si="122"/>
        <v>0.52499999999999991</v>
      </c>
      <c r="M172" s="129" t="s">
        <v>599</v>
      </c>
      <c r="N172" s="130">
        <v>42188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18</v>
      </c>
      <c r="B173" s="105">
        <v>41976</v>
      </c>
      <c r="C173" s="105"/>
      <c r="D173" s="106" t="s">
        <v>652</v>
      </c>
      <c r="E173" s="107" t="s">
        <v>600</v>
      </c>
      <c r="F173" s="108">
        <v>440</v>
      </c>
      <c r="G173" s="107" t="s">
        <v>624</v>
      </c>
      <c r="H173" s="107">
        <v>520</v>
      </c>
      <c r="I173" s="125">
        <v>520</v>
      </c>
      <c r="J173" s="126" t="s">
        <v>653</v>
      </c>
      <c r="K173" s="127">
        <f t="shared" si="121"/>
        <v>80</v>
      </c>
      <c r="L173" s="128">
        <f t="shared" si="122"/>
        <v>0.18181818181818182</v>
      </c>
      <c r="M173" s="129" t="s">
        <v>599</v>
      </c>
      <c r="N173" s="130">
        <v>42208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19</v>
      </c>
      <c r="B174" s="105">
        <v>41976</v>
      </c>
      <c r="C174" s="105"/>
      <c r="D174" s="106" t="s">
        <v>654</v>
      </c>
      <c r="E174" s="107" t="s">
        <v>600</v>
      </c>
      <c r="F174" s="108">
        <v>360</v>
      </c>
      <c r="G174" s="107" t="s">
        <v>624</v>
      </c>
      <c r="H174" s="107">
        <v>427</v>
      </c>
      <c r="I174" s="125">
        <v>425</v>
      </c>
      <c r="J174" s="126" t="s">
        <v>655</v>
      </c>
      <c r="K174" s="127">
        <f t="shared" si="121"/>
        <v>67</v>
      </c>
      <c r="L174" s="128">
        <f t="shared" si="122"/>
        <v>0.18611111111111112</v>
      </c>
      <c r="M174" s="129" t="s">
        <v>599</v>
      </c>
      <c r="N174" s="130">
        <v>42058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20</v>
      </c>
      <c r="B175" s="105">
        <v>42012</v>
      </c>
      <c r="C175" s="105"/>
      <c r="D175" s="106" t="s">
        <v>656</v>
      </c>
      <c r="E175" s="107" t="s">
        <v>600</v>
      </c>
      <c r="F175" s="108">
        <v>360</v>
      </c>
      <c r="G175" s="107" t="s">
        <v>624</v>
      </c>
      <c r="H175" s="107">
        <v>455</v>
      </c>
      <c r="I175" s="125">
        <v>420</v>
      </c>
      <c r="J175" s="126" t="s">
        <v>657</v>
      </c>
      <c r="K175" s="127">
        <f t="shared" si="121"/>
        <v>95</v>
      </c>
      <c r="L175" s="128">
        <f t="shared" si="122"/>
        <v>0.2638888888888889</v>
      </c>
      <c r="M175" s="129" t="s">
        <v>599</v>
      </c>
      <c r="N175" s="130">
        <v>42024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21</v>
      </c>
      <c r="B176" s="105">
        <v>42012</v>
      </c>
      <c r="C176" s="105"/>
      <c r="D176" s="106" t="s">
        <v>658</v>
      </c>
      <c r="E176" s="107" t="s">
        <v>600</v>
      </c>
      <c r="F176" s="108">
        <v>130</v>
      </c>
      <c r="G176" s="107"/>
      <c r="H176" s="107">
        <v>175.5</v>
      </c>
      <c r="I176" s="125">
        <v>165</v>
      </c>
      <c r="J176" s="126" t="s">
        <v>659</v>
      </c>
      <c r="K176" s="127">
        <f t="shared" si="121"/>
        <v>45.5</v>
      </c>
      <c r="L176" s="128">
        <f t="shared" si="122"/>
        <v>0.35</v>
      </c>
      <c r="M176" s="129" t="s">
        <v>599</v>
      </c>
      <c r="N176" s="130">
        <v>43088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22</v>
      </c>
      <c r="B177" s="105">
        <v>42040</v>
      </c>
      <c r="C177" s="105"/>
      <c r="D177" s="106" t="s">
        <v>390</v>
      </c>
      <c r="E177" s="107" t="s">
        <v>623</v>
      </c>
      <c r="F177" s="108">
        <v>98</v>
      </c>
      <c r="G177" s="107"/>
      <c r="H177" s="107">
        <v>120</v>
      </c>
      <c r="I177" s="125">
        <v>120</v>
      </c>
      <c r="J177" s="126" t="s">
        <v>625</v>
      </c>
      <c r="K177" s="127">
        <f t="shared" si="121"/>
        <v>22</v>
      </c>
      <c r="L177" s="128">
        <f t="shared" si="122"/>
        <v>0.22448979591836735</v>
      </c>
      <c r="M177" s="129" t="s">
        <v>599</v>
      </c>
      <c r="N177" s="130">
        <v>42753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23</v>
      </c>
      <c r="B178" s="105">
        <v>42040</v>
      </c>
      <c r="C178" s="105"/>
      <c r="D178" s="106" t="s">
        <v>660</v>
      </c>
      <c r="E178" s="107" t="s">
        <v>623</v>
      </c>
      <c r="F178" s="108">
        <v>196</v>
      </c>
      <c r="G178" s="107"/>
      <c r="H178" s="107">
        <v>262</v>
      </c>
      <c r="I178" s="125">
        <v>255</v>
      </c>
      <c r="J178" s="126" t="s">
        <v>625</v>
      </c>
      <c r="K178" s="127">
        <f t="shared" si="121"/>
        <v>66</v>
      </c>
      <c r="L178" s="128">
        <f t="shared" si="122"/>
        <v>0.33673469387755101</v>
      </c>
      <c r="M178" s="129" t="s">
        <v>599</v>
      </c>
      <c r="N178" s="130">
        <v>42599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24</v>
      </c>
      <c r="B179" s="109">
        <v>42067</v>
      </c>
      <c r="C179" s="109"/>
      <c r="D179" s="110" t="s">
        <v>389</v>
      </c>
      <c r="E179" s="111" t="s">
        <v>623</v>
      </c>
      <c r="F179" s="112">
        <v>235</v>
      </c>
      <c r="G179" s="112"/>
      <c r="H179" s="113">
        <v>77</v>
      </c>
      <c r="I179" s="131" t="s">
        <v>661</v>
      </c>
      <c r="J179" s="132" t="s">
        <v>662</v>
      </c>
      <c r="K179" s="133">
        <f t="shared" si="121"/>
        <v>-158</v>
      </c>
      <c r="L179" s="134">
        <f t="shared" si="122"/>
        <v>-0.67234042553191486</v>
      </c>
      <c r="M179" s="135" t="s">
        <v>663</v>
      </c>
      <c r="N179" s="136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25</v>
      </c>
      <c r="B180" s="105">
        <v>42067</v>
      </c>
      <c r="C180" s="105"/>
      <c r="D180" s="106" t="s">
        <v>481</v>
      </c>
      <c r="E180" s="107" t="s">
        <v>623</v>
      </c>
      <c r="F180" s="108">
        <v>185</v>
      </c>
      <c r="G180" s="107"/>
      <c r="H180" s="107">
        <v>224</v>
      </c>
      <c r="I180" s="125" t="s">
        <v>664</v>
      </c>
      <c r="J180" s="126" t="s">
        <v>625</v>
      </c>
      <c r="K180" s="127">
        <f t="shared" si="121"/>
        <v>39</v>
      </c>
      <c r="L180" s="128">
        <f t="shared" si="122"/>
        <v>0.21081081081081082</v>
      </c>
      <c r="M180" s="129" t="s">
        <v>599</v>
      </c>
      <c r="N180" s="130">
        <v>42647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3">
        <v>26</v>
      </c>
      <c r="B181" s="114">
        <v>42090</v>
      </c>
      <c r="C181" s="114"/>
      <c r="D181" s="115" t="s">
        <v>665</v>
      </c>
      <c r="E181" s="116" t="s">
        <v>623</v>
      </c>
      <c r="F181" s="117">
        <v>49.5</v>
      </c>
      <c r="G181" s="118"/>
      <c r="H181" s="118">
        <v>15.85</v>
      </c>
      <c r="I181" s="118">
        <v>67</v>
      </c>
      <c r="J181" s="137" t="s">
        <v>666</v>
      </c>
      <c r="K181" s="118">
        <f t="shared" si="121"/>
        <v>-33.65</v>
      </c>
      <c r="L181" s="138">
        <f t="shared" si="122"/>
        <v>-0.67979797979797973</v>
      </c>
      <c r="M181" s="135" t="s">
        <v>663</v>
      </c>
      <c r="N181" s="139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27</v>
      </c>
      <c r="B182" s="105">
        <v>42093</v>
      </c>
      <c r="C182" s="105"/>
      <c r="D182" s="106" t="s">
        <v>667</v>
      </c>
      <c r="E182" s="107" t="s">
        <v>623</v>
      </c>
      <c r="F182" s="108">
        <v>183.5</v>
      </c>
      <c r="G182" s="107"/>
      <c r="H182" s="107">
        <v>219</v>
      </c>
      <c r="I182" s="125">
        <v>218</v>
      </c>
      <c r="J182" s="126" t="s">
        <v>668</v>
      </c>
      <c r="K182" s="127">
        <f t="shared" si="121"/>
        <v>35.5</v>
      </c>
      <c r="L182" s="128">
        <f t="shared" si="122"/>
        <v>0.19346049046321526</v>
      </c>
      <c r="M182" s="129" t="s">
        <v>599</v>
      </c>
      <c r="N182" s="130">
        <v>42103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28</v>
      </c>
      <c r="B183" s="105">
        <v>42114</v>
      </c>
      <c r="C183" s="105"/>
      <c r="D183" s="106" t="s">
        <v>669</v>
      </c>
      <c r="E183" s="107" t="s">
        <v>623</v>
      </c>
      <c r="F183" s="108">
        <f>(227+237)/2</f>
        <v>232</v>
      </c>
      <c r="G183" s="107"/>
      <c r="H183" s="107">
        <v>298</v>
      </c>
      <c r="I183" s="125">
        <v>298</v>
      </c>
      <c r="J183" s="126" t="s">
        <v>625</v>
      </c>
      <c r="K183" s="127">
        <f t="shared" si="121"/>
        <v>66</v>
      </c>
      <c r="L183" s="128">
        <f t="shared" si="122"/>
        <v>0.28448275862068967</v>
      </c>
      <c r="M183" s="129" t="s">
        <v>599</v>
      </c>
      <c r="N183" s="130">
        <v>42823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29</v>
      </c>
      <c r="B184" s="105">
        <v>42128</v>
      </c>
      <c r="C184" s="105"/>
      <c r="D184" s="106" t="s">
        <v>670</v>
      </c>
      <c r="E184" s="107" t="s">
        <v>600</v>
      </c>
      <c r="F184" s="108">
        <v>385</v>
      </c>
      <c r="G184" s="107"/>
      <c r="H184" s="107">
        <f>212.5+331</f>
        <v>543.5</v>
      </c>
      <c r="I184" s="125">
        <v>510</v>
      </c>
      <c r="J184" s="126" t="s">
        <v>671</v>
      </c>
      <c r="K184" s="127">
        <f t="shared" si="121"/>
        <v>158.5</v>
      </c>
      <c r="L184" s="128">
        <f t="shared" si="122"/>
        <v>0.41168831168831171</v>
      </c>
      <c r="M184" s="129" t="s">
        <v>599</v>
      </c>
      <c r="N184" s="130">
        <v>42235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30</v>
      </c>
      <c r="B185" s="105">
        <v>42128</v>
      </c>
      <c r="C185" s="105"/>
      <c r="D185" s="106" t="s">
        <v>672</v>
      </c>
      <c r="E185" s="107" t="s">
        <v>600</v>
      </c>
      <c r="F185" s="108">
        <v>115.5</v>
      </c>
      <c r="G185" s="107"/>
      <c r="H185" s="107">
        <v>146</v>
      </c>
      <c r="I185" s="125">
        <v>142</v>
      </c>
      <c r="J185" s="126" t="s">
        <v>673</v>
      </c>
      <c r="K185" s="127">
        <f t="shared" si="121"/>
        <v>30.5</v>
      </c>
      <c r="L185" s="128">
        <f t="shared" si="122"/>
        <v>0.26406926406926406</v>
      </c>
      <c r="M185" s="129" t="s">
        <v>599</v>
      </c>
      <c r="N185" s="130">
        <v>42202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31</v>
      </c>
      <c r="B186" s="105">
        <v>42151</v>
      </c>
      <c r="C186" s="105"/>
      <c r="D186" s="106" t="s">
        <v>674</v>
      </c>
      <c r="E186" s="107" t="s">
        <v>600</v>
      </c>
      <c r="F186" s="108">
        <v>237.5</v>
      </c>
      <c r="G186" s="107"/>
      <c r="H186" s="107">
        <v>279.5</v>
      </c>
      <c r="I186" s="125">
        <v>278</v>
      </c>
      <c r="J186" s="126" t="s">
        <v>625</v>
      </c>
      <c r="K186" s="127">
        <f t="shared" si="121"/>
        <v>42</v>
      </c>
      <c r="L186" s="128">
        <f t="shared" si="122"/>
        <v>0.17684210526315788</v>
      </c>
      <c r="M186" s="129" t="s">
        <v>599</v>
      </c>
      <c r="N186" s="130">
        <v>42222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32</v>
      </c>
      <c r="B187" s="105">
        <v>42174</v>
      </c>
      <c r="C187" s="105"/>
      <c r="D187" s="106" t="s">
        <v>644</v>
      </c>
      <c r="E187" s="107" t="s">
        <v>623</v>
      </c>
      <c r="F187" s="108">
        <v>340</v>
      </c>
      <c r="G187" s="107"/>
      <c r="H187" s="107">
        <v>448</v>
      </c>
      <c r="I187" s="125">
        <v>448</v>
      </c>
      <c r="J187" s="126" t="s">
        <v>625</v>
      </c>
      <c r="K187" s="127">
        <f t="shared" si="121"/>
        <v>108</v>
      </c>
      <c r="L187" s="128">
        <f t="shared" si="122"/>
        <v>0.31764705882352939</v>
      </c>
      <c r="M187" s="129" t="s">
        <v>599</v>
      </c>
      <c r="N187" s="130">
        <v>43018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33</v>
      </c>
      <c r="B188" s="105">
        <v>42191</v>
      </c>
      <c r="C188" s="105"/>
      <c r="D188" s="106" t="s">
        <v>675</v>
      </c>
      <c r="E188" s="107" t="s">
        <v>623</v>
      </c>
      <c r="F188" s="108">
        <v>390</v>
      </c>
      <c r="G188" s="107"/>
      <c r="H188" s="107">
        <v>460</v>
      </c>
      <c r="I188" s="125">
        <v>460</v>
      </c>
      <c r="J188" s="126" t="s">
        <v>625</v>
      </c>
      <c r="K188" s="127">
        <f t="shared" ref="K188:K208" si="123">H188-F188</f>
        <v>70</v>
      </c>
      <c r="L188" s="128">
        <f t="shared" ref="L188:L208" si="124">K188/F188</f>
        <v>0.17948717948717949</v>
      </c>
      <c r="M188" s="129" t="s">
        <v>599</v>
      </c>
      <c r="N188" s="130">
        <v>42478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34</v>
      </c>
      <c r="B189" s="109">
        <v>42195</v>
      </c>
      <c r="C189" s="109"/>
      <c r="D189" s="110" t="s">
        <v>676</v>
      </c>
      <c r="E189" s="111" t="s">
        <v>623</v>
      </c>
      <c r="F189" s="112">
        <v>122.5</v>
      </c>
      <c r="G189" s="112"/>
      <c r="H189" s="113">
        <v>61</v>
      </c>
      <c r="I189" s="131">
        <v>172</v>
      </c>
      <c r="J189" s="132" t="s">
        <v>677</v>
      </c>
      <c r="K189" s="133">
        <f t="shared" si="123"/>
        <v>-61.5</v>
      </c>
      <c r="L189" s="134">
        <f t="shared" si="124"/>
        <v>-0.50204081632653064</v>
      </c>
      <c r="M189" s="135" t="s">
        <v>663</v>
      </c>
      <c r="N189" s="136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35</v>
      </c>
      <c r="B190" s="105">
        <v>42219</v>
      </c>
      <c r="C190" s="105"/>
      <c r="D190" s="106" t="s">
        <v>678</v>
      </c>
      <c r="E190" s="107" t="s">
        <v>623</v>
      </c>
      <c r="F190" s="108">
        <v>297.5</v>
      </c>
      <c r="G190" s="107"/>
      <c r="H190" s="107">
        <v>350</v>
      </c>
      <c r="I190" s="125">
        <v>360</v>
      </c>
      <c r="J190" s="126" t="s">
        <v>679</v>
      </c>
      <c r="K190" s="127">
        <f t="shared" si="123"/>
        <v>52.5</v>
      </c>
      <c r="L190" s="128">
        <f t="shared" si="124"/>
        <v>0.17647058823529413</v>
      </c>
      <c r="M190" s="129" t="s">
        <v>599</v>
      </c>
      <c r="N190" s="130">
        <v>42232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36</v>
      </c>
      <c r="B191" s="105">
        <v>42219</v>
      </c>
      <c r="C191" s="105"/>
      <c r="D191" s="106" t="s">
        <v>680</v>
      </c>
      <c r="E191" s="107" t="s">
        <v>623</v>
      </c>
      <c r="F191" s="108">
        <v>115.5</v>
      </c>
      <c r="G191" s="107"/>
      <c r="H191" s="107">
        <v>149</v>
      </c>
      <c r="I191" s="125">
        <v>140</v>
      </c>
      <c r="J191" s="140" t="s">
        <v>681</v>
      </c>
      <c r="K191" s="127">
        <f t="shared" si="123"/>
        <v>33.5</v>
      </c>
      <c r="L191" s="128">
        <f t="shared" si="124"/>
        <v>0.29004329004329005</v>
      </c>
      <c r="M191" s="129" t="s">
        <v>599</v>
      </c>
      <c r="N191" s="130">
        <v>42740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37</v>
      </c>
      <c r="B192" s="105">
        <v>42251</v>
      </c>
      <c r="C192" s="105"/>
      <c r="D192" s="106" t="s">
        <v>674</v>
      </c>
      <c r="E192" s="107" t="s">
        <v>623</v>
      </c>
      <c r="F192" s="108">
        <v>226</v>
      </c>
      <c r="G192" s="107"/>
      <c r="H192" s="107">
        <v>292</v>
      </c>
      <c r="I192" s="125">
        <v>292</v>
      </c>
      <c r="J192" s="126" t="s">
        <v>682</v>
      </c>
      <c r="K192" s="127">
        <f t="shared" si="123"/>
        <v>66</v>
      </c>
      <c r="L192" s="128">
        <f t="shared" si="124"/>
        <v>0.29203539823008851</v>
      </c>
      <c r="M192" s="129" t="s">
        <v>599</v>
      </c>
      <c r="N192" s="130">
        <v>42286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38</v>
      </c>
      <c r="B193" s="105">
        <v>42254</v>
      </c>
      <c r="C193" s="105"/>
      <c r="D193" s="106" t="s">
        <v>669</v>
      </c>
      <c r="E193" s="107" t="s">
        <v>623</v>
      </c>
      <c r="F193" s="108">
        <v>232.5</v>
      </c>
      <c r="G193" s="107"/>
      <c r="H193" s="107">
        <v>312.5</v>
      </c>
      <c r="I193" s="125">
        <v>310</v>
      </c>
      <c r="J193" s="126" t="s">
        <v>625</v>
      </c>
      <c r="K193" s="127">
        <f t="shared" si="123"/>
        <v>80</v>
      </c>
      <c r="L193" s="128">
        <f t="shared" si="124"/>
        <v>0.34408602150537637</v>
      </c>
      <c r="M193" s="129" t="s">
        <v>599</v>
      </c>
      <c r="N193" s="130">
        <v>42823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39</v>
      </c>
      <c r="B194" s="105">
        <v>42268</v>
      </c>
      <c r="C194" s="105"/>
      <c r="D194" s="106" t="s">
        <v>683</v>
      </c>
      <c r="E194" s="107" t="s">
        <v>623</v>
      </c>
      <c r="F194" s="108">
        <v>196.5</v>
      </c>
      <c r="G194" s="107"/>
      <c r="H194" s="107">
        <v>238</v>
      </c>
      <c r="I194" s="125">
        <v>238</v>
      </c>
      <c r="J194" s="126" t="s">
        <v>682</v>
      </c>
      <c r="K194" s="127">
        <f t="shared" si="123"/>
        <v>41.5</v>
      </c>
      <c r="L194" s="128">
        <f t="shared" si="124"/>
        <v>0.21119592875318066</v>
      </c>
      <c r="M194" s="129" t="s">
        <v>599</v>
      </c>
      <c r="N194" s="130">
        <v>42291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40</v>
      </c>
      <c r="B195" s="105">
        <v>42271</v>
      </c>
      <c r="C195" s="105"/>
      <c r="D195" s="106" t="s">
        <v>622</v>
      </c>
      <c r="E195" s="107" t="s">
        <v>623</v>
      </c>
      <c r="F195" s="108">
        <v>65</v>
      </c>
      <c r="G195" s="107"/>
      <c r="H195" s="107">
        <v>82</v>
      </c>
      <c r="I195" s="125">
        <v>82</v>
      </c>
      <c r="J195" s="126" t="s">
        <v>682</v>
      </c>
      <c r="K195" s="127">
        <f t="shared" si="123"/>
        <v>17</v>
      </c>
      <c r="L195" s="128">
        <f t="shared" si="124"/>
        <v>0.26153846153846155</v>
      </c>
      <c r="M195" s="129" t="s">
        <v>599</v>
      </c>
      <c r="N195" s="130">
        <v>42578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41</v>
      </c>
      <c r="B196" s="105">
        <v>42291</v>
      </c>
      <c r="C196" s="105"/>
      <c r="D196" s="106" t="s">
        <v>684</v>
      </c>
      <c r="E196" s="107" t="s">
        <v>623</v>
      </c>
      <c r="F196" s="108">
        <v>144</v>
      </c>
      <c r="G196" s="107"/>
      <c r="H196" s="107">
        <v>182.5</v>
      </c>
      <c r="I196" s="125">
        <v>181</v>
      </c>
      <c r="J196" s="126" t="s">
        <v>682</v>
      </c>
      <c r="K196" s="127">
        <f t="shared" si="123"/>
        <v>38.5</v>
      </c>
      <c r="L196" s="128">
        <f t="shared" si="124"/>
        <v>0.2673611111111111</v>
      </c>
      <c r="M196" s="129" t="s">
        <v>599</v>
      </c>
      <c r="N196" s="130">
        <v>42817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42</v>
      </c>
      <c r="B197" s="105">
        <v>42291</v>
      </c>
      <c r="C197" s="105"/>
      <c r="D197" s="106" t="s">
        <v>685</v>
      </c>
      <c r="E197" s="107" t="s">
        <v>623</v>
      </c>
      <c r="F197" s="108">
        <v>264</v>
      </c>
      <c r="G197" s="107"/>
      <c r="H197" s="107">
        <v>311</v>
      </c>
      <c r="I197" s="125">
        <v>311</v>
      </c>
      <c r="J197" s="126" t="s">
        <v>682</v>
      </c>
      <c r="K197" s="127">
        <f t="shared" si="123"/>
        <v>47</v>
      </c>
      <c r="L197" s="128">
        <f t="shared" si="124"/>
        <v>0.17803030303030304</v>
      </c>
      <c r="M197" s="129" t="s">
        <v>599</v>
      </c>
      <c r="N197" s="130">
        <v>42604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43</v>
      </c>
      <c r="B198" s="105">
        <v>42318</v>
      </c>
      <c r="C198" s="105"/>
      <c r="D198" s="106" t="s">
        <v>686</v>
      </c>
      <c r="E198" s="107" t="s">
        <v>600</v>
      </c>
      <c r="F198" s="108">
        <v>549.5</v>
      </c>
      <c r="G198" s="107"/>
      <c r="H198" s="107">
        <v>630</v>
      </c>
      <c r="I198" s="125">
        <v>630</v>
      </c>
      <c r="J198" s="126" t="s">
        <v>682</v>
      </c>
      <c r="K198" s="127">
        <f t="shared" si="123"/>
        <v>80.5</v>
      </c>
      <c r="L198" s="128">
        <f t="shared" si="124"/>
        <v>0.1464968152866242</v>
      </c>
      <c r="M198" s="129" t="s">
        <v>599</v>
      </c>
      <c r="N198" s="130">
        <v>42419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44</v>
      </c>
      <c r="B199" s="105">
        <v>42342</v>
      </c>
      <c r="C199" s="105"/>
      <c r="D199" s="106" t="s">
        <v>687</v>
      </c>
      <c r="E199" s="107" t="s">
        <v>623</v>
      </c>
      <c r="F199" s="108">
        <v>1027.5</v>
      </c>
      <c r="G199" s="107"/>
      <c r="H199" s="107">
        <v>1315</v>
      </c>
      <c r="I199" s="125">
        <v>1250</v>
      </c>
      <c r="J199" s="126" t="s">
        <v>682</v>
      </c>
      <c r="K199" s="127">
        <f t="shared" si="123"/>
        <v>287.5</v>
      </c>
      <c r="L199" s="128">
        <f t="shared" si="124"/>
        <v>0.27980535279805352</v>
      </c>
      <c r="M199" s="129" t="s">
        <v>599</v>
      </c>
      <c r="N199" s="130">
        <v>43244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45</v>
      </c>
      <c r="B200" s="105">
        <v>42367</v>
      </c>
      <c r="C200" s="105"/>
      <c r="D200" s="106" t="s">
        <v>688</v>
      </c>
      <c r="E200" s="107" t="s">
        <v>623</v>
      </c>
      <c r="F200" s="108">
        <v>465</v>
      </c>
      <c r="G200" s="107"/>
      <c r="H200" s="107">
        <v>540</v>
      </c>
      <c r="I200" s="125">
        <v>540</v>
      </c>
      <c r="J200" s="126" t="s">
        <v>682</v>
      </c>
      <c r="K200" s="127">
        <f t="shared" si="123"/>
        <v>75</v>
      </c>
      <c r="L200" s="128">
        <f t="shared" si="124"/>
        <v>0.16129032258064516</v>
      </c>
      <c r="M200" s="129" t="s">
        <v>599</v>
      </c>
      <c r="N200" s="130">
        <v>42530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46</v>
      </c>
      <c r="B201" s="105">
        <v>42380</v>
      </c>
      <c r="C201" s="105"/>
      <c r="D201" s="106" t="s">
        <v>390</v>
      </c>
      <c r="E201" s="107" t="s">
        <v>600</v>
      </c>
      <c r="F201" s="108">
        <v>81</v>
      </c>
      <c r="G201" s="107"/>
      <c r="H201" s="107">
        <v>110</v>
      </c>
      <c r="I201" s="125">
        <v>110</v>
      </c>
      <c r="J201" s="126" t="s">
        <v>682</v>
      </c>
      <c r="K201" s="127">
        <f t="shared" si="123"/>
        <v>29</v>
      </c>
      <c r="L201" s="128">
        <f t="shared" si="124"/>
        <v>0.35802469135802467</v>
      </c>
      <c r="M201" s="129" t="s">
        <v>599</v>
      </c>
      <c r="N201" s="130">
        <v>42745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47</v>
      </c>
      <c r="B202" s="105">
        <v>42382</v>
      </c>
      <c r="C202" s="105"/>
      <c r="D202" s="106" t="s">
        <v>689</v>
      </c>
      <c r="E202" s="107" t="s">
        <v>600</v>
      </c>
      <c r="F202" s="108">
        <v>417.5</v>
      </c>
      <c r="G202" s="107"/>
      <c r="H202" s="107">
        <v>547</v>
      </c>
      <c r="I202" s="125">
        <v>535</v>
      </c>
      <c r="J202" s="126" t="s">
        <v>682</v>
      </c>
      <c r="K202" s="127">
        <f t="shared" si="123"/>
        <v>129.5</v>
      </c>
      <c r="L202" s="128">
        <f t="shared" si="124"/>
        <v>0.31017964071856285</v>
      </c>
      <c r="M202" s="129" t="s">
        <v>599</v>
      </c>
      <c r="N202" s="130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48</v>
      </c>
      <c r="B203" s="105">
        <v>42408</v>
      </c>
      <c r="C203" s="105"/>
      <c r="D203" s="106" t="s">
        <v>690</v>
      </c>
      <c r="E203" s="107" t="s">
        <v>623</v>
      </c>
      <c r="F203" s="108">
        <v>650</v>
      </c>
      <c r="G203" s="107"/>
      <c r="H203" s="107">
        <v>800</v>
      </c>
      <c r="I203" s="125">
        <v>800</v>
      </c>
      <c r="J203" s="126" t="s">
        <v>682</v>
      </c>
      <c r="K203" s="127">
        <f t="shared" si="123"/>
        <v>150</v>
      </c>
      <c r="L203" s="128">
        <f t="shared" si="124"/>
        <v>0.23076923076923078</v>
      </c>
      <c r="M203" s="129" t="s">
        <v>599</v>
      </c>
      <c r="N203" s="130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49</v>
      </c>
      <c r="B204" s="105">
        <v>42433</v>
      </c>
      <c r="C204" s="105"/>
      <c r="D204" s="106" t="s">
        <v>197</v>
      </c>
      <c r="E204" s="107" t="s">
        <v>623</v>
      </c>
      <c r="F204" s="108">
        <v>437.5</v>
      </c>
      <c r="G204" s="107"/>
      <c r="H204" s="107">
        <v>504.5</v>
      </c>
      <c r="I204" s="125">
        <v>522</v>
      </c>
      <c r="J204" s="126" t="s">
        <v>691</v>
      </c>
      <c r="K204" s="127">
        <f t="shared" si="123"/>
        <v>67</v>
      </c>
      <c r="L204" s="128">
        <f t="shared" si="124"/>
        <v>0.15314285714285714</v>
      </c>
      <c r="M204" s="129" t="s">
        <v>599</v>
      </c>
      <c r="N204" s="130">
        <v>42480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50</v>
      </c>
      <c r="B205" s="105">
        <v>42438</v>
      </c>
      <c r="C205" s="105"/>
      <c r="D205" s="106" t="s">
        <v>692</v>
      </c>
      <c r="E205" s="107" t="s">
        <v>623</v>
      </c>
      <c r="F205" s="108">
        <v>189.5</v>
      </c>
      <c r="G205" s="107"/>
      <c r="H205" s="107">
        <v>218</v>
      </c>
      <c r="I205" s="125">
        <v>218</v>
      </c>
      <c r="J205" s="126" t="s">
        <v>682</v>
      </c>
      <c r="K205" s="127">
        <f t="shared" si="123"/>
        <v>28.5</v>
      </c>
      <c r="L205" s="128">
        <f t="shared" si="124"/>
        <v>0.15039577836411611</v>
      </c>
      <c r="M205" s="129" t="s">
        <v>599</v>
      </c>
      <c r="N205" s="130">
        <v>43034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3">
        <v>51</v>
      </c>
      <c r="B206" s="114">
        <v>42471</v>
      </c>
      <c r="C206" s="114"/>
      <c r="D206" s="115" t="s">
        <v>693</v>
      </c>
      <c r="E206" s="116" t="s">
        <v>623</v>
      </c>
      <c r="F206" s="117">
        <v>36.5</v>
      </c>
      <c r="G206" s="118"/>
      <c r="H206" s="118">
        <v>15.85</v>
      </c>
      <c r="I206" s="118">
        <v>60</v>
      </c>
      <c r="J206" s="137" t="s">
        <v>694</v>
      </c>
      <c r="K206" s="133">
        <f t="shared" si="123"/>
        <v>-20.65</v>
      </c>
      <c r="L206" s="167">
        <f t="shared" si="124"/>
        <v>-0.5657534246575342</v>
      </c>
      <c r="M206" s="135" t="s">
        <v>663</v>
      </c>
      <c r="N206" s="168">
        <v>43627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52</v>
      </c>
      <c r="B207" s="105">
        <v>42472</v>
      </c>
      <c r="C207" s="105"/>
      <c r="D207" s="106" t="s">
        <v>695</v>
      </c>
      <c r="E207" s="107" t="s">
        <v>623</v>
      </c>
      <c r="F207" s="108">
        <v>93</v>
      </c>
      <c r="G207" s="107"/>
      <c r="H207" s="107">
        <v>149</v>
      </c>
      <c r="I207" s="125">
        <v>140</v>
      </c>
      <c r="J207" s="140" t="s">
        <v>696</v>
      </c>
      <c r="K207" s="127">
        <f t="shared" si="123"/>
        <v>56</v>
      </c>
      <c r="L207" s="128">
        <f t="shared" si="124"/>
        <v>0.60215053763440862</v>
      </c>
      <c r="M207" s="129" t="s">
        <v>599</v>
      </c>
      <c r="N207" s="130">
        <v>42740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53</v>
      </c>
      <c r="B208" s="105">
        <v>42472</v>
      </c>
      <c r="C208" s="105"/>
      <c r="D208" s="106" t="s">
        <v>697</v>
      </c>
      <c r="E208" s="107" t="s">
        <v>623</v>
      </c>
      <c r="F208" s="108">
        <v>130</v>
      </c>
      <c r="G208" s="107"/>
      <c r="H208" s="107">
        <v>150</v>
      </c>
      <c r="I208" s="125" t="s">
        <v>698</v>
      </c>
      <c r="J208" s="126" t="s">
        <v>682</v>
      </c>
      <c r="K208" s="127">
        <f t="shared" si="123"/>
        <v>20</v>
      </c>
      <c r="L208" s="128">
        <f t="shared" si="124"/>
        <v>0.15384615384615385</v>
      </c>
      <c r="M208" s="129" t="s">
        <v>599</v>
      </c>
      <c r="N208" s="130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54</v>
      </c>
      <c r="B209" s="105">
        <v>42473</v>
      </c>
      <c r="C209" s="105"/>
      <c r="D209" s="106" t="s">
        <v>354</v>
      </c>
      <c r="E209" s="107" t="s">
        <v>623</v>
      </c>
      <c r="F209" s="108">
        <v>196</v>
      </c>
      <c r="G209" s="107"/>
      <c r="H209" s="107">
        <v>299</v>
      </c>
      <c r="I209" s="125">
        <v>299</v>
      </c>
      <c r="J209" s="126" t="s">
        <v>682</v>
      </c>
      <c r="K209" s="127">
        <v>103</v>
      </c>
      <c r="L209" s="128">
        <v>0.52551020408163296</v>
      </c>
      <c r="M209" s="129" t="s">
        <v>599</v>
      </c>
      <c r="N209" s="130">
        <v>42620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55</v>
      </c>
      <c r="B210" s="105">
        <v>42473</v>
      </c>
      <c r="C210" s="105"/>
      <c r="D210" s="106" t="s">
        <v>756</v>
      </c>
      <c r="E210" s="107" t="s">
        <v>623</v>
      </c>
      <c r="F210" s="108">
        <v>88</v>
      </c>
      <c r="G210" s="107"/>
      <c r="H210" s="107">
        <v>103</v>
      </c>
      <c r="I210" s="125">
        <v>103</v>
      </c>
      <c r="J210" s="126" t="s">
        <v>682</v>
      </c>
      <c r="K210" s="127">
        <v>15</v>
      </c>
      <c r="L210" s="128">
        <v>0.170454545454545</v>
      </c>
      <c r="M210" s="129" t="s">
        <v>599</v>
      </c>
      <c r="N210" s="130">
        <v>42530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56</v>
      </c>
      <c r="B211" s="105">
        <v>42492</v>
      </c>
      <c r="C211" s="105"/>
      <c r="D211" s="106" t="s">
        <v>699</v>
      </c>
      <c r="E211" s="107" t="s">
        <v>623</v>
      </c>
      <c r="F211" s="108">
        <v>127.5</v>
      </c>
      <c r="G211" s="107"/>
      <c r="H211" s="107">
        <v>148</v>
      </c>
      <c r="I211" s="125" t="s">
        <v>700</v>
      </c>
      <c r="J211" s="126" t="s">
        <v>682</v>
      </c>
      <c r="K211" s="127">
        <f>H211-F211</f>
        <v>20.5</v>
      </c>
      <c r="L211" s="128">
        <f>K211/F211</f>
        <v>0.16078431372549021</v>
      </c>
      <c r="M211" s="129" t="s">
        <v>599</v>
      </c>
      <c r="N211" s="130">
        <v>42564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57</v>
      </c>
      <c r="B212" s="105">
        <v>42493</v>
      </c>
      <c r="C212" s="105"/>
      <c r="D212" s="106" t="s">
        <v>701</v>
      </c>
      <c r="E212" s="107" t="s">
        <v>623</v>
      </c>
      <c r="F212" s="108">
        <v>675</v>
      </c>
      <c r="G212" s="107"/>
      <c r="H212" s="107">
        <v>815</v>
      </c>
      <c r="I212" s="125" t="s">
        <v>702</v>
      </c>
      <c r="J212" s="126" t="s">
        <v>682</v>
      </c>
      <c r="K212" s="127">
        <f>H212-F212</f>
        <v>140</v>
      </c>
      <c r="L212" s="128">
        <f>K212/F212</f>
        <v>0.2074074074074074</v>
      </c>
      <c r="M212" s="129" t="s">
        <v>599</v>
      </c>
      <c r="N212" s="130">
        <v>43154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58</v>
      </c>
      <c r="B213" s="109">
        <v>42522</v>
      </c>
      <c r="C213" s="109"/>
      <c r="D213" s="110" t="s">
        <v>757</v>
      </c>
      <c r="E213" s="111" t="s">
        <v>623</v>
      </c>
      <c r="F213" s="112">
        <v>500</v>
      </c>
      <c r="G213" s="112"/>
      <c r="H213" s="113">
        <v>232.5</v>
      </c>
      <c r="I213" s="131" t="s">
        <v>758</v>
      </c>
      <c r="J213" s="132" t="s">
        <v>759</v>
      </c>
      <c r="K213" s="133">
        <f>H213-F213</f>
        <v>-267.5</v>
      </c>
      <c r="L213" s="134">
        <f>K213/F213</f>
        <v>-0.53500000000000003</v>
      </c>
      <c r="M213" s="135" t="s">
        <v>663</v>
      </c>
      <c r="N213" s="136">
        <v>43735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59</v>
      </c>
      <c r="B214" s="105">
        <v>42527</v>
      </c>
      <c r="C214" s="105"/>
      <c r="D214" s="106" t="s">
        <v>703</v>
      </c>
      <c r="E214" s="107" t="s">
        <v>623</v>
      </c>
      <c r="F214" s="108">
        <v>110</v>
      </c>
      <c r="G214" s="107"/>
      <c r="H214" s="107">
        <v>126.5</v>
      </c>
      <c r="I214" s="125">
        <v>125</v>
      </c>
      <c r="J214" s="126" t="s">
        <v>632</v>
      </c>
      <c r="K214" s="127">
        <f>H214-F214</f>
        <v>16.5</v>
      </c>
      <c r="L214" s="128">
        <f>K214/F214</f>
        <v>0.15</v>
      </c>
      <c r="M214" s="129" t="s">
        <v>599</v>
      </c>
      <c r="N214" s="130">
        <v>42552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60</v>
      </c>
      <c r="B215" s="105">
        <v>42538</v>
      </c>
      <c r="C215" s="105"/>
      <c r="D215" s="106" t="s">
        <v>704</v>
      </c>
      <c r="E215" s="107" t="s">
        <v>623</v>
      </c>
      <c r="F215" s="108">
        <v>44</v>
      </c>
      <c r="G215" s="107"/>
      <c r="H215" s="107">
        <v>69.5</v>
      </c>
      <c r="I215" s="125">
        <v>69.5</v>
      </c>
      <c r="J215" s="126" t="s">
        <v>705</v>
      </c>
      <c r="K215" s="127">
        <f>H215-F215</f>
        <v>25.5</v>
      </c>
      <c r="L215" s="128">
        <f>K215/F215</f>
        <v>0.57954545454545459</v>
      </c>
      <c r="M215" s="129" t="s">
        <v>599</v>
      </c>
      <c r="N215" s="130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61</v>
      </c>
      <c r="B216" s="105">
        <v>42549</v>
      </c>
      <c r="C216" s="105"/>
      <c r="D216" s="147" t="s">
        <v>760</v>
      </c>
      <c r="E216" s="107" t="s">
        <v>623</v>
      </c>
      <c r="F216" s="108">
        <v>262.5</v>
      </c>
      <c r="G216" s="107"/>
      <c r="H216" s="107">
        <v>340</v>
      </c>
      <c r="I216" s="125">
        <v>333</v>
      </c>
      <c r="J216" s="126" t="s">
        <v>761</v>
      </c>
      <c r="K216" s="127">
        <v>77.5</v>
      </c>
      <c r="L216" s="128">
        <v>0.29523809523809502</v>
      </c>
      <c r="M216" s="129" t="s">
        <v>599</v>
      </c>
      <c r="N216" s="130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62</v>
      </c>
      <c r="B217" s="105">
        <v>42549</v>
      </c>
      <c r="C217" s="105"/>
      <c r="D217" s="147" t="s">
        <v>762</v>
      </c>
      <c r="E217" s="107" t="s">
        <v>623</v>
      </c>
      <c r="F217" s="108">
        <v>840</v>
      </c>
      <c r="G217" s="107"/>
      <c r="H217" s="107">
        <v>1230</v>
      </c>
      <c r="I217" s="125">
        <v>1230</v>
      </c>
      <c r="J217" s="126" t="s">
        <v>682</v>
      </c>
      <c r="K217" s="127">
        <v>390</v>
      </c>
      <c r="L217" s="128">
        <v>0.46428571428571402</v>
      </c>
      <c r="M217" s="129" t="s">
        <v>599</v>
      </c>
      <c r="N217" s="130">
        <v>42649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4">
        <v>63</v>
      </c>
      <c r="B218" s="142">
        <v>42556</v>
      </c>
      <c r="C218" s="142"/>
      <c r="D218" s="143" t="s">
        <v>706</v>
      </c>
      <c r="E218" s="144" t="s">
        <v>623</v>
      </c>
      <c r="F218" s="145">
        <v>395</v>
      </c>
      <c r="G218" s="146"/>
      <c r="H218" s="146">
        <f>(468.5+342.5)/2</f>
        <v>405.5</v>
      </c>
      <c r="I218" s="146">
        <v>510</v>
      </c>
      <c r="J218" s="169" t="s">
        <v>707</v>
      </c>
      <c r="K218" s="170">
        <f t="shared" ref="K218:K224" si="125">H218-F218</f>
        <v>10.5</v>
      </c>
      <c r="L218" s="171">
        <f t="shared" ref="L218:L224" si="126">K218/F218</f>
        <v>2.6582278481012658E-2</v>
      </c>
      <c r="M218" s="172" t="s">
        <v>708</v>
      </c>
      <c r="N218" s="173">
        <v>43606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64</v>
      </c>
      <c r="B219" s="109">
        <v>42584</v>
      </c>
      <c r="C219" s="109"/>
      <c r="D219" s="110" t="s">
        <v>709</v>
      </c>
      <c r="E219" s="111" t="s">
        <v>600</v>
      </c>
      <c r="F219" s="112">
        <f>169.5-12.8</f>
        <v>156.69999999999999</v>
      </c>
      <c r="G219" s="112"/>
      <c r="H219" s="113">
        <v>77</v>
      </c>
      <c r="I219" s="131" t="s">
        <v>710</v>
      </c>
      <c r="J219" s="383" t="s">
        <v>3401</v>
      </c>
      <c r="K219" s="133">
        <f t="shared" si="125"/>
        <v>-79.699999999999989</v>
      </c>
      <c r="L219" s="134">
        <f t="shared" si="126"/>
        <v>-0.50861518825781749</v>
      </c>
      <c r="M219" s="135" t="s">
        <v>663</v>
      </c>
      <c r="N219" s="136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65</v>
      </c>
      <c r="B220" s="109">
        <v>42586</v>
      </c>
      <c r="C220" s="109"/>
      <c r="D220" s="110" t="s">
        <v>711</v>
      </c>
      <c r="E220" s="111" t="s">
        <v>623</v>
      </c>
      <c r="F220" s="112">
        <v>400</v>
      </c>
      <c r="G220" s="112"/>
      <c r="H220" s="113">
        <v>305</v>
      </c>
      <c r="I220" s="131">
        <v>475</v>
      </c>
      <c r="J220" s="132" t="s">
        <v>712</v>
      </c>
      <c r="K220" s="133">
        <f t="shared" si="125"/>
        <v>-95</v>
      </c>
      <c r="L220" s="134">
        <f t="shared" si="126"/>
        <v>-0.23749999999999999</v>
      </c>
      <c r="M220" s="135" t="s">
        <v>663</v>
      </c>
      <c r="N220" s="136">
        <v>43606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66</v>
      </c>
      <c r="B221" s="105">
        <v>42593</v>
      </c>
      <c r="C221" s="105"/>
      <c r="D221" s="106" t="s">
        <v>713</v>
      </c>
      <c r="E221" s="107" t="s">
        <v>623</v>
      </c>
      <c r="F221" s="108">
        <v>86.5</v>
      </c>
      <c r="G221" s="107"/>
      <c r="H221" s="107">
        <v>130</v>
      </c>
      <c r="I221" s="125">
        <v>130</v>
      </c>
      <c r="J221" s="140" t="s">
        <v>714</v>
      </c>
      <c r="K221" s="127">
        <f t="shared" si="125"/>
        <v>43.5</v>
      </c>
      <c r="L221" s="128">
        <f t="shared" si="126"/>
        <v>0.50289017341040465</v>
      </c>
      <c r="M221" s="129" t="s">
        <v>599</v>
      </c>
      <c r="N221" s="130">
        <v>43091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67</v>
      </c>
      <c r="B222" s="109">
        <v>42600</v>
      </c>
      <c r="C222" s="109"/>
      <c r="D222" s="110" t="s">
        <v>381</v>
      </c>
      <c r="E222" s="111" t="s">
        <v>623</v>
      </c>
      <c r="F222" s="112">
        <v>133.5</v>
      </c>
      <c r="G222" s="112"/>
      <c r="H222" s="113">
        <v>126.5</v>
      </c>
      <c r="I222" s="131">
        <v>178</v>
      </c>
      <c r="J222" s="132" t="s">
        <v>715</v>
      </c>
      <c r="K222" s="133">
        <f t="shared" si="125"/>
        <v>-7</v>
      </c>
      <c r="L222" s="134">
        <f t="shared" si="126"/>
        <v>-5.2434456928838954E-2</v>
      </c>
      <c r="M222" s="135" t="s">
        <v>663</v>
      </c>
      <c r="N222" s="136">
        <v>42615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68</v>
      </c>
      <c r="B223" s="105">
        <v>42613</v>
      </c>
      <c r="C223" s="105"/>
      <c r="D223" s="106" t="s">
        <v>716</v>
      </c>
      <c r="E223" s="107" t="s">
        <v>623</v>
      </c>
      <c r="F223" s="108">
        <v>560</v>
      </c>
      <c r="G223" s="107"/>
      <c r="H223" s="107">
        <v>725</v>
      </c>
      <c r="I223" s="125">
        <v>725</v>
      </c>
      <c r="J223" s="126" t="s">
        <v>625</v>
      </c>
      <c r="K223" s="127">
        <f t="shared" si="125"/>
        <v>165</v>
      </c>
      <c r="L223" s="128">
        <f t="shared" si="126"/>
        <v>0.29464285714285715</v>
      </c>
      <c r="M223" s="129" t="s">
        <v>599</v>
      </c>
      <c r="N223" s="130">
        <v>42456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69</v>
      </c>
      <c r="B224" s="105">
        <v>42614</v>
      </c>
      <c r="C224" s="105"/>
      <c r="D224" s="106" t="s">
        <v>717</v>
      </c>
      <c r="E224" s="107" t="s">
        <v>623</v>
      </c>
      <c r="F224" s="108">
        <v>160.5</v>
      </c>
      <c r="G224" s="107"/>
      <c r="H224" s="107">
        <v>210</v>
      </c>
      <c r="I224" s="125">
        <v>210</v>
      </c>
      <c r="J224" s="126" t="s">
        <v>625</v>
      </c>
      <c r="K224" s="127">
        <f t="shared" si="125"/>
        <v>49.5</v>
      </c>
      <c r="L224" s="128">
        <f t="shared" si="126"/>
        <v>0.30841121495327101</v>
      </c>
      <c r="M224" s="129" t="s">
        <v>599</v>
      </c>
      <c r="N224" s="130">
        <v>42871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70</v>
      </c>
      <c r="B225" s="105">
        <v>42646</v>
      </c>
      <c r="C225" s="105"/>
      <c r="D225" s="147" t="s">
        <v>405</v>
      </c>
      <c r="E225" s="107" t="s">
        <v>623</v>
      </c>
      <c r="F225" s="108">
        <v>430</v>
      </c>
      <c r="G225" s="107"/>
      <c r="H225" s="107">
        <v>596</v>
      </c>
      <c r="I225" s="125">
        <v>575</v>
      </c>
      <c r="J225" s="126" t="s">
        <v>763</v>
      </c>
      <c r="K225" s="127">
        <v>166</v>
      </c>
      <c r="L225" s="128">
        <v>0.38604651162790699</v>
      </c>
      <c r="M225" s="129" t="s">
        <v>599</v>
      </c>
      <c r="N225" s="130">
        <v>42769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71</v>
      </c>
      <c r="B226" s="105">
        <v>42657</v>
      </c>
      <c r="C226" s="105"/>
      <c r="D226" s="106" t="s">
        <v>718</v>
      </c>
      <c r="E226" s="107" t="s">
        <v>623</v>
      </c>
      <c r="F226" s="108">
        <v>280</v>
      </c>
      <c r="G226" s="107"/>
      <c r="H226" s="107">
        <v>345</v>
      </c>
      <c r="I226" s="125">
        <v>345</v>
      </c>
      <c r="J226" s="126" t="s">
        <v>625</v>
      </c>
      <c r="K226" s="127">
        <f t="shared" ref="K226:K231" si="127">H226-F226</f>
        <v>65</v>
      </c>
      <c r="L226" s="128">
        <f>K226/F226</f>
        <v>0.23214285714285715</v>
      </c>
      <c r="M226" s="129" t="s">
        <v>599</v>
      </c>
      <c r="N226" s="130">
        <v>42814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72</v>
      </c>
      <c r="B227" s="105">
        <v>42657</v>
      </c>
      <c r="C227" s="105"/>
      <c r="D227" s="106" t="s">
        <v>719</v>
      </c>
      <c r="E227" s="107" t="s">
        <v>623</v>
      </c>
      <c r="F227" s="108">
        <v>245</v>
      </c>
      <c r="G227" s="107"/>
      <c r="H227" s="107">
        <v>325.5</v>
      </c>
      <c r="I227" s="125">
        <v>330</v>
      </c>
      <c r="J227" s="126" t="s">
        <v>720</v>
      </c>
      <c r="K227" s="127">
        <f t="shared" si="127"/>
        <v>80.5</v>
      </c>
      <c r="L227" s="128">
        <f>K227/F227</f>
        <v>0.32857142857142857</v>
      </c>
      <c r="M227" s="129" t="s">
        <v>599</v>
      </c>
      <c r="N227" s="130">
        <v>42769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73</v>
      </c>
      <c r="B228" s="105">
        <v>42660</v>
      </c>
      <c r="C228" s="105"/>
      <c r="D228" s="106" t="s">
        <v>349</v>
      </c>
      <c r="E228" s="107" t="s">
        <v>623</v>
      </c>
      <c r="F228" s="108">
        <v>125</v>
      </c>
      <c r="G228" s="107"/>
      <c r="H228" s="107">
        <v>160</v>
      </c>
      <c r="I228" s="125">
        <v>160</v>
      </c>
      <c r="J228" s="126" t="s">
        <v>682</v>
      </c>
      <c r="K228" s="127">
        <f t="shared" si="127"/>
        <v>35</v>
      </c>
      <c r="L228" s="128">
        <v>0.28000000000000003</v>
      </c>
      <c r="M228" s="129" t="s">
        <v>599</v>
      </c>
      <c r="N228" s="130">
        <v>42803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74</v>
      </c>
      <c r="B229" s="105">
        <v>42660</v>
      </c>
      <c r="C229" s="105"/>
      <c r="D229" s="106" t="s">
        <v>483</v>
      </c>
      <c r="E229" s="107" t="s">
        <v>623</v>
      </c>
      <c r="F229" s="108">
        <v>114</v>
      </c>
      <c r="G229" s="107"/>
      <c r="H229" s="107">
        <v>145</v>
      </c>
      <c r="I229" s="125">
        <v>145</v>
      </c>
      <c r="J229" s="126" t="s">
        <v>682</v>
      </c>
      <c r="K229" s="127">
        <f t="shared" si="127"/>
        <v>31</v>
      </c>
      <c r="L229" s="128">
        <f>K229/F229</f>
        <v>0.27192982456140352</v>
      </c>
      <c r="M229" s="129" t="s">
        <v>599</v>
      </c>
      <c r="N229" s="130">
        <v>42859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75</v>
      </c>
      <c r="B230" s="105">
        <v>42660</v>
      </c>
      <c r="C230" s="105"/>
      <c r="D230" s="106" t="s">
        <v>721</v>
      </c>
      <c r="E230" s="107" t="s">
        <v>623</v>
      </c>
      <c r="F230" s="108">
        <v>212</v>
      </c>
      <c r="G230" s="107"/>
      <c r="H230" s="107">
        <v>280</v>
      </c>
      <c r="I230" s="125">
        <v>276</v>
      </c>
      <c r="J230" s="126" t="s">
        <v>722</v>
      </c>
      <c r="K230" s="127">
        <f t="shared" si="127"/>
        <v>68</v>
      </c>
      <c r="L230" s="128">
        <f>K230/F230</f>
        <v>0.32075471698113206</v>
      </c>
      <c r="M230" s="129" t="s">
        <v>599</v>
      </c>
      <c r="N230" s="130">
        <v>42858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76</v>
      </c>
      <c r="B231" s="105">
        <v>42678</v>
      </c>
      <c r="C231" s="105"/>
      <c r="D231" s="106" t="s">
        <v>151</v>
      </c>
      <c r="E231" s="107" t="s">
        <v>623</v>
      </c>
      <c r="F231" s="108">
        <v>155</v>
      </c>
      <c r="G231" s="107"/>
      <c r="H231" s="107">
        <v>210</v>
      </c>
      <c r="I231" s="125">
        <v>210</v>
      </c>
      <c r="J231" s="126" t="s">
        <v>723</v>
      </c>
      <c r="K231" s="127">
        <f t="shared" si="127"/>
        <v>55</v>
      </c>
      <c r="L231" s="128">
        <f>K231/F231</f>
        <v>0.35483870967741937</v>
      </c>
      <c r="M231" s="129" t="s">
        <v>599</v>
      </c>
      <c r="N231" s="130">
        <v>42944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77</v>
      </c>
      <c r="B232" s="109">
        <v>42710</v>
      </c>
      <c r="C232" s="109"/>
      <c r="D232" s="110" t="s">
        <v>764</v>
      </c>
      <c r="E232" s="111" t="s">
        <v>623</v>
      </c>
      <c r="F232" s="112">
        <v>150.5</v>
      </c>
      <c r="G232" s="112"/>
      <c r="H232" s="113">
        <v>72.5</v>
      </c>
      <c r="I232" s="131">
        <v>174</v>
      </c>
      <c r="J232" s="132" t="s">
        <v>765</v>
      </c>
      <c r="K232" s="133">
        <v>-78</v>
      </c>
      <c r="L232" s="134">
        <v>-0.51827242524916906</v>
      </c>
      <c r="M232" s="135" t="s">
        <v>663</v>
      </c>
      <c r="N232" s="136">
        <v>43333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78</v>
      </c>
      <c r="B233" s="105">
        <v>42712</v>
      </c>
      <c r="C233" s="105"/>
      <c r="D233" s="106" t="s">
        <v>125</v>
      </c>
      <c r="E233" s="107" t="s">
        <v>623</v>
      </c>
      <c r="F233" s="108">
        <v>380</v>
      </c>
      <c r="G233" s="107"/>
      <c r="H233" s="107">
        <v>478</v>
      </c>
      <c r="I233" s="125">
        <v>468</v>
      </c>
      <c r="J233" s="126" t="s">
        <v>682</v>
      </c>
      <c r="K233" s="127">
        <f>H233-F233</f>
        <v>98</v>
      </c>
      <c r="L233" s="128">
        <f>K233/F233</f>
        <v>0.25789473684210529</v>
      </c>
      <c r="M233" s="129" t="s">
        <v>599</v>
      </c>
      <c r="N233" s="130">
        <v>43025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79</v>
      </c>
      <c r="B234" s="105">
        <v>42734</v>
      </c>
      <c r="C234" s="105"/>
      <c r="D234" s="106" t="s">
        <v>248</v>
      </c>
      <c r="E234" s="107" t="s">
        <v>623</v>
      </c>
      <c r="F234" s="108">
        <v>305</v>
      </c>
      <c r="G234" s="107"/>
      <c r="H234" s="107">
        <v>375</v>
      </c>
      <c r="I234" s="125">
        <v>375</v>
      </c>
      <c r="J234" s="126" t="s">
        <v>682</v>
      </c>
      <c r="K234" s="127">
        <f>H234-F234</f>
        <v>70</v>
      </c>
      <c r="L234" s="128">
        <f>K234/F234</f>
        <v>0.22950819672131148</v>
      </c>
      <c r="M234" s="129" t="s">
        <v>599</v>
      </c>
      <c r="N234" s="130">
        <v>42768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80</v>
      </c>
      <c r="B235" s="105">
        <v>42739</v>
      </c>
      <c r="C235" s="105"/>
      <c r="D235" s="106" t="s">
        <v>351</v>
      </c>
      <c r="E235" s="107" t="s">
        <v>623</v>
      </c>
      <c r="F235" s="108">
        <v>99.5</v>
      </c>
      <c r="G235" s="107"/>
      <c r="H235" s="107">
        <v>158</v>
      </c>
      <c r="I235" s="125">
        <v>158</v>
      </c>
      <c r="J235" s="126" t="s">
        <v>682</v>
      </c>
      <c r="K235" s="127">
        <f>H235-F235</f>
        <v>58.5</v>
      </c>
      <c r="L235" s="128">
        <f>K235/F235</f>
        <v>0.5879396984924623</v>
      </c>
      <c r="M235" s="129" t="s">
        <v>599</v>
      </c>
      <c r="N235" s="130">
        <v>42898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81</v>
      </c>
      <c r="B236" s="105">
        <v>42739</v>
      </c>
      <c r="C236" s="105"/>
      <c r="D236" s="106" t="s">
        <v>351</v>
      </c>
      <c r="E236" s="107" t="s">
        <v>623</v>
      </c>
      <c r="F236" s="108">
        <v>99.5</v>
      </c>
      <c r="G236" s="107"/>
      <c r="H236" s="107">
        <v>158</v>
      </c>
      <c r="I236" s="125">
        <v>158</v>
      </c>
      <c r="J236" s="126" t="s">
        <v>682</v>
      </c>
      <c r="K236" s="127">
        <v>58.5</v>
      </c>
      <c r="L236" s="128">
        <v>0.58793969849246197</v>
      </c>
      <c r="M236" s="129" t="s">
        <v>599</v>
      </c>
      <c r="N236" s="130">
        <v>42898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82</v>
      </c>
      <c r="B237" s="105">
        <v>42786</v>
      </c>
      <c r="C237" s="105"/>
      <c r="D237" s="106" t="s">
        <v>169</v>
      </c>
      <c r="E237" s="107" t="s">
        <v>623</v>
      </c>
      <c r="F237" s="108">
        <v>140.5</v>
      </c>
      <c r="G237" s="107"/>
      <c r="H237" s="107">
        <v>220</v>
      </c>
      <c r="I237" s="125">
        <v>220</v>
      </c>
      <c r="J237" s="126" t="s">
        <v>682</v>
      </c>
      <c r="K237" s="127">
        <f>H237-F237</f>
        <v>79.5</v>
      </c>
      <c r="L237" s="128">
        <f>K237/F237</f>
        <v>0.5658362989323843</v>
      </c>
      <c r="M237" s="129" t="s">
        <v>599</v>
      </c>
      <c r="N237" s="130">
        <v>42864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83</v>
      </c>
      <c r="B238" s="105">
        <v>42786</v>
      </c>
      <c r="C238" s="105"/>
      <c r="D238" s="106" t="s">
        <v>766</v>
      </c>
      <c r="E238" s="107" t="s">
        <v>623</v>
      </c>
      <c r="F238" s="108">
        <v>202.5</v>
      </c>
      <c r="G238" s="107"/>
      <c r="H238" s="107">
        <v>234</v>
      </c>
      <c r="I238" s="125">
        <v>234</v>
      </c>
      <c r="J238" s="126" t="s">
        <v>682</v>
      </c>
      <c r="K238" s="127">
        <v>31.5</v>
      </c>
      <c r="L238" s="128">
        <v>0.155555555555556</v>
      </c>
      <c r="M238" s="129" t="s">
        <v>599</v>
      </c>
      <c r="N238" s="130">
        <v>42836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84</v>
      </c>
      <c r="B239" s="105">
        <v>42818</v>
      </c>
      <c r="C239" s="105"/>
      <c r="D239" s="106" t="s">
        <v>557</v>
      </c>
      <c r="E239" s="107" t="s">
        <v>623</v>
      </c>
      <c r="F239" s="108">
        <v>300.5</v>
      </c>
      <c r="G239" s="107"/>
      <c r="H239" s="107">
        <v>417.5</v>
      </c>
      <c r="I239" s="125">
        <v>420</v>
      </c>
      <c r="J239" s="126" t="s">
        <v>724</v>
      </c>
      <c r="K239" s="127">
        <f>H239-F239</f>
        <v>117</v>
      </c>
      <c r="L239" s="128">
        <f>K239/F239</f>
        <v>0.38935108153078202</v>
      </c>
      <c r="M239" s="129" t="s">
        <v>599</v>
      </c>
      <c r="N239" s="130">
        <v>43070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85</v>
      </c>
      <c r="B240" s="105">
        <v>42818</v>
      </c>
      <c r="C240" s="105"/>
      <c r="D240" s="106" t="s">
        <v>762</v>
      </c>
      <c r="E240" s="107" t="s">
        <v>623</v>
      </c>
      <c r="F240" s="108">
        <v>850</v>
      </c>
      <c r="G240" s="107"/>
      <c r="H240" s="107">
        <v>1042.5</v>
      </c>
      <c r="I240" s="125">
        <v>1023</v>
      </c>
      <c r="J240" s="126" t="s">
        <v>767</v>
      </c>
      <c r="K240" s="127">
        <v>192.5</v>
      </c>
      <c r="L240" s="128">
        <v>0.22647058823529401</v>
      </c>
      <c r="M240" s="129" t="s">
        <v>599</v>
      </c>
      <c r="N240" s="130">
        <v>42830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86</v>
      </c>
      <c r="B241" s="105">
        <v>42830</v>
      </c>
      <c r="C241" s="105"/>
      <c r="D241" s="106" t="s">
        <v>501</v>
      </c>
      <c r="E241" s="107" t="s">
        <v>623</v>
      </c>
      <c r="F241" s="108">
        <v>785</v>
      </c>
      <c r="G241" s="107"/>
      <c r="H241" s="107">
        <v>930</v>
      </c>
      <c r="I241" s="125">
        <v>920</v>
      </c>
      <c r="J241" s="126" t="s">
        <v>725</v>
      </c>
      <c r="K241" s="127">
        <f>H241-F241</f>
        <v>145</v>
      </c>
      <c r="L241" s="128">
        <f>K241/F241</f>
        <v>0.18471337579617833</v>
      </c>
      <c r="M241" s="129" t="s">
        <v>599</v>
      </c>
      <c r="N241" s="130">
        <v>42976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87</v>
      </c>
      <c r="B242" s="109">
        <v>42831</v>
      </c>
      <c r="C242" s="109"/>
      <c r="D242" s="110" t="s">
        <v>768</v>
      </c>
      <c r="E242" s="111" t="s">
        <v>623</v>
      </c>
      <c r="F242" s="112">
        <v>40</v>
      </c>
      <c r="G242" s="112"/>
      <c r="H242" s="113">
        <v>13.1</v>
      </c>
      <c r="I242" s="131">
        <v>60</v>
      </c>
      <c r="J242" s="137" t="s">
        <v>769</v>
      </c>
      <c r="K242" s="133">
        <v>-26.9</v>
      </c>
      <c r="L242" s="134">
        <v>-0.67249999999999999</v>
      </c>
      <c r="M242" s="135" t="s">
        <v>663</v>
      </c>
      <c r="N242" s="136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88</v>
      </c>
      <c r="B243" s="105">
        <v>42837</v>
      </c>
      <c r="C243" s="105"/>
      <c r="D243" s="106" t="s">
        <v>88</v>
      </c>
      <c r="E243" s="107" t="s">
        <v>623</v>
      </c>
      <c r="F243" s="108">
        <v>289.5</v>
      </c>
      <c r="G243" s="107"/>
      <c r="H243" s="107">
        <v>354</v>
      </c>
      <c r="I243" s="125">
        <v>360</v>
      </c>
      <c r="J243" s="126" t="s">
        <v>726</v>
      </c>
      <c r="K243" s="127">
        <f t="shared" ref="K243:K251" si="128">H243-F243</f>
        <v>64.5</v>
      </c>
      <c r="L243" s="128">
        <f t="shared" ref="L243:L251" si="129">K243/F243</f>
        <v>0.22279792746113988</v>
      </c>
      <c r="M243" s="129" t="s">
        <v>599</v>
      </c>
      <c r="N243" s="130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89</v>
      </c>
      <c r="B244" s="105">
        <v>42845</v>
      </c>
      <c r="C244" s="105"/>
      <c r="D244" s="106" t="s">
        <v>438</v>
      </c>
      <c r="E244" s="107" t="s">
        <v>623</v>
      </c>
      <c r="F244" s="108">
        <v>700</v>
      </c>
      <c r="G244" s="107"/>
      <c r="H244" s="107">
        <v>840</v>
      </c>
      <c r="I244" s="125">
        <v>840</v>
      </c>
      <c r="J244" s="126" t="s">
        <v>727</v>
      </c>
      <c r="K244" s="127">
        <f t="shared" si="128"/>
        <v>140</v>
      </c>
      <c r="L244" s="128">
        <f t="shared" si="129"/>
        <v>0.2</v>
      </c>
      <c r="M244" s="129" t="s">
        <v>599</v>
      </c>
      <c r="N244" s="130">
        <v>42893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90</v>
      </c>
      <c r="B245" s="105">
        <v>42887</v>
      </c>
      <c r="C245" s="105"/>
      <c r="D245" s="147" t="s">
        <v>363</v>
      </c>
      <c r="E245" s="107" t="s">
        <v>623</v>
      </c>
      <c r="F245" s="108">
        <v>130</v>
      </c>
      <c r="G245" s="107"/>
      <c r="H245" s="107">
        <v>144.25</v>
      </c>
      <c r="I245" s="125">
        <v>170</v>
      </c>
      <c r="J245" s="126" t="s">
        <v>728</v>
      </c>
      <c r="K245" s="127">
        <f t="shared" si="128"/>
        <v>14.25</v>
      </c>
      <c r="L245" s="128">
        <f t="shared" si="129"/>
        <v>0.10961538461538461</v>
      </c>
      <c r="M245" s="129" t="s">
        <v>599</v>
      </c>
      <c r="N245" s="130">
        <v>43675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91</v>
      </c>
      <c r="B246" s="105">
        <v>42901</v>
      </c>
      <c r="C246" s="105"/>
      <c r="D246" s="147" t="s">
        <v>729</v>
      </c>
      <c r="E246" s="107" t="s">
        <v>623</v>
      </c>
      <c r="F246" s="108">
        <v>214.5</v>
      </c>
      <c r="G246" s="107"/>
      <c r="H246" s="107">
        <v>262</v>
      </c>
      <c r="I246" s="125">
        <v>262</v>
      </c>
      <c r="J246" s="126" t="s">
        <v>730</v>
      </c>
      <c r="K246" s="127">
        <f t="shared" si="128"/>
        <v>47.5</v>
      </c>
      <c r="L246" s="128">
        <f t="shared" si="129"/>
        <v>0.22144522144522144</v>
      </c>
      <c r="M246" s="129" t="s">
        <v>599</v>
      </c>
      <c r="N246" s="130">
        <v>42977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92</v>
      </c>
      <c r="B247" s="153">
        <v>42933</v>
      </c>
      <c r="C247" s="153"/>
      <c r="D247" s="154" t="s">
        <v>731</v>
      </c>
      <c r="E247" s="155" t="s">
        <v>623</v>
      </c>
      <c r="F247" s="156">
        <v>370</v>
      </c>
      <c r="G247" s="155"/>
      <c r="H247" s="155">
        <v>447.5</v>
      </c>
      <c r="I247" s="177">
        <v>450</v>
      </c>
      <c r="J247" s="230" t="s">
        <v>682</v>
      </c>
      <c r="K247" s="127">
        <f t="shared" si="128"/>
        <v>77.5</v>
      </c>
      <c r="L247" s="179">
        <f t="shared" si="129"/>
        <v>0.20945945945945946</v>
      </c>
      <c r="M247" s="180" t="s">
        <v>599</v>
      </c>
      <c r="N247" s="181">
        <v>43035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93</v>
      </c>
      <c r="B248" s="153">
        <v>42943</v>
      </c>
      <c r="C248" s="153"/>
      <c r="D248" s="154" t="s">
        <v>167</v>
      </c>
      <c r="E248" s="155" t="s">
        <v>623</v>
      </c>
      <c r="F248" s="156">
        <v>657.5</v>
      </c>
      <c r="G248" s="155"/>
      <c r="H248" s="155">
        <v>825</v>
      </c>
      <c r="I248" s="177">
        <v>820</v>
      </c>
      <c r="J248" s="230" t="s">
        <v>682</v>
      </c>
      <c r="K248" s="127">
        <f t="shared" si="128"/>
        <v>167.5</v>
      </c>
      <c r="L248" s="179">
        <f t="shared" si="129"/>
        <v>0.25475285171102663</v>
      </c>
      <c r="M248" s="180" t="s">
        <v>599</v>
      </c>
      <c r="N248" s="181">
        <v>43090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94</v>
      </c>
      <c r="B249" s="105">
        <v>42964</v>
      </c>
      <c r="C249" s="105"/>
      <c r="D249" s="106" t="s">
        <v>368</v>
      </c>
      <c r="E249" s="107" t="s">
        <v>623</v>
      </c>
      <c r="F249" s="108">
        <v>605</v>
      </c>
      <c r="G249" s="107"/>
      <c r="H249" s="107">
        <v>750</v>
      </c>
      <c r="I249" s="125">
        <v>750</v>
      </c>
      <c r="J249" s="126" t="s">
        <v>725</v>
      </c>
      <c r="K249" s="127">
        <f t="shared" si="128"/>
        <v>145</v>
      </c>
      <c r="L249" s="128">
        <f t="shared" si="129"/>
        <v>0.23966942148760331</v>
      </c>
      <c r="M249" s="129" t="s">
        <v>599</v>
      </c>
      <c r="N249" s="130">
        <v>43027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5">
        <v>95</v>
      </c>
      <c r="B250" s="148">
        <v>42979</v>
      </c>
      <c r="C250" s="148"/>
      <c r="D250" s="149" t="s">
        <v>509</v>
      </c>
      <c r="E250" s="150" t="s">
        <v>623</v>
      </c>
      <c r="F250" s="151">
        <v>255</v>
      </c>
      <c r="G250" s="152"/>
      <c r="H250" s="152">
        <v>217.25</v>
      </c>
      <c r="I250" s="152">
        <v>320</v>
      </c>
      <c r="J250" s="174" t="s">
        <v>732</v>
      </c>
      <c r="K250" s="133">
        <f t="shared" si="128"/>
        <v>-37.75</v>
      </c>
      <c r="L250" s="175">
        <f t="shared" si="129"/>
        <v>-0.14803921568627451</v>
      </c>
      <c r="M250" s="135" t="s">
        <v>663</v>
      </c>
      <c r="N250" s="176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96</v>
      </c>
      <c r="B251" s="105">
        <v>42997</v>
      </c>
      <c r="C251" s="105"/>
      <c r="D251" s="106" t="s">
        <v>733</v>
      </c>
      <c r="E251" s="107" t="s">
        <v>623</v>
      </c>
      <c r="F251" s="108">
        <v>215</v>
      </c>
      <c r="G251" s="107"/>
      <c r="H251" s="107">
        <v>258</v>
      </c>
      <c r="I251" s="125">
        <v>258</v>
      </c>
      <c r="J251" s="126" t="s">
        <v>682</v>
      </c>
      <c r="K251" s="127">
        <f t="shared" si="128"/>
        <v>43</v>
      </c>
      <c r="L251" s="128">
        <f t="shared" si="129"/>
        <v>0.2</v>
      </c>
      <c r="M251" s="129" t="s">
        <v>599</v>
      </c>
      <c r="N251" s="130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97</v>
      </c>
      <c r="B252" s="105">
        <v>42997</v>
      </c>
      <c r="C252" s="105"/>
      <c r="D252" s="106" t="s">
        <v>733</v>
      </c>
      <c r="E252" s="107" t="s">
        <v>623</v>
      </c>
      <c r="F252" s="108">
        <v>215</v>
      </c>
      <c r="G252" s="107"/>
      <c r="H252" s="107">
        <v>258</v>
      </c>
      <c r="I252" s="125">
        <v>258</v>
      </c>
      <c r="J252" s="230" t="s">
        <v>682</v>
      </c>
      <c r="K252" s="127">
        <v>43</v>
      </c>
      <c r="L252" s="128">
        <v>0.2</v>
      </c>
      <c r="M252" s="129" t="s">
        <v>599</v>
      </c>
      <c r="N252" s="130">
        <v>43040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98</v>
      </c>
      <c r="B253" s="206">
        <v>42998</v>
      </c>
      <c r="C253" s="206"/>
      <c r="D253" s="374" t="s">
        <v>2979</v>
      </c>
      <c r="E253" s="207" t="s">
        <v>623</v>
      </c>
      <c r="F253" s="208">
        <v>75</v>
      </c>
      <c r="G253" s="207"/>
      <c r="H253" s="207">
        <v>90</v>
      </c>
      <c r="I253" s="231">
        <v>90</v>
      </c>
      <c r="J253" s="126" t="s">
        <v>734</v>
      </c>
      <c r="K253" s="127">
        <f t="shared" ref="K253:K258" si="130">H253-F253</f>
        <v>15</v>
      </c>
      <c r="L253" s="128">
        <f t="shared" ref="L253:L258" si="131">K253/F253</f>
        <v>0.2</v>
      </c>
      <c r="M253" s="129" t="s">
        <v>599</v>
      </c>
      <c r="N253" s="130">
        <v>43019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99</v>
      </c>
      <c r="B254" s="153">
        <v>43011</v>
      </c>
      <c r="C254" s="153"/>
      <c r="D254" s="154" t="s">
        <v>735</v>
      </c>
      <c r="E254" s="155" t="s">
        <v>623</v>
      </c>
      <c r="F254" s="156">
        <v>315</v>
      </c>
      <c r="G254" s="155"/>
      <c r="H254" s="155">
        <v>392</v>
      </c>
      <c r="I254" s="177">
        <v>384</v>
      </c>
      <c r="J254" s="230" t="s">
        <v>736</v>
      </c>
      <c r="K254" s="127">
        <f t="shared" si="130"/>
        <v>77</v>
      </c>
      <c r="L254" s="179">
        <f t="shared" si="131"/>
        <v>0.24444444444444444</v>
      </c>
      <c r="M254" s="180" t="s">
        <v>599</v>
      </c>
      <c r="N254" s="181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100</v>
      </c>
      <c r="B255" s="153">
        <v>43013</v>
      </c>
      <c r="C255" s="153"/>
      <c r="D255" s="154" t="s">
        <v>737</v>
      </c>
      <c r="E255" s="155" t="s">
        <v>623</v>
      </c>
      <c r="F255" s="156">
        <v>145</v>
      </c>
      <c r="G255" s="155"/>
      <c r="H255" s="155">
        <v>179</v>
      </c>
      <c r="I255" s="177">
        <v>180</v>
      </c>
      <c r="J255" s="230" t="s">
        <v>613</v>
      </c>
      <c r="K255" s="127">
        <f t="shared" si="130"/>
        <v>34</v>
      </c>
      <c r="L255" s="179">
        <f t="shared" si="131"/>
        <v>0.23448275862068965</v>
      </c>
      <c r="M255" s="180" t="s">
        <v>599</v>
      </c>
      <c r="N255" s="181">
        <v>43025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101</v>
      </c>
      <c r="B256" s="153">
        <v>43014</v>
      </c>
      <c r="C256" s="153"/>
      <c r="D256" s="154" t="s">
        <v>339</v>
      </c>
      <c r="E256" s="155" t="s">
        <v>623</v>
      </c>
      <c r="F256" s="156">
        <v>256</v>
      </c>
      <c r="G256" s="155"/>
      <c r="H256" s="155">
        <v>323</v>
      </c>
      <c r="I256" s="177">
        <v>320</v>
      </c>
      <c r="J256" s="230" t="s">
        <v>682</v>
      </c>
      <c r="K256" s="127">
        <f t="shared" si="130"/>
        <v>67</v>
      </c>
      <c r="L256" s="179">
        <f t="shared" si="131"/>
        <v>0.26171875</v>
      </c>
      <c r="M256" s="180" t="s">
        <v>599</v>
      </c>
      <c r="N256" s="181">
        <v>43067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102</v>
      </c>
      <c r="B257" s="153">
        <v>43017</v>
      </c>
      <c r="C257" s="153"/>
      <c r="D257" s="154" t="s">
        <v>360</v>
      </c>
      <c r="E257" s="155" t="s">
        <v>623</v>
      </c>
      <c r="F257" s="156">
        <v>137.5</v>
      </c>
      <c r="G257" s="155"/>
      <c r="H257" s="155">
        <v>184</v>
      </c>
      <c r="I257" s="177">
        <v>183</v>
      </c>
      <c r="J257" s="178" t="s">
        <v>738</v>
      </c>
      <c r="K257" s="127">
        <f t="shared" si="130"/>
        <v>46.5</v>
      </c>
      <c r="L257" s="179">
        <f t="shared" si="131"/>
        <v>0.33818181818181819</v>
      </c>
      <c r="M257" s="180" t="s">
        <v>599</v>
      </c>
      <c r="N257" s="181">
        <v>43108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103</v>
      </c>
      <c r="B258" s="153">
        <v>43018</v>
      </c>
      <c r="C258" s="153"/>
      <c r="D258" s="154" t="s">
        <v>739</v>
      </c>
      <c r="E258" s="155" t="s">
        <v>623</v>
      </c>
      <c r="F258" s="156">
        <v>125.5</v>
      </c>
      <c r="G258" s="155"/>
      <c r="H258" s="155">
        <v>158</v>
      </c>
      <c r="I258" s="177">
        <v>155</v>
      </c>
      <c r="J258" s="178" t="s">
        <v>740</v>
      </c>
      <c r="K258" s="127">
        <f t="shared" si="130"/>
        <v>32.5</v>
      </c>
      <c r="L258" s="179">
        <f t="shared" si="131"/>
        <v>0.25896414342629481</v>
      </c>
      <c r="M258" s="180" t="s">
        <v>599</v>
      </c>
      <c r="N258" s="181">
        <v>43067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104</v>
      </c>
      <c r="B259" s="153">
        <v>43018</v>
      </c>
      <c r="C259" s="153"/>
      <c r="D259" s="154" t="s">
        <v>770</v>
      </c>
      <c r="E259" s="155" t="s">
        <v>623</v>
      </c>
      <c r="F259" s="156">
        <v>895</v>
      </c>
      <c r="G259" s="155"/>
      <c r="H259" s="155">
        <v>1122.5</v>
      </c>
      <c r="I259" s="177">
        <v>1078</v>
      </c>
      <c r="J259" s="178" t="s">
        <v>771</v>
      </c>
      <c r="K259" s="127">
        <v>227.5</v>
      </c>
      <c r="L259" s="179">
        <v>0.25418994413407803</v>
      </c>
      <c r="M259" s="180" t="s">
        <v>599</v>
      </c>
      <c r="N259" s="181">
        <v>43117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105</v>
      </c>
      <c r="B260" s="153">
        <v>43020</v>
      </c>
      <c r="C260" s="153"/>
      <c r="D260" s="154" t="s">
        <v>347</v>
      </c>
      <c r="E260" s="155" t="s">
        <v>623</v>
      </c>
      <c r="F260" s="156">
        <v>525</v>
      </c>
      <c r="G260" s="155"/>
      <c r="H260" s="155">
        <v>629</v>
      </c>
      <c r="I260" s="177">
        <v>629</v>
      </c>
      <c r="J260" s="230" t="s">
        <v>682</v>
      </c>
      <c r="K260" s="127">
        <v>104</v>
      </c>
      <c r="L260" s="179">
        <v>0.19809523809523799</v>
      </c>
      <c r="M260" s="180" t="s">
        <v>599</v>
      </c>
      <c r="N260" s="181">
        <v>43119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106</v>
      </c>
      <c r="B261" s="153">
        <v>43046</v>
      </c>
      <c r="C261" s="153"/>
      <c r="D261" s="154" t="s">
        <v>393</v>
      </c>
      <c r="E261" s="155" t="s">
        <v>623</v>
      </c>
      <c r="F261" s="156">
        <v>740</v>
      </c>
      <c r="G261" s="155"/>
      <c r="H261" s="155">
        <v>892.5</v>
      </c>
      <c r="I261" s="177">
        <v>900</v>
      </c>
      <c r="J261" s="178" t="s">
        <v>741</v>
      </c>
      <c r="K261" s="127">
        <f>H261-F261</f>
        <v>152.5</v>
      </c>
      <c r="L261" s="179">
        <f>K261/F261</f>
        <v>0.20608108108108109</v>
      </c>
      <c r="M261" s="180" t="s">
        <v>599</v>
      </c>
      <c r="N261" s="181">
        <v>43052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107</v>
      </c>
      <c r="B262" s="105">
        <v>43073</v>
      </c>
      <c r="C262" s="105"/>
      <c r="D262" s="106" t="s">
        <v>742</v>
      </c>
      <c r="E262" s="107" t="s">
        <v>623</v>
      </c>
      <c r="F262" s="108">
        <v>118.5</v>
      </c>
      <c r="G262" s="107"/>
      <c r="H262" s="107">
        <v>143.5</v>
      </c>
      <c r="I262" s="125">
        <v>145</v>
      </c>
      <c r="J262" s="140" t="s">
        <v>743</v>
      </c>
      <c r="K262" s="127">
        <f>H262-F262</f>
        <v>25</v>
      </c>
      <c r="L262" s="128">
        <f>K262/F262</f>
        <v>0.2109704641350211</v>
      </c>
      <c r="M262" s="129" t="s">
        <v>599</v>
      </c>
      <c r="N262" s="130">
        <v>43097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108</v>
      </c>
      <c r="B263" s="109">
        <v>43090</v>
      </c>
      <c r="C263" s="109"/>
      <c r="D263" s="157" t="s">
        <v>443</v>
      </c>
      <c r="E263" s="111" t="s">
        <v>623</v>
      </c>
      <c r="F263" s="112">
        <v>715</v>
      </c>
      <c r="G263" s="112"/>
      <c r="H263" s="113">
        <v>500</v>
      </c>
      <c r="I263" s="131">
        <v>872</v>
      </c>
      <c r="J263" s="137" t="s">
        <v>744</v>
      </c>
      <c r="K263" s="133">
        <f>H263-F263</f>
        <v>-215</v>
      </c>
      <c r="L263" s="134">
        <f>K263/F263</f>
        <v>-0.30069930069930068</v>
      </c>
      <c r="M263" s="135" t="s">
        <v>663</v>
      </c>
      <c r="N263" s="136">
        <v>43670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109</v>
      </c>
      <c r="B264" s="105">
        <v>43098</v>
      </c>
      <c r="C264" s="105"/>
      <c r="D264" s="106" t="s">
        <v>735</v>
      </c>
      <c r="E264" s="107" t="s">
        <v>623</v>
      </c>
      <c r="F264" s="108">
        <v>435</v>
      </c>
      <c r="G264" s="107"/>
      <c r="H264" s="107">
        <v>542.5</v>
      </c>
      <c r="I264" s="125">
        <v>539</v>
      </c>
      <c r="J264" s="140" t="s">
        <v>682</v>
      </c>
      <c r="K264" s="127">
        <v>107.5</v>
      </c>
      <c r="L264" s="128">
        <v>0.247126436781609</v>
      </c>
      <c r="M264" s="129" t="s">
        <v>599</v>
      </c>
      <c r="N264" s="130">
        <v>43206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110</v>
      </c>
      <c r="B265" s="105">
        <v>43098</v>
      </c>
      <c r="C265" s="105"/>
      <c r="D265" s="106" t="s">
        <v>571</v>
      </c>
      <c r="E265" s="107" t="s">
        <v>623</v>
      </c>
      <c r="F265" s="108">
        <v>885</v>
      </c>
      <c r="G265" s="107"/>
      <c r="H265" s="107">
        <v>1090</v>
      </c>
      <c r="I265" s="125">
        <v>1084</v>
      </c>
      <c r="J265" s="140" t="s">
        <v>682</v>
      </c>
      <c r="K265" s="127">
        <v>205</v>
      </c>
      <c r="L265" s="128">
        <v>0.23163841807909599</v>
      </c>
      <c r="M265" s="129" t="s">
        <v>599</v>
      </c>
      <c r="N265" s="130">
        <v>43213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6">
        <v>111</v>
      </c>
      <c r="B266" s="347">
        <v>43192</v>
      </c>
      <c r="C266" s="347"/>
      <c r="D266" s="115" t="s">
        <v>752</v>
      </c>
      <c r="E266" s="350" t="s">
        <v>623</v>
      </c>
      <c r="F266" s="353">
        <v>478.5</v>
      </c>
      <c r="G266" s="350"/>
      <c r="H266" s="350">
        <v>442</v>
      </c>
      <c r="I266" s="356">
        <v>613</v>
      </c>
      <c r="J266" s="383" t="s">
        <v>3403</v>
      </c>
      <c r="K266" s="133">
        <f>H266-F266</f>
        <v>-36.5</v>
      </c>
      <c r="L266" s="134">
        <f>K266/F266</f>
        <v>-7.6280041797283177E-2</v>
      </c>
      <c r="M266" s="135" t="s">
        <v>663</v>
      </c>
      <c r="N266" s="136">
        <v>43762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3">
        <v>112</v>
      </c>
      <c r="B267" s="109">
        <v>43194</v>
      </c>
      <c r="C267" s="109"/>
      <c r="D267" s="373" t="s">
        <v>2978</v>
      </c>
      <c r="E267" s="111" t="s">
        <v>623</v>
      </c>
      <c r="F267" s="112">
        <f>141.5-7.3</f>
        <v>134.19999999999999</v>
      </c>
      <c r="G267" s="112"/>
      <c r="H267" s="113">
        <v>77</v>
      </c>
      <c r="I267" s="131">
        <v>180</v>
      </c>
      <c r="J267" s="383" t="s">
        <v>3402</v>
      </c>
      <c r="K267" s="133">
        <f>H267-F267</f>
        <v>-57.199999999999989</v>
      </c>
      <c r="L267" s="134">
        <f>K267/F267</f>
        <v>-0.42622950819672129</v>
      </c>
      <c r="M267" s="135" t="s">
        <v>663</v>
      </c>
      <c r="N267" s="136">
        <v>43522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113</v>
      </c>
      <c r="B268" s="109">
        <v>43209</v>
      </c>
      <c r="C268" s="109"/>
      <c r="D268" s="110" t="s">
        <v>745</v>
      </c>
      <c r="E268" s="111" t="s">
        <v>623</v>
      </c>
      <c r="F268" s="112">
        <v>430</v>
      </c>
      <c r="G268" s="112"/>
      <c r="H268" s="113">
        <v>220</v>
      </c>
      <c r="I268" s="131">
        <v>537</v>
      </c>
      <c r="J268" s="137" t="s">
        <v>746</v>
      </c>
      <c r="K268" s="133">
        <f>H268-F268</f>
        <v>-210</v>
      </c>
      <c r="L268" s="134">
        <f>K268/F268</f>
        <v>-0.48837209302325579</v>
      </c>
      <c r="M268" s="135" t="s">
        <v>663</v>
      </c>
      <c r="N268" s="136">
        <v>43252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7">
        <v>114</v>
      </c>
      <c r="B269" s="158">
        <v>43220</v>
      </c>
      <c r="C269" s="158"/>
      <c r="D269" s="159" t="s">
        <v>394</v>
      </c>
      <c r="E269" s="160" t="s">
        <v>623</v>
      </c>
      <c r="F269" s="162">
        <v>153.5</v>
      </c>
      <c r="G269" s="162"/>
      <c r="H269" s="162">
        <v>196</v>
      </c>
      <c r="I269" s="162">
        <v>196</v>
      </c>
      <c r="J269" s="358" t="s">
        <v>3494</v>
      </c>
      <c r="K269" s="182">
        <f>H269-F269</f>
        <v>42.5</v>
      </c>
      <c r="L269" s="183">
        <f>K269/F269</f>
        <v>0.27687296416938112</v>
      </c>
      <c r="M269" s="161" t="s">
        <v>599</v>
      </c>
      <c r="N269" s="184">
        <v>43605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115</v>
      </c>
      <c r="B270" s="109">
        <v>43306</v>
      </c>
      <c r="C270" s="109"/>
      <c r="D270" s="110" t="s">
        <v>768</v>
      </c>
      <c r="E270" s="111" t="s">
        <v>623</v>
      </c>
      <c r="F270" s="112">
        <v>27.5</v>
      </c>
      <c r="G270" s="112"/>
      <c r="H270" s="113">
        <v>13.1</v>
      </c>
      <c r="I270" s="131">
        <v>60</v>
      </c>
      <c r="J270" s="137" t="s">
        <v>772</v>
      </c>
      <c r="K270" s="133">
        <v>-14.4</v>
      </c>
      <c r="L270" s="134">
        <v>-0.52363636363636401</v>
      </c>
      <c r="M270" s="135" t="s">
        <v>663</v>
      </c>
      <c r="N270" s="136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6">
        <v>116</v>
      </c>
      <c r="B271" s="347">
        <v>43318</v>
      </c>
      <c r="C271" s="347"/>
      <c r="D271" s="115" t="s">
        <v>747</v>
      </c>
      <c r="E271" s="350" t="s">
        <v>623</v>
      </c>
      <c r="F271" s="350">
        <v>148.5</v>
      </c>
      <c r="G271" s="350"/>
      <c r="H271" s="350">
        <v>102</v>
      </c>
      <c r="I271" s="356">
        <v>182</v>
      </c>
      <c r="J271" s="137" t="s">
        <v>3493</v>
      </c>
      <c r="K271" s="133">
        <f>H271-F271</f>
        <v>-46.5</v>
      </c>
      <c r="L271" s="134">
        <f>K271/F271</f>
        <v>-0.31313131313131315</v>
      </c>
      <c r="M271" s="135" t="s">
        <v>663</v>
      </c>
      <c r="N271" s="136">
        <v>43661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117</v>
      </c>
      <c r="B272" s="105">
        <v>43335</v>
      </c>
      <c r="C272" s="105"/>
      <c r="D272" s="106" t="s">
        <v>773</v>
      </c>
      <c r="E272" s="107" t="s">
        <v>623</v>
      </c>
      <c r="F272" s="155">
        <v>285</v>
      </c>
      <c r="G272" s="107"/>
      <c r="H272" s="107">
        <v>355</v>
      </c>
      <c r="I272" s="125">
        <v>364</v>
      </c>
      <c r="J272" s="140" t="s">
        <v>774</v>
      </c>
      <c r="K272" s="127">
        <v>70</v>
      </c>
      <c r="L272" s="128">
        <v>0.24561403508771901</v>
      </c>
      <c r="M272" s="129" t="s">
        <v>599</v>
      </c>
      <c r="N272" s="130">
        <v>43455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118</v>
      </c>
      <c r="B273" s="105">
        <v>43341</v>
      </c>
      <c r="C273" s="105"/>
      <c r="D273" s="106" t="s">
        <v>384</v>
      </c>
      <c r="E273" s="107" t="s">
        <v>623</v>
      </c>
      <c r="F273" s="155">
        <v>525</v>
      </c>
      <c r="G273" s="107"/>
      <c r="H273" s="107">
        <v>585</v>
      </c>
      <c r="I273" s="125">
        <v>635</v>
      </c>
      <c r="J273" s="140" t="s">
        <v>748</v>
      </c>
      <c r="K273" s="127">
        <f t="shared" ref="K273:K285" si="132">H273-F273</f>
        <v>60</v>
      </c>
      <c r="L273" s="128">
        <f t="shared" ref="L273:L285" si="133">K273/F273</f>
        <v>0.11428571428571428</v>
      </c>
      <c r="M273" s="129" t="s">
        <v>599</v>
      </c>
      <c r="N273" s="130">
        <v>43662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119</v>
      </c>
      <c r="B274" s="105">
        <v>43395</v>
      </c>
      <c r="C274" s="105"/>
      <c r="D274" s="106" t="s">
        <v>368</v>
      </c>
      <c r="E274" s="107" t="s">
        <v>623</v>
      </c>
      <c r="F274" s="155">
        <v>475</v>
      </c>
      <c r="G274" s="107"/>
      <c r="H274" s="107">
        <v>574</v>
      </c>
      <c r="I274" s="125">
        <v>570</v>
      </c>
      <c r="J274" s="140" t="s">
        <v>682</v>
      </c>
      <c r="K274" s="127">
        <f t="shared" si="132"/>
        <v>99</v>
      </c>
      <c r="L274" s="128">
        <f t="shared" si="133"/>
        <v>0.20842105263157895</v>
      </c>
      <c r="M274" s="129" t="s">
        <v>599</v>
      </c>
      <c r="N274" s="130">
        <v>43403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120</v>
      </c>
      <c r="B275" s="153">
        <v>43397</v>
      </c>
      <c r="C275" s="153"/>
      <c r="D275" s="407" t="s">
        <v>391</v>
      </c>
      <c r="E275" s="155" t="s">
        <v>623</v>
      </c>
      <c r="F275" s="155">
        <v>707.5</v>
      </c>
      <c r="G275" s="155"/>
      <c r="H275" s="155">
        <v>872</v>
      </c>
      <c r="I275" s="177">
        <v>872</v>
      </c>
      <c r="J275" s="178" t="s">
        <v>682</v>
      </c>
      <c r="K275" s="127">
        <f t="shared" si="132"/>
        <v>164.5</v>
      </c>
      <c r="L275" s="179">
        <f t="shared" si="133"/>
        <v>0.23250883392226149</v>
      </c>
      <c r="M275" s="180" t="s">
        <v>599</v>
      </c>
      <c r="N275" s="181">
        <v>43482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121</v>
      </c>
      <c r="B276" s="153">
        <v>43398</v>
      </c>
      <c r="C276" s="153"/>
      <c r="D276" s="407" t="s">
        <v>348</v>
      </c>
      <c r="E276" s="155" t="s">
        <v>623</v>
      </c>
      <c r="F276" s="155">
        <v>162</v>
      </c>
      <c r="G276" s="155"/>
      <c r="H276" s="155">
        <v>204</v>
      </c>
      <c r="I276" s="177">
        <v>209</v>
      </c>
      <c r="J276" s="178" t="s">
        <v>3492</v>
      </c>
      <c r="K276" s="127">
        <f t="shared" si="132"/>
        <v>42</v>
      </c>
      <c r="L276" s="179">
        <f t="shared" si="133"/>
        <v>0.25925925925925924</v>
      </c>
      <c r="M276" s="180" t="s">
        <v>599</v>
      </c>
      <c r="N276" s="181">
        <v>43539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122</v>
      </c>
      <c r="B277" s="206">
        <v>43399</v>
      </c>
      <c r="C277" s="206"/>
      <c r="D277" s="154" t="s">
        <v>495</v>
      </c>
      <c r="E277" s="207" t="s">
        <v>623</v>
      </c>
      <c r="F277" s="207">
        <v>240</v>
      </c>
      <c r="G277" s="207"/>
      <c r="H277" s="207">
        <v>297</v>
      </c>
      <c r="I277" s="231">
        <v>297</v>
      </c>
      <c r="J277" s="178" t="s">
        <v>682</v>
      </c>
      <c r="K277" s="232">
        <f t="shared" si="132"/>
        <v>57</v>
      </c>
      <c r="L277" s="233">
        <f t="shared" si="133"/>
        <v>0.23749999999999999</v>
      </c>
      <c r="M277" s="234" t="s">
        <v>599</v>
      </c>
      <c r="N277" s="235">
        <v>43417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123</v>
      </c>
      <c r="B278" s="105">
        <v>43439</v>
      </c>
      <c r="C278" s="105"/>
      <c r="D278" s="147" t="s">
        <v>749</v>
      </c>
      <c r="E278" s="107" t="s">
        <v>623</v>
      </c>
      <c r="F278" s="107">
        <v>202.5</v>
      </c>
      <c r="G278" s="107"/>
      <c r="H278" s="107">
        <v>255</v>
      </c>
      <c r="I278" s="125">
        <v>252</v>
      </c>
      <c r="J278" s="140" t="s">
        <v>682</v>
      </c>
      <c r="K278" s="127">
        <f t="shared" si="132"/>
        <v>52.5</v>
      </c>
      <c r="L278" s="128">
        <f t="shared" si="133"/>
        <v>0.25925925925925924</v>
      </c>
      <c r="M278" s="129" t="s">
        <v>599</v>
      </c>
      <c r="N278" s="130">
        <v>43542</v>
      </c>
      <c r="O278" s="57"/>
      <c r="P278" s="16"/>
      <c r="Q278" s="16"/>
      <c r="R278" s="93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124</v>
      </c>
      <c r="B279" s="206">
        <v>43465</v>
      </c>
      <c r="C279" s="105"/>
      <c r="D279" s="407" t="s">
        <v>423</v>
      </c>
      <c r="E279" s="207" t="s">
        <v>623</v>
      </c>
      <c r="F279" s="207">
        <v>710</v>
      </c>
      <c r="G279" s="207"/>
      <c r="H279" s="207">
        <v>866</v>
      </c>
      <c r="I279" s="231">
        <v>866</v>
      </c>
      <c r="J279" s="178" t="s">
        <v>682</v>
      </c>
      <c r="K279" s="127">
        <f t="shared" si="132"/>
        <v>156</v>
      </c>
      <c r="L279" s="128">
        <f t="shared" si="133"/>
        <v>0.21971830985915494</v>
      </c>
      <c r="M279" s="129" t="s">
        <v>599</v>
      </c>
      <c r="N279" s="361">
        <v>43553</v>
      </c>
      <c r="O279" s="57"/>
      <c r="P279" s="16"/>
      <c r="Q279" s="16"/>
      <c r="R279" s="17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125</v>
      </c>
      <c r="B280" s="206">
        <v>43522</v>
      </c>
      <c r="C280" s="206"/>
      <c r="D280" s="407" t="s">
        <v>141</v>
      </c>
      <c r="E280" s="207" t="s">
        <v>623</v>
      </c>
      <c r="F280" s="207">
        <v>337.25</v>
      </c>
      <c r="G280" s="207"/>
      <c r="H280" s="207">
        <v>398.5</v>
      </c>
      <c r="I280" s="231">
        <v>411</v>
      </c>
      <c r="J280" s="140" t="s">
        <v>3491</v>
      </c>
      <c r="K280" s="127">
        <f t="shared" si="132"/>
        <v>61.25</v>
      </c>
      <c r="L280" s="128">
        <f t="shared" si="133"/>
        <v>0.1816160118606375</v>
      </c>
      <c r="M280" s="129" t="s">
        <v>599</v>
      </c>
      <c r="N280" s="361">
        <v>43760</v>
      </c>
      <c r="O280" s="57"/>
      <c r="P280" s="16"/>
      <c r="Q280" s="16"/>
      <c r="R280" s="93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68">
        <v>126</v>
      </c>
      <c r="B281" s="163">
        <v>43559</v>
      </c>
      <c r="C281" s="163"/>
      <c r="D281" s="164" t="s">
        <v>410</v>
      </c>
      <c r="E281" s="165" t="s">
        <v>623</v>
      </c>
      <c r="F281" s="165">
        <v>130</v>
      </c>
      <c r="G281" s="165"/>
      <c r="H281" s="165">
        <v>65</v>
      </c>
      <c r="I281" s="185">
        <v>158</v>
      </c>
      <c r="J281" s="137" t="s">
        <v>750</v>
      </c>
      <c r="K281" s="133">
        <f t="shared" si="132"/>
        <v>-65</v>
      </c>
      <c r="L281" s="134">
        <f t="shared" si="133"/>
        <v>-0.5</v>
      </c>
      <c r="M281" s="135" t="s">
        <v>663</v>
      </c>
      <c r="N281" s="136">
        <v>43726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127</v>
      </c>
      <c r="B282" s="186">
        <v>43017</v>
      </c>
      <c r="C282" s="186"/>
      <c r="D282" s="187" t="s">
        <v>169</v>
      </c>
      <c r="E282" s="188" t="s">
        <v>623</v>
      </c>
      <c r="F282" s="189">
        <v>141.5</v>
      </c>
      <c r="G282" s="190"/>
      <c r="H282" s="190">
        <v>183.5</v>
      </c>
      <c r="I282" s="190">
        <v>210</v>
      </c>
      <c r="J282" s="217" t="s">
        <v>3440</v>
      </c>
      <c r="K282" s="218">
        <f t="shared" si="132"/>
        <v>42</v>
      </c>
      <c r="L282" s="219">
        <f t="shared" si="133"/>
        <v>0.29681978798586572</v>
      </c>
      <c r="M282" s="189" t="s">
        <v>599</v>
      </c>
      <c r="N282" s="220">
        <v>43042</v>
      </c>
      <c r="O282" s="57"/>
      <c r="P282" s="16"/>
      <c r="Q282" s="16"/>
      <c r="R282" s="93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8">
        <v>128</v>
      </c>
      <c r="B283" s="163">
        <v>43074</v>
      </c>
      <c r="C283" s="163"/>
      <c r="D283" s="164" t="s">
        <v>303</v>
      </c>
      <c r="E283" s="165" t="s">
        <v>623</v>
      </c>
      <c r="F283" s="166">
        <v>172</v>
      </c>
      <c r="G283" s="165"/>
      <c r="H283" s="165">
        <v>155.25</v>
      </c>
      <c r="I283" s="185">
        <v>230</v>
      </c>
      <c r="J283" s="383" t="s">
        <v>3400</v>
      </c>
      <c r="K283" s="133">
        <f t="shared" ref="K283" si="134">H283-F283</f>
        <v>-16.75</v>
      </c>
      <c r="L283" s="134">
        <f t="shared" ref="L283" si="135">K283/F283</f>
        <v>-9.7383720930232565E-2</v>
      </c>
      <c r="M283" s="135" t="s">
        <v>663</v>
      </c>
      <c r="N283" s="136">
        <v>43787</v>
      </c>
      <c r="O283" s="57"/>
      <c r="P283" s="16"/>
      <c r="Q283" s="16"/>
      <c r="R283" s="17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129</v>
      </c>
      <c r="B284" s="186">
        <v>43398</v>
      </c>
      <c r="C284" s="186"/>
      <c r="D284" s="187" t="s">
        <v>104</v>
      </c>
      <c r="E284" s="188" t="s">
        <v>623</v>
      </c>
      <c r="F284" s="190">
        <v>698.5</v>
      </c>
      <c r="G284" s="190"/>
      <c r="H284" s="190">
        <v>850</v>
      </c>
      <c r="I284" s="190">
        <v>890</v>
      </c>
      <c r="J284" s="221" t="s">
        <v>3488</v>
      </c>
      <c r="K284" s="218">
        <f t="shared" si="132"/>
        <v>151.5</v>
      </c>
      <c r="L284" s="219">
        <f t="shared" si="133"/>
        <v>0.21689334287759485</v>
      </c>
      <c r="M284" s="189" t="s">
        <v>599</v>
      </c>
      <c r="N284" s="220">
        <v>43453</v>
      </c>
      <c r="O284" s="57"/>
      <c r="P284" s="16"/>
      <c r="Q284" s="16"/>
      <c r="R284" s="17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130</v>
      </c>
      <c r="B285" s="158">
        <v>42877</v>
      </c>
      <c r="C285" s="158"/>
      <c r="D285" s="159" t="s">
        <v>383</v>
      </c>
      <c r="E285" s="160" t="s">
        <v>623</v>
      </c>
      <c r="F285" s="161">
        <v>127.6</v>
      </c>
      <c r="G285" s="162"/>
      <c r="H285" s="162">
        <v>138</v>
      </c>
      <c r="I285" s="162">
        <v>190</v>
      </c>
      <c r="J285" s="384" t="s">
        <v>3404</v>
      </c>
      <c r="K285" s="182">
        <f t="shared" si="132"/>
        <v>10.400000000000006</v>
      </c>
      <c r="L285" s="183">
        <f t="shared" si="133"/>
        <v>8.1504702194357417E-2</v>
      </c>
      <c r="M285" s="161" t="s">
        <v>599</v>
      </c>
      <c r="N285" s="184">
        <v>43774</v>
      </c>
      <c r="O285" s="57"/>
      <c r="P285" s="16"/>
      <c r="Q285" s="16"/>
      <c r="R285" s="9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0">
        <v>131</v>
      </c>
      <c r="B286" s="194">
        <v>43158</v>
      </c>
      <c r="C286" s="194"/>
      <c r="D286" s="191" t="s">
        <v>754</v>
      </c>
      <c r="E286" s="195" t="s">
        <v>623</v>
      </c>
      <c r="F286" s="196">
        <v>317</v>
      </c>
      <c r="G286" s="195"/>
      <c r="H286" s="195"/>
      <c r="I286" s="224">
        <v>398</v>
      </c>
      <c r="J286" s="237" t="s">
        <v>601</v>
      </c>
      <c r="K286" s="193"/>
      <c r="L286" s="192"/>
      <c r="M286" s="223" t="s">
        <v>601</v>
      </c>
      <c r="N286" s="222"/>
      <c r="O286" s="57"/>
      <c r="P286" s="16"/>
      <c r="Q286" s="16"/>
      <c r="R286" s="341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8">
        <v>132</v>
      </c>
      <c r="B287" s="163">
        <v>43164</v>
      </c>
      <c r="C287" s="163"/>
      <c r="D287" s="164" t="s">
        <v>135</v>
      </c>
      <c r="E287" s="165" t="s">
        <v>623</v>
      </c>
      <c r="F287" s="166">
        <f>510-14.4</f>
        <v>495.6</v>
      </c>
      <c r="G287" s="165"/>
      <c r="H287" s="165">
        <v>350</v>
      </c>
      <c r="I287" s="185">
        <v>672</v>
      </c>
      <c r="J287" s="383" t="s">
        <v>3461</v>
      </c>
      <c r="K287" s="133">
        <f t="shared" ref="K287" si="136">H287-F287</f>
        <v>-145.60000000000002</v>
      </c>
      <c r="L287" s="134">
        <f t="shared" ref="L287" si="137">K287/F287</f>
        <v>-0.29378531073446329</v>
      </c>
      <c r="M287" s="135" t="s">
        <v>663</v>
      </c>
      <c r="N287" s="136">
        <v>43887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8">
        <v>133</v>
      </c>
      <c r="B288" s="163">
        <v>43237</v>
      </c>
      <c r="C288" s="163"/>
      <c r="D288" s="164" t="s">
        <v>489</v>
      </c>
      <c r="E288" s="165" t="s">
        <v>623</v>
      </c>
      <c r="F288" s="166">
        <v>230.3</v>
      </c>
      <c r="G288" s="165"/>
      <c r="H288" s="165">
        <v>102.5</v>
      </c>
      <c r="I288" s="185">
        <v>348</v>
      </c>
      <c r="J288" s="383" t="s">
        <v>3482</v>
      </c>
      <c r="K288" s="133">
        <f t="shared" ref="K288" si="138">H288-F288</f>
        <v>-127.80000000000001</v>
      </c>
      <c r="L288" s="134">
        <f t="shared" ref="L288" si="139">K288/F288</f>
        <v>-0.55492835432045162</v>
      </c>
      <c r="M288" s="135" t="s">
        <v>663</v>
      </c>
      <c r="N288" s="136">
        <v>43896</v>
      </c>
      <c r="O288" s="57"/>
      <c r="P288" s="16"/>
      <c r="Q288" s="16"/>
      <c r="R288" s="343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4">
        <v>134</v>
      </c>
      <c r="B289" s="197">
        <v>43258</v>
      </c>
      <c r="C289" s="197"/>
      <c r="D289" s="200" t="s">
        <v>449</v>
      </c>
      <c r="E289" s="198" t="s">
        <v>623</v>
      </c>
      <c r="F289" s="196">
        <f>342.5-5.1</f>
        <v>337.4</v>
      </c>
      <c r="G289" s="198"/>
      <c r="H289" s="198"/>
      <c r="I289" s="225">
        <v>439</v>
      </c>
      <c r="J289" s="237" t="s">
        <v>601</v>
      </c>
      <c r="K289" s="227"/>
      <c r="L289" s="228"/>
      <c r="M289" s="226" t="s">
        <v>601</v>
      </c>
      <c r="N289" s="229"/>
      <c r="O289" s="57"/>
      <c r="P289" s="16"/>
      <c r="Q289" s="16"/>
      <c r="R289" s="341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4">
        <v>135</v>
      </c>
      <c r="B290" s="197">
        <v>43285</v>
      </c>
      <c r="C290" s="197"/>
      <c r="D290" s="201" t="s">
        <v>49</v>
      </c>
      <c r="E290" s="198" t="s">
        <v>623</v>
      </c>
      <c r="F290" s="196">
        <f>127.5-5.53</f>
        <v>121.97</v>
      </c>
      <c r="G290" s="198"/>
      <c r="H290" s="198"/>
      <c r="I290" s="225">
        <v>170</v>
      </c>
      <c r="J290" s="237" t="s">
        <v>601</v>
      </c>
      <c r="K290" s="227"/>
      <c r="L290" s="228"/>
      <c r="M290" s="226" t="s">
        <v>601</v>
      </c>
      <c r="N290" s="229"/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136</v>
      </c>
      <c r="B291" s="163">
        <v>43294</v>
      </c>
      <c r="C291" s="163"/>
      <c r="D291" s="164" t="s">
        <v>243</v>
      </c>
      <c r="E291" s="165" t="s">
        <v>623</v>
      </c>
      <c r="F291" s="166">
        <v>46.5</v>
      </c>
      <c r="G291" s="165"/>
      <c r="H291" s="165">
        <v>17</v>
      </c>
      <c r="I291" s="185">
        <v>59</v>
      </c>
      <c r="J291" s="383" t="s">
        <v>3460</v>
      </c>
      <c r="K291" s="133">
        <f t="shared" ref="K291" si="140">H291-F291</f>
        <v>-29.5</v>
      </c>
      <c r="L291" s="134">
        <f t="shared" ref="L291" si="141">K291/F291</f>
        <v>-0.63440860215053763</v>
      </c>
      <c r="M291" s="135" t="s">
        <v>663</v>
      </c>
      <c r="N291" s="136">
        <v>43887</v>
      </c>
      <c r="O291" s="57"/>
      <c r="P291" s="16"/>
      <c r="Q291" s="16"/>
      <c r="R291" s="17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0">
        <v>137</v>
      </c>
      <c r="B292" s="194">
        <v>43396</v>
      </c>
      <c r="C292" s="194"/>
      <c r="D292" s="201" t="s">
        <v>425</v>
      </c>
      <c r="E292" s="198" t="s">
        <v>623</v>
      </c>
      <c r="F292" s="199">
        <v>156.5</v>
      </c>
      <c r="G292" s="198"/>
      <c r="H292" s="198"/>
      <c r="I292" s="225">
        <v>191</v>
      </c>
      <c r="J292" s="237" t="s">
        <v>601</v>
      </c>
      <c r="K292" s="227"/>
      <c r="L292" s="228"/>
      <c r="M292" s="226" t="s">
        <v>601</v>
      </c>
      <c r="N292" s="229"/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0">
        <v>138</v>
      </c>
      <c r="B293" s="194">
        <v>43439</v>
      </c>
      <c r="C293" s="194"/>
      <c r="D293" s="201" t="s">
        <v>330</v>
      </c>
      <c r="E293" s="198" t="s">
        <v>623</v>
      </c>
      <c r="F293" s="199">
        <v>259.5</v>
      </c>
      <c r="G293" s="198"/>
      <c r="H293" s="198"/>
      <c r="I293" s="225">
        <v>321</v>
      </c>
      <c r="J293" s="237" t="s">
        <v>601</v>
      </c>
      <c r="K293" s="227"/>
      <c r="L293" s="228"/>
      <c r="M293" s="226" t="s">
        <v>601</v>
      </c>
      <c r="N293" s="229"/>
      <c r="O293" s="16"/>
      <c r="P293" s="16"/>
      <c r="Q293" s="16"/>
      <c r="R293" s="17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8">
        <v>139</v>
      </c>
      <c r="B294" s="163">
        <v>43439</v>
      </c>
      <c r="C294" s="163"/>
      <c r="D294" s="164" t="s">
        <v>775</v>
      </c>
      <c r="E294" s="165" t="s">
        <v>623</v>
      </c>
      <c r="F294" s="165">
        <v>715</v>
      </c>
      <c r="G294" s="165"/>
      <c r="H294" s="165">
        <v>445</v>
      </c>
      <c r="I294" s="185">
        <v>840</v>
      </c>
      <c r="J294" s="137" t="s">
        <v>2994</v>
      </c>
      <c r="K294" s="133">
        <f t="shared" ref="K294:K297" si="142">H294-F294</f>
        <v>-270</v>
      </c>
      <c r="L294" s="134">
        <f t="shared" ref="L294:L297" si="143">K294/F294</f>
        <v>-0.3776223776223776</v>
      </c>
      <c r="M294" s="135" t="s">
        <v>663</v>
      </c>
      <c r="N294" s="136">
        <v>43800</v>
      </c>
      <c r="O294" s="57"/>
      <c r="P294" s="16"/>
      <c r="Q294" s="16"/>
      <c r="R294" s="17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5">
        <v>140</v>
      </c>
      <c r="B295" s="206">
        <v>43469</v>
      </c>
      <c r="C295" s="206"/>
      <c r="D295" s="154" t="s">
        <v>145</v>
      </c>
      <c r="E295" s="207" t="s">
        <v>623</v>
      </c>
      <c r="F295" s="207">
        <v>875</v>
      </c>
      <c r="G295" s="207"/>
      <c r="H295" s="207">
        <v>1165</v>
      </c>
      <c r="I295" s="231">
        <v>1185</v>
      </c>
      <c r="J295" s="140" t="s">
        <v>3489</v>
      </c>
      <c r="K295" s="127">
        <f t="shared" si="142"/>
        <v>290</v>
      </c>
      <c r="L295" s="128">
        <f t="shared" si="143"/>
        <v>0.33142857142857141</v>
      </c>
      <c r="M295" s="129" t="s">
        <v>599</v>
      </c>
      <c r="N295" s="361">
        <v>43847</v>
      </c>
      <c r="O295" s="57"/>
      <c r="P295" s="16"/>
      <c r="Q295" s="16"/>
      <c r="R295" s="343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141</v>
      </c>
      <c r="B296" s="206">
        <v>43559</v>
      </c>
      <c r="C296" s="206"/>
      <c r="D296" s="407" t="s">
        <v>345</v>
      </c>
      <c r="E296" s="207" t="s">
        <v>623</v>
      </c>
      <c r="F296" s="207">
        <f>387-14.63</f>
        <v>372.37</v>
      </c>
      <c r="G296" s="207"/>
      <c r="H296" s="207">
        <v>490</v>
      </c>
      <c r="I296" s="231">
        <v>490</v>
      </c>
      <c r="J296" s="140" t="s">
        <v>682</v>
      </c>
      <c r="K296" s="127">
        <f t="shared" si="142"/>
        <v>117.63</v>
      </c>
      <c r="L296" s="128">
        <f t="shared" si="143"/>
        <v>0.31589548030185027</v>
      </c>
      <c r="M296" s="129" t="s">
        <v>599</v>
      </c>
      <c r="N296" s="361">
        <v>43850</v>
      </c>
      <c r="O296" s="57"/>
      <c r="P296" s="16"/>
      <c r="Q296" s="16"/>
      <c r="R296" s="343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8">
        <v>142</v>
      </c>
      <c r="B297" s="163">
        <v>43578</v>
      </c>
      <c r="C297" s="163"/>
      <c r="D297" s="164" t="s">
        <v>776</v>
      </c>
      <c r="E297" s="165" t="s">
        <v>600</v>
      </c>
      <c r="F297" s="165">
        <v>220</v>
      </c>
      <c r="G297" s="165"/>
      <c r="H297" s="165">
        <v>127.5</v>
      </c>
      <c r="I297" s="185">
        <v>284</v>
      </c>
      <c r="J297" s="383" t="s">
        <v>3483</v>
      </c>
      <c r="K297" s="133">
        <f t="shared" si="142"/>
        <v>-92.5</v>
      </c>
      <c r="L297" s="134">
        <f t="shared" si="143"/>
        <v>-0.42045454545454547</v>
      </c>
      <c r="M297" s="135" t="s">
        <v>663</v>
      </c>
      <c r="N297" s="136">
        <v>43896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5">
        <v>143</v>
      </c>
      <c r="B298" s="206">
        <v>43622</v>
      </c>
      <c r="C298" s="206"/>
      <c r="D298" s="407" t="s">
        <v>496</v>
      </c>
      <c r="E298" s="207" t="s">
        <v>600</v>
      </c>
      <c r="F298" s="207">
        <v>332.8</v>
      </c>
      <c r="G298" s="207"/>
      <c r="H298" s="207">
        <v>405</v>
      </c>
      <c r="I298" s="231">
        <v>419</v>
      </c>
      <c r="J298" s="140" t="s">
        <v>3490</v>
      </c>
      <c r="K298" s="127">
        <f t="shared" ref="K298" si="144">H298-F298</f>
        <v>72.199999999999989</v>
      </c>
      <c r="L298" s="128">
        <f t="shared" ref="L298" si="145">K298/F298</f>
        <v>0.21694711538461534</v>
      </c>
      <c r="M298" s="129" t="s">
        <v>599</v>
      </c>
      <c r="N298" s="361">
        <v>43860</v>
      </c>
      <c r="O298" s="57"/>
      <c r="P298" s="16"/>
      <c r="Q298" s="16"/>
      <c r="R298" s="17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43">
        <v>144</v>
      </c>
      <c r="B299" s="142">
        <v>43641</v>
      </c>
      <c r="C299" s="142"/>
      <c r="D299" s="143" t="s">
        <v>139</v>
      </c>
      <c r="E299" s="144" t="s">
        <v>623</v>
      </c>
      <c r="F299" s="145">
        <v>386</v>
      </c>
      <c r="G299" s="146"/>
      <c r="H299" s="146">
        <v>395</v>
      </c>
      <c r="I299" s="146">
        <v>452</v>
      </c>
      <c r="J299" s="169" t="s">
        <v>3405</v>
      </c>
      <c r="K299" s="170">
        <f t="shared" ref="K299" si="146">H299-F299</f>
        <v>9</v>
      </c>
      <c r="L299" s="171">
        <f t="shared" ref="L299" si="147">K299/F299</f>
        <v>2.3316062176165803E-2</v>
      </c>
      <c r="M299" s="172" t="s">
        <v>708</v>
      </c>
      <c r="N299" s="173">
        <v>43868</v>
      </c>
      <c r="O299" s="16"/>
      <c r="P299" s="16"/>
      <c r="Q299" s="16"/>
      <c r="R299" s="17" t="s">
        <v>753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1">
        <v>145</v>
      </c>
      <c r="B300" s="194">
        <v>43707</v>
      </c>
      <c r="C300" s="194"/>
      <c r="D300" s="201" t="s">
        <v>260</v>
      </c>
      <c r="E300" s="198" t="s">
        <v>623</v>
      </c>
      <c r="F300" s="198" t="s">
        <v>755</v>
      </c>
      <c r="G300" s="198"/>
      <c r="H300" s="198"/>
      <c r="I300" s="225">
        <v>190</v>
      </c>
      <c r="J300" s="237" t="s">
        <v>601</v>
      </c>
      <c r="K300" s="227"/>
      <c r="L300" s="228"/>
      <c r="M300" s="357" t="s">
        <v>601</v>
      </c>
      <c r="N300" s="229"/>
      <c r="O300" s="16"/>
      <c r="P300" s="16"/>
      <c r="Q300" s="16"/>
      <c r="R300" s="343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5">
        <v>146</v>
      </c>
      <c r="B301" s="206">
        <v>43731</v>
      </c>
      <c r="C301" s="206"/>
      <c r="D301" s="154" t="s">
        <v>440</v>
      </c>
      <c r="E301" s="207" t="s">
        <v>623</v>
      </c>
      <c r="F301" s="207">
        <v>235</v>
      </c>
      <c r="G301" s="207"/>
      <c r="H301" s="207">
        <v>295</v>
      </c>
      <c r="I301" s="231">
        <v>296</v>
      </c>
      <c r="J301" s="140" t="s">
        <v>3147</v>
      </c>
      <c r="K301" s="127">
        <f t="shared" ref="K301" si="148">H301-F301</f>
        <v>60</v>
      </c>
      <c r="L301" s="128">
        <f t="shared" ref="L301" si="149">K301/F301</f>
        <v>0.25531914893617019</v>
      </c>
      <c r="M301" s="129" t="s">
        <v>599</v>
      </c>
      <c r="N301" s="361">
        <v>43844</v>
      </c>
      <c r="O301" s="57"/>
      <c r="P301" s="16"/>
      <c r="Q301" s="16"/>
      <c r="R301" s="17" t="s">
        <v>753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5">
        <v>147</v>
      </c>
      <c r="B302" s="206">
        <v>43752</v>
      </c>
      <c r="C302" s="206"/>
      <c r="D302" s="154" t="s">
        <v>2977</v>
      </c>
      <c r="E302" s="207" t="s">
        <v>623</v>
      </c>
      <c r="F302" s="207">
        <v>277.5</v>
      </c>
      <c r="G302" s="207"/>
      <c r="H302" s="207">
        <v>333</v>
      </c>
      <c r="I302" s="231">
        <v>333</v>
      </c>
      <c r="J302" s="140" t="s">
        <v>3148</v>
      </c>
      <c r="K302" s="127">
        <f t="shared" ref="K302" si="150">H302-F302</f>
        <v>55.5</v>
      </c>
      <c r="L302" s="128">
        <f t="shared" ref="L302" si="151">K302/F302</f>
        <v>0.2</v>
      </c>
      <c r="M302" s="129" t="s">
        <v>599</v>
      </c>
      <c r="N302" s="361">
        <v>43846</v>
      </c>
      <c r="O302" s="57"/>
      <c r="P302" s="16"/>
      <c r="Q302" s="16"/>
      <c r="R302" s="343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148</v>
      </c>
      <c r="B303" s="206">
        <v>43752</v>
      </c>
      <c r="C303" s="206"/>
      <c r="D303" s="154" t="s">
        <v>2976</v>
      </c>
      <c r="E303" s="207" t="s">
        <v>623</v>
      </c>
      <c r="F303" s="207">
        <v>930</v>
      </c>
      <c r="G303" s="207"/>
      <c r="H303" s="207">
        <v>1165</v>
      </c>
      <c r="I303" s="231">
        <v>1200</v>
      </c>
      <c r="J303" s="140" t="s">
        <v>3150</v>
      </c>
      <c r="K303" s="127">
        <f t="shared" ref="K303" si="152">H303-F303</f>
        <v>235</v>
      </c>
      <c r="L303" s="128">
        <f t="shared" ref="L303" si="153">K303/F303</f>
        <v>0.25268817204301075</v>
      </c>
      <c r="M303" s="129" t="s">
        <v>599</v>
      </c>
      <c r="N303" s="361">
        <v>43847</v>
      </c>
      <c r="O303" s="57"/>
      <c r="P303" s="16"/>
      <c r="Q303" s="16"/>
      <c r="R303" s="343" t="s">
        <v>753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0">
        <v>149</v>
      </c>
      <c r="B304" s="346">
        <v>43753</v>
      </c>
      <c r="C304" s="211"/>
      <c r="D304" s="372" t="s">
        <v>2975</v>
      </c>
      <c r="E304" s="349" t="s">
        <v>623</v>
      </c>
      <c r="F304" s="352">
        <v>111</v>
      </c>
      <c r="G304" s="349"/>
      <c r="H304" s="349"/>
      <c r="I304" s="355">
        <v>141</v>
      </c>
      <c r="J304" s="237" t="s">
        <v>601</v>
      </c>
      <c r="K304" s="237"/>
      <c r="L304" s="122"/>
      <c r="M304" s="360" t="s">
        <v>601</v>
      </c>
      <c r="N304" s="239"/>
      <c r="O304" s="16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150</v>
      </c>
      <c r="B305" s="206">
        <v>43753</v>
      </c>
      <c r="C305" s="206"/>
      <c r="D305" s="154" t="s">
        <v>2974</v>
      </c>
      <c r="E305" s="207" t="s">
        <v>623</v>
      </c>
      <c r="F305" s="208">
        <v>296</v>
      </c>
      <c r="G305" s="207"/>
      <c r="H305" s="207">
        <v>370</v>
      </c>
      <c r="I305" s="231">
        <v>370</v>
      </c>
      <c r="J305" s="140" t="s">
        <v>682</v>
      </c>
      <c r="K305" s="127">
        <f t="shared" ref="K305" si="154">H305-F305</f>
        <v>74</v>
      </c>
      <c r="L305" s="128">
        <f t="shared" ref="L305" si="155">K305/F305</f>
        <v>0.25</v>
      </c>
      <c r="M305" s="129" t="s">
        <v>599</v>
      </c>
      <c r="N305" s="361">
        <v>43853</v>
      </c>
      <c r="O305" s="57"/>
      <c r="P305" s="16"/>
      <c r="Q305" s="16"/>
      <c r="R305" s="343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1">
        <v>151</v>
      </c>
      <c r="B306" s="210">
        <v>43754</v>
      </c>
      <c r="C306" s="210"/>
      <c r="D306" s="191" t="s">
        <v>2973</v>
      </c>
      <c r="E306" s="348" t="s">
        <v>623</v>
      </c>
      <c r="F306" s="351" t="s">
        <v>2939</v>
      </c>
      <c r="G306" s="348"/>
      <c r="H306" s="348"/>
      <c r="I306" s="354">
        <v>344</v>
      </c>
      <c r="J306" s="237" t="s">
        <v>601</v>
      </c>
      <c r="K306" s="240"/>
      <c r="L306" s="359"/>
      <c r="M306" s="342" t="s">
        <v>601</v>
      </c>
      <c r="N306" s="362"/>
      <c r="O306" s="16"/>
      <c r="P306" s="16"/>
      <c r="Q306" s="16"/>
      <c r="R306" s="343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45">
        <v>152</v>
      </c>
      <c r="B307" s="211">
        <v>43832</v>
      </c>
      <c r="C307" s="211"/>
      <c r="D307" s="215" t="s">
        <v>2253</v>
      </c>
      <c r="E307" s="212" t="s">
        <v>623</v>
      </c>
      <c r="F307" s="213" t="s">
        <v>3135</v>
      </c>
      <c r="G307" s="212"/>
      <c r="H307" s="212"/>
      <c r="I307" s="236">
        <v>590</v>
      </c>
      <c r="J307" s="237" t="s">
        <v>601</v>
      </c>
      <c r="K307" s="237"/>
      <c r="L307" s="122"/>
      <c r="M307" s="342" t="s">
        <v>601</v>
      </c>
      <c r="N307" s="239"/>
      <c r="O307" s="16"/>
      <c r="P307" s="16"/>
      <c r="Q307" s="16"/>
      <c r="R307" s="343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153</v>
      </c>
      <c r="B308" s="206">
        <v>43966</v>
      </c>
      <c r="C308" s="206"/>
      <c r="D308" s="154" t="s">
        <v>65</v>
      </c>
      <c r="E308" s="207" t="s">
        <v>623</v>
      </c>
      <c r="F308" s="208">
        <v>67.5</v>
      </c>
      <c r="G308" s="207"/>
      <c r="H308" s="207">
        <v>86</v>
      </c>
      <c r="I308" s="231">
        <v>86</v>
      </c>
      <c r="J308" s="140" t="s">
        <v>3628</v>
      </c>
      <c r="K308" s="127">
        <f t="shared" ref="K308" si="156">H308-F308</f>
        <v>18.5</v>
      </c>
      <c r="L308" s="128">
        <f t="shared" ref="L308" si="157">K308/F308</f>
        <v>0.27407407407407408</v>
      </c>
      <c r="M308" s="129" t="s">
        <v>599</v>
      </c>
      <c r="N308" s="361">
        <v>44008</v>
      </c>
      <c r="O308" s="57"/>
      <c r="P308" s="16"/>
      <c r="Q308" s="16"/>
      <c r="R308" s="343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9">
        <v>154</v>
      </c>
      <c r="B309" s="211">
        <v>44035</v>
      </c>
      <c r="C309" s="211"/>
      <c r="D309" s="215" t="s">
        <v>495</v>
      </c>
      <c r="E309" s="212" t="s">
        <v>623</v>
      </c>
      <c r="F309" s="213" t="s">
        <v>3631</v>
      </c>
      <c r="G309" s="212"/>
      <c r="H309" s="212"/>
      <c r="I309" s="236">
        <v>296</v>
      </c>
      <c r="J309" s="237" t="s">
        <v>601</v>
      </c>
      <c r="K309" s="237"/>
      <c r="L309" s="122"/>
      <c r="M309" s="238"/>
      <c r="N309" s="239"/>
      <c r="O309" s="16"/>
      <c r="P309" s="16"/>
      <c r="Q309" s="16"/>
      <c r="R309" s="343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9">
        <v>155</v>
      </c>
      <c r="B310" s="211">
        <v>44092</v>
      </c>
      <c r="C310" s="211"/>
      <c r="D310" s="215" t="s">
        <v>416</v>
      </c>
      <c r="E310" s="212" t="s">
        <v>623</v>
      </c>
      <c r="F310" s="213" t="s">
        <v>3636</v>
      </c>
      <c r="G310" s="212"/>
      <c r="H310" s="212"/>
      <c r="I310" s="236">
        <v>248</v>
      </c>
      <c r="J310" s="237" t="s">
        <v>601</v>
      </c>
      <c r="K310" s="237"/>
      <c r="L310" s="122"/>
      <c r="M310" s="238"/>
      <c r="N310" s="239"/>
      <c r="O310" s="16"/>
      <c r="P310" s="16"/>
      <c r="Q310" s="16"/>
      <c r="R310" s="343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9">
        <v>156</v>
      </c>
      <c r="B311" s="211">
        <v>44140</v>
      </c>
      <c r="C311" s="211"/>
      <c r="D311" s="215" t="s">
        <v>416</v>
      </c>
      <c r="E311" s="212" t="s">
        <v>623</v>
      </c>
      <c r="F311" s="213" t="s">
        <v>3699</v>
      </c>
      <c r="G311" s="212"/>
      <c r="H311" s="212"/>
      <c r="I311" s="236">
        <v>248</v>
      </c>
      <c r="J311" s="237" t="s">
        <v>601</v>
      </c>
      <c r="K311" s="237"/>
      <c r="L311" s="122"/>
      <c r="M311" s="238"/>
      <c r="N311" s="239"/>
      <c r="O311" s="16"/>
      <c r="P311" s="16"/>
      <c r="Q311" s="16"/>
      <c r="R311" s="343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9">
        <v>157</v>
      </c>
      <c r="B312" s="211">
        <v>44140</v>
      </c>
      <c r="C312" s="211"/>
      <c r="D312" s="215" t="s">
        <v>330</v>
      </c>
      <c r="E312" s="212" t="s">
        <v>623</v>
      </c>
      <c r="F312" s="213" t="s">
        <v>3700</v>
      </c>
      <c r="G312" s="212"/>
      <c r="H312" s="212"/>
      <c r="I312" s="236">
        <v>320</v>
      </c>
      <c r="J312" s="237" t="s">
        <v>601</v>
      </c>
      <c r="K312" s="237"/>
      <c r="L312" s="122"/>
      <c r="M312" s="238"/>
      <c r="N312" s="239"/>
      <c r="O312" s="16"/>
      <c r="P312" s="16"/>
      <c r="Q312" s="16"/>
      <c r="R312" s="343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9">
        <v>158</v>
      </c>
      <c r="B313" s="211">
        <v>44140</v>
      </c>
      <c r="C313" s="211"/>
      <c r="D313" s="215" t="s">
        <v>491</v>
      </c>
      <c r="E313" s="212" t="s">
        <v>623</v>
      </c>
      <c r="F313" s="213" t="s">
        <v>3705</v>
      </c>
      <c r="G313" s="212"/>
      <c r="H313" s="212"/>
      <c r="I313" s="236">
        <v>1093</v>
      </c>
      <c r="J313" s="237" t="s">
        <v>601</v>
      </c>
      <c r="K313" s="237"/>
      <c r="L313" s="122"/>
      <c r="M313" s="238"/>
      <c r="N313" s="239"/>
      <c r="O313" s="16"/>
      <c r="P313" s="16"/>
      <c r="R313" s="343"/>
    </row>
    <row r="314" spans="1:26">
      <c r="A314" s="209">
        <v>159</v>
      </c>
      <c r="B314" s="211">
        <v>44140</v>
      </c>
      <c r="C314" s="211"/>
      <c r="D314" s="215" t="s">
        <v>345</v>
      </c>
      <c r="E314" s="549" t="s">
        <v>623</v>
      </c>
      <c r="F314" s="550" t="s">
        <v>3707</v>
      </c>
      <c r="G314" s="212"/>
      <c r="H314" s="212"/>
      <c r="I314" s="236">
        <v>406</v>
      </c>
      <c r="J314" s="551" t="s">
        <v>601</v>
      </c>
      <c r="K314" s="237"/>
      <c r="L314" s="122"/>
      <c r="M314" s="238"/>
      <c r="N314" s="239"/>
      <c r="O314" s="16"/>
      <c r="P314" s="16"/>
      <c r="R314" s="343"/>
    </row>
    <row r="315" spans="1:26">
      <c r="A315" s="209">
        <v>160</v>
      </c>
      <c r="B315" s="211">
        <v>44141</v>
      </c>
      <c r="C315" s="211"/>
      <c r="D315" s="215" t="s">
        <v>495</v>
      </c>
      <c r="E315" s="549" t="s">
        <v>623</v>
      </c>
      <c r="F315" s="550" t="s">
        <v>3716</v>
      </c>
      <c r="G315" s="212"/>
      <c r="H315" s="212"/>
      <c r="I315" s="236">
        <v>290</v>
      </c>
      <c r="J315" s="551" t="s">
        <v>601</v>
      </c>
      <c r="K315" s="237"/>
      <c r="L315" s="122"/>
      <c r="M315" s="238"/>
      <c r="N315" s="239"/>
      <c r="O315" s="16"/>
      <c r="P315" s="16"/>
      <c r="R315" s="343"/>
    </row>
    <row r="316" spans="1:26">
      <c r="A316" s="209"/>
      <c r="B316" s="211"/>
      <c r="C316" s="211"/>
      <c r="D316" s="215"/>
      <c r="E316" s="212"/>
      <c r="F316" s="213"/>
      <c r="G316" s="212"/>
      <c r="H316" s="212"/>
      <c r="I316" s="236"/>
      <c r="J316" s="237"/>
      <c r="K316" s="237"/>
      <c r="L316" s="122"/>
      <c r="M316" s="238"/>
      <c r="N316" s="239"/>
      <c r="O316" s="16"/>
      <c r="P316" s="16"/>
      <c r="R316" s="343"/>
    </row>
    <row r="317" spans="1:26">
      <c r="A317" s="209"/>
      <c r="B317" s="211"/>
      <c r="C317" s="211"/>
      <c r="D317" s="215"/>
      <c r="E317" s="212"/>
      <c r="F317" s="213"/>
      <c r="G317" s="212"/>
      <c r="H317" s="212"/>
      <c r="I317" s="236"/>
      <c r="J317" s="237"/>
      <c r="K317" s="237"/>
      <c r="L317" s="122"/>
      <c r="M317" s="238"/>
      <c r="N317" s="239"/>
      <c r="O317" s="16"/>
      <c r="P317" s="16"/>
      <c r="R317" s="343"/>
    </row>
    <row r="318" spans="1:26">
      <c r="A318" s="209"/>
      <c r="B318" s="211"/>
      <c r="C318" s="211"/>
      <c r="D318" s="215"/>
      <c r="E318" s="212"/>
      <c r="F318" s="213"/>
      <c r="G318" s="212"/>
      <c r="H318" s="212"/>
      <c r="I318" s="236"/>
      <c r="J318" s="237"/>
      <c r="K318" s="237"/>
      <c r="L318" s="122"/>
      <c r="M318" s="238"/>
      <c r="N318" s="239"/>
      <c r="O318" s="16"/>
      <c r="R318" s="241"/>
    </row>
    <row r="319" spans="1:26">
      <c r="A319" s="209"/>
      <c r="B319" s="211"/>
      <c r="C319" s="211"/>
      <c r="D319" s="215"/>
      <c r="E319" s="212"/>
      <c r="F319" s="213"/>
      <c r="G319" s="212"/>
      <c r="H319" s="212"/>
      <c r="I319" s="236"/>
      <c r="J319" s="237"/>
      <c r="K319" s="237"/>
      <c r="L319" s="122"/>
      <c r="M319" s="238"/>
      <c r="N319" s="239"/>
      <c r="O319" s="16"/>
      <c r="R319" s="241"/>
    </row>
    <row r="320" spans="1:26">
      <c r="A320" s="209"/>
      <c r="B320" s="211"/>
      <c r="C320" s="211"/>
      <c r="D320" s="215"/>
      <c r="E320" s="212"/>
      <c r="F320" s="213"/>
      <c r="G320" s="212"/>
      <c r="H320" s="212"/>
      <c r="I320" s="236"/>
      <c r="J320" s="237"/>
      <c r="K320" s="237"/>
      <c r="L320" s="122"/>
      <c r="M320" s="238"/>
      <c r="N320" s="239"/>
      <c r="O320" s="16"/>
      <c r="R320" s="241"/>
    </row>
    <row r="321" spans="1:18">
      <c r="A321" s="209"/>
      <c r="B321" s="199" t="s">
        <v>2980</v>
      </c>
      <c r="O321" s="16"/>
      <c r="R321" s="241"/>
    </row>
    <row r="322" spans="1:18">
      <c r="R322" s="241"/>
    </row>
    <row r="323" spans="1:18">
      <c r="R323" s="241"/>
    </row>
    <row r="324" spans="1:18">
      <c r="R324" s="241"/>
    </row>
    <row r="325" spans="1:18">
      <c r="R325" s="241"/>
    </row>
    <row r="326" spans="1:18">
      <c r="R326" s="241"/>
    </row>
    <row r="327" spans="1:18">
      <c r="R327" s="241"/>
    </row>
    <row r="328" spans="1:18">
      <c r="R328" s="241"/>
    </row>
    <row r="338" spans="1:1">
      <c r="A338" s="216"/>
    </row>
    <row r="339" spans="1:1">
      <c r="A339" s="216"/>
    </row>
    <row r="340" spans="1:1">
      <c r="A340" s="212"/>
    </row>
  </sheetData>
  <autoFilter ref="R1:R336" xr:uid="{00000000-0009-0000-0000-000005000000}"/>
  <mergeCells count="7">
    <mergeCell ref="P86:P87"/>
    <mergeCell ref="M86:M87"/>
    <mergeCell ref="J86:J87"/>
    <mergeCell ref="B86:B87"/>
    <mergeCell ref="A86:A87"/>
    <mergeCell ref="N86:N87"/>
    <mergeCell ref="O86:O87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2020-11-14T08:55:27Z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