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externalReferences>
    <externalReference r:id="rId8"/>
  </externalReferences>
  <definedNames>
    <definedName name="_xlnm._FilterDatabase" localSheetId="5" hidden="1">'Call Tracker (Equity)'!$A$71:$B$282</definedName>
  </definedNames>
  <calcPr calcId="162913"/>
</workbook>
</file>

<file path=xl/calcChain.xml><?xml version="1.0" encoding="utf-8"?>
<calcChain xmlns="http://schemas.openxmlformats.org/spreadsheetml/2006/main">
  <c r="K33" i="7" l="1"/>
  <c r="M33" i="7" s="1"/>
  <c r="K32" i="7"/>
  <c r="M32" i="7" s="1"/>
  <c r="K31" i="7"/>
  <c r="M31" i="7" s="1"/>
  <c r="K30" i="7"/>
  <c r="M30" i="7" s="1"/>
  <c r="K29" i="7"/>
  <c r="M29" i="7" s="1"/>
  <c r="K28" i="7"/>
  <c r="M28" i="7" s="1"/>
  <c r="K27" i="7"/>
  <c r="M27" i="7" s="1"/>
  <c r="K26" i="7"/>
  <c r="M26" i="7" s="1"/>
  <c r="K25" i="7"/>
  <c r="M25" i="7" s="1"/>
  <c r="K24" i="7"/>
  <c r="M24" i="7" s="1"/>
  <c r="K23" i="7"/>
  <c r="M23" i="7" s="1"/>
  <c r="K22" i="7"/>
  <c r="M22" i="7" s="1"/>
  <c r="K15" i="7"/>
  <c r="M15" i="7" s="1"/>
  <c r="K14" i="7"/>
  <c r="M14" i="7" s="1"/>
  <c r="K13" i="7"/>
  <c r="M13" i="7" s="1"/>
  <c r="K12" i="7"/>
  <c r="M12" i="7" s="1"/>
  <c r="K11" i="7"/>
  <c r="M11" i="7" s="1"/>
  <c r="K10" i="7"/>
  <c r="M10" i="7" s="1"/>
  <c r="P36" i="6" l="1"/>
  <c r="L33" i="6"/>
  <c r="K33" i="6"/>
  <c r="M33" i="6" l="1"/>
  <c r="P35" i="6"/>
  <c r="L26" i="6"/>
  <c r="K26" i="6"/>
  <c r="M26" i="6" s="1"/>
  <c r="L25" i="6" l="1"/>
  <c r="K25" i="6"/>
  <c r="P34" i="6"/>
  <c r="M25" i="6" l="1"/>
  <c r="P32" i="6"/>
  <c r="P31" i="6"/>
  <c r="L12" i="6"/>
  <c r="K12" i="6"/>
  <c r="P30" i="6"/>
  <c r="M12" i="6" l="1"/>
  <c r="L52" i="6"/>
  <c r="K52" i="6"/>
  <c r="L24" i="6"/>
  <c r="K24" i="6"/>
  <c r="P29" i="6"/>
  <c r="P28" i="6"/>
  <c r="L23" i="6"/>
  <c r="K23" i="6"/>
  <c r="M52" i="6" l="1"/>
  <c r="M24" i="6"/>
  <c r="M23" i="6"/>
  <c r="L50" i="6"/>
  <c r="K50" i="6"/>
  <c r="L11" i="6"/>
  <c r="K11" i="6"/>
  <c r="M11" i="6" s="1"/>
  <c r="L15" i="6"/>
  <c r="K15" i="6"/>
  <c r="P27" i="6"/>
  <c r="L20" i="6"/>
  <c r="K20" i="6"/>
  <c r="M50" i="6" l="1"/>
  <c r="M15" i="6"/>
  <c r="M20" i="6"/>
  <c r="L14" i="6"/>
  <c r="K14" i="6"/>
  <c r="L17" i="6"/>
  <c r="K17" i="6"/>
  <c r="L18" i="6"/>
  <c r="K18" i="6"/>
  <c r="M17" i="6" l="1"/>
  <c r="M14" i="6"/>
  <c r="M18" i="6"/>
  <c r="L19" i="6" l="1"/>
  <c r="K19" i="6"/>
  <c r="M19" i="6" l="1"/>
  <c r="L16" i="6"/>
  <c r="K16" i="6"/>
  <c r="K288" i="6"/>
  <c r="L288" i="6" s="1"/>
  <c r="M16" i="6" l="1"/>
  <c r="P22" i="6" l="1"/>
  <c r="L49" i="6"/>
  <c r="K49" i="6"/>
  <c r="M49" i="6" l="1"/>
  <c r="P21" i="6"/>
  <c r="K276" i="6" l="1"/>
  <c r="L276" i="6" s="1"/>
  <c r="P13" i="6" l="1"/>
  <c r="K266" i="6" l="1"/>
  <c r="L266" i="6" s="1"/>
  <c r="K284" i="6"/>
  <c r="L284" i="6" s="1"/>
  <c r="K275" i="6" l="1"/>
  <c r="L275" i="6" s="1"/>
  <c r="P10" i="6" l="1"/>
  <c r="P64" i="6" l="1"/>
  <c r="K287" i="6" l="1"/>
  <c r="L287" i="6" s="1"/>
  <c r="K285" i="6" l="1"/>
  <c r="L285" i="6" s="1"/>
  <c r="K271" i="6" l="1"/>
  <c r="L271" i="6" s="1"/>
  <c r="K286" i="6" l="1"/>
  <c r="L286" i="6" s="1"/>
  <c r="K283" i="6" l="1"/>
  <c r="L283" i="6" s="1"/>
  <c r="K260" i="6" l="1"/>
  <c r="L260" i="6" s="1"/>
  <c r="K281" i="6" l="1"/>
  <c r="L281" i="6" s="1"/>
  <c r="K282" i="6" l="1"/>
  <c r="L282" i="6" s="1"/>
  <c r="K248" i="6" l="1"/>
  <c r="L248" i="6" s="1"/>
  <c r="K267" i="6" l="1"/>
  <c r="L267" i="6" s="1"/>
  <c r="K273" i="6" l="1"/>
  <c r="L273" i="6" s="1"/>
  <c r="K279" i="6" l="1"/>
  <c r="L279" i="6" s="1"/>
  <c r="K258" i="6" l="1"/>
  <c r="L258" i="6" s="1"/>
  <c r="K268" i="6" l="1"/>
  <c r="L268" i="6" s="1"/>
  <c r="K274" i="6" l="1"/>
  <c r="L274" i="6" s="1"/>
  <c r="K242" i="6" l="1"/>
  <c r="L242" i="6" s="1"/>
  <c r="K243" i="6" l="1"/>
  <c r="L243" i="6" s="1"/>
  <c r="K269" i="6" l="1"/>
  <c r="L269" i="6" s="1"/>
  <c r="K261" i="6" l="1"/>
  <c r="L261" i="6" s="1"/>
  <c r="K265" i="6" l="1"/>
  <c r="L265" i="6" s="1"/>
  <c r="K270" i="6" l="1"/>
  <c r="L270" i="6" s="1"/>
  <c r="K262" i="6" l="1"/>
  <c r="L262" i="6" s="1"/>
  <c r="K256" i="6"/>
  <c r="L256" i="6" s="1"/>
  <c r="K264" i="6" l="1"/>
  <c r="L264" i="6" s="1"/>
  <c r="K252" i="6" l="1"/>
  <c r="L252" i="6" s="1"/>
  <c r="K253" i="6" l="1"/>
  <c r="L253" i="6" s="1"/>
  <c r="K246" i="6"/>
  <c r="L246" i="6" s="1"/>
  <c r="K263" i="6" l="1"/>
  <c r="L263" i="6" s="1"/>
  <c r="K257" i="6"/>
  <c r="L257" i="6" s="1"/>
  <c r="K259" i="6" l="1"/>
  <c r="L259" i="6" s="1"/>
  <c r="L6" i="2" l="1"/>
  <c r="K6" i="3"/>
  <c r="D7" i="5" l="1"/>
  <c r="M7" i="6"/>
  <c r="K254" i="6" l="1"/>
  <c r="L254" i="6" s="1"/>
  <c r="K251" i="6" l="1"/>
  <c r="L251" i="6" s="1"/>
  <c r="K255" i="6" l="1"/>
  <c r="L255" i="6" s="1"/>
  <c r="K250" i="6"/>
  <c r="L250" i="6" s="1"/>
  <c r="K249" i="6"/>
  <c r="L249" i="6" s="1"/>
  <c r="K247" i="6"/>
  <c r="L247" i="6" s="1"/>
  <c r="H245" i="6"/>
  <c r="K245" i="6" s="1"/>
  <c r="L245" i="6" s="1"/>
  <c r="K244" i="6"/>
  <c r="L244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F213" i="6"/>
  <c r="K213" i="6" s="1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F207" i="6"/>
  <c r="K207" i="6" s="1"/>
  <c r="L207" i="6" s="1"/>
  <c r="F206" i="6"/>
  <c r="K206" i="6" s="1"/>
  <c r="L206" i="6" s="1"/>
  <c r="K205" i="6"/>
  <c r="L205" i="6" s="1"/>
  <c r="F204" i="6"/>
  <c r="K204" i="6" s="1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8" i="6"/>
  <c r="L188" i="6" s="1"/>
  <c r="K186" i="6"/>
  <c r="L186" i="6" s="1"/>
  <c r="K185" i="6"/>
  <c r="L185" i="6" s="1"/>
  <c r="F184" i="6"/>
  <c r="K184" i="6" s="1"/>
  <c r="L184" i="6" s="1"/>
  <c r="K183" i="6"/>
  <c r="L183" i="6" s="1"/>
  <c r="K180" i="6"/>
  <c r="L180" i="6" s="1"/>
  <c r="K179" i="6"/>
  <c r="L179" i="6" s="1"/>
  <c r="K178" i="6"/>
  <c r="L178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8" i="6"/>
  <c r="L158" i="6" s="1"/>
  <c r="K156" i="6"/>
  <c r="L156" i="6" s="1"/>
  <c r="K154" i="6"/>
  <c r="L154" i="6" s="1"/>
  <c r="K152" i="6"/>
  <c r="L152" i="6" s="1"/>
  <c r="K151" i="6"/>
  <c r="L151" i="6" s="1"/>
  <c r="K150" i="6"/>
  <c r="L150" i="6" s="1"/>
  <c r="K148" i="6"/>
  <c r="L148" i="6" s="1"/>
  <c r="K147" i="6"/>
  <c r="L147" i="6" s="1"/>
  <c r="K146" i="6"/>
  <c r="L146" i="6" s="1"/>
  <c r="K145" i="6"/>
  <c r="K144" i="6"/>
  <c r="L144" i="6" s="1"/>
  <c r="K143" i="6"/>
  <c r="L143" i="6" s="1"/>
  <c r="K141" i="6"/>
  <c r="L141" i="6" s="1"/>
  <c r="K140" i="6"/>
  <c r="L140" i="6" s="1"/>
  <c r="K139" i="6"/>
  <c r="L139" i="6" s="1"/>
  <c r="K138" i="6"/>
  <c r="L138" i="6" s="1"/>
  <c r="K137" i="6"/>
  <c r="L137" i="6" s="1"/>
  <c r="F136" i="6"/>
  <c r="K136" i="6" s="1"/>
  <c r="L136" i="6" s="1"/>
  <c r="H135" i="6"/>
  <c r="K135" i="6" s="1"/>
  <c r="L135" i="6" s="1"/>
  <c r="K132" i="6"/>
  <c r="L132" i="6" s="1"/>
  <c r="K131" i="6"/>
  <c r="L131" i="6" s="1"/>
  <c r="K130" i="6"/>
  <c r="L130" i="6" s="1"/>
  <c r="K129" i="6"/>
  <c r="L129" i="6" s="1"/>
  <c r="K128" i="6"/>
  <c r="L128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H101" i="6"/>
  <c r="K101" i="6" s="1"/>
  <c r="L101" i="6" s="1"/>
  <c r="F100" i="6"/>
  <c r="K100" i="6" s="1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6" i="4"/>
</calcChain>
</file>

<file path=xl/sharedStrings.xml><?xml version="1.0" encoding="utf-8"?>
<sst xmlns="http://schemas.openxmlformats.org/spreadsheetml/2006/main" count="3867" uniqueCount="1275">
  <si>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</si>
  <si>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</si>
  <si>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</si>
  <si>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</si>
  <si>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</si>
  <si>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</si>
  <si>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</si>
  <si>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</si>
  <si>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</si>
  <si>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</si>
  <si>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</si>
  <si>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</si>
  <si>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</si>
  <si>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</si>
  <si>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</si>
  <si>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</si>
  <si>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</si>
  <si>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</si>
  <si>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</si>
  <si>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</si>
  <si>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</si>
  <si>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</si>
  <si>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</si>
  <si>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</si>
  <si>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</si>
  <si>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</si>
  <si>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</si>
  <si>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</si>
  <si>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</si>
  <si>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</si>
  <si>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</si>
  <si>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</si>
  <si>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</si>
  <si>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</si>
  <si>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</si>
  <si>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</si>
  <si>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</si>
  <si>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</si>
  <si>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</si>
  <si>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</si>
  <si>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</si>
  <si>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</si>
  <si>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</si>
  <si>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</si>
  <si>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</si>
  <si>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</si>
  <si>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</si>
  <si>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</si>
  <si>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</si>
  <si>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</si>
  <si>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</si>
  <si>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</si>
  <si>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</si>
  <si>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</si>
  <si>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</si>
  <si>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</si>
  <si>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</si>
  <si>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</si>
  <si>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</si>
  <si>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</si>
  <si>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</si>
  <si>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</si>
  <si>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</si>
  <si>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</si>
  <si>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</si>
  <si>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</si>
  <si>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</si>
  <si>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</si>
  <si>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</si>
  <si>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</si>
  <si>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</si>
  <si>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</si>
  <si>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</si>
  <si>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</si>
  <si>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</si>
  <si>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</si>
  <si>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</si>
  <si>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</si>
  <si>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</si>
  <si>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</si>
  <si>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</si>
  <si>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</si>
  <si>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</si>
  <si>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</si>
  <si>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</si>
  <si>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</si>
  <si>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</si>
  <si>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</si>
  <si>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</si>
  <si>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</si>
  <si>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</si>
  <si>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</si>
  <si>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</si>
  <si>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</si>
  <si>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</si>
  <si>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</si>
  <si>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</si>
  <si>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</si>
  <si>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</si>
  <si>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</si>
  <si>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</si>
  <si>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</si>
  <si>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</si>
  <si>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</si>
  <si>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</si>
  <si>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</si>
  <si>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</si>
  <si>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</si>
  <si>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</si>
  <si>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</si>
  <si>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</si>
  <si>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</si>
  <si>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</si>
  <si>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</si>
  <si>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</si>
  <si>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</si>
  <si>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</si>
  <si>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</si>
  <si>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</si>
  <si>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</si>
  <si>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</si>
  <si>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</si>
  <si>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</si>
  <si>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</si>
  <si>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</si>
  <si>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</si>
  <si>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</si>
  <si>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</si>
  <si>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</si>
  <si>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</si>
  <si>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</si>
  <si>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</si>
  <si>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</si>
  <si>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</si>
  <si>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</si>
  <si>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</si>
  <si>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</si>
  <si>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</si>
  <si>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</si>
  <si>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</si>
  <si>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</si>
  <si>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</si>
  <si>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</si>
  <si>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</si>
  <si>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</si>
  <si>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</si>
  <si>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</si>
  <si>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</si>
  <si>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</si>
  <si>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</si>
  <si>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</si>
  <si>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</si>
  <si>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</si>
  <si>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</si>
  <si>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</si>
  <si>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</si>
  <si>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</si>
  <si>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</si>
  <si>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</si>
  <si>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</si>
  <si>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</si>
  <si>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</si>
  <si>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</si>
  <si>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</si>
  <si>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</si>
  <si>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</si>
  <si>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</si>
  <si>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</si>
  <si>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</si>
  <si>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</si>
  <si>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</si>
  <si>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</si>
  <si>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</si>
  <si>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</si>
  <si>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</si>
  <si>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</si>
  <si>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</si>
  <si>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</si>
  <si>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</si>
  <si>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</si>
  <si>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</si>
  <si>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</si>
  <si>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</si>
  <si>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</si>
  <si>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</si>
  <si>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</si>
  <si>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</si>
  <si>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</si>
  <si>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</si>
  <si>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</si>
  <si>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</si>
  <si>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</si>
  <si>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</si>
  <si>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</si>
  <si>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</si>
  <si>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</si>
  <si>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</si>
  <si>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</si>
  <si>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</si>
  <si>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</si>
  <si>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</si>
  <si>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</si>
  <si>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</si>
  <si>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</si>
  <si>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</si>
  <si>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</si>
  <si>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</si>
  <si>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</si>
  <si>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</si>
  <si>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</si>
  <si>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</si>
  <si>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</si>
  <si>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</si>
  <si>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</si>
  <si>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</si>
  <si>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</si>
  <si>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</si>
  <si>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</si>
  <si>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</si>
  <si>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</si>
  <si>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</si>
  <si>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</si>
  <si>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</si>
  <si>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</si>
  <si>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</si>
  <si>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</si>
  <si>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</si>
  <si>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</si>
  <si>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</si>
  <si>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</si>
  <si>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</si>
  <si>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</si>
  <si>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</si>
  <si>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</si>
  <si>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</si>
  <si>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</si>
  <si>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</si>
  <si>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</si>
  <si>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</si>
  <si>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</si>
  <si>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</si>
  <si>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</si>
  <si>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</si>
  <si>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</si>
  <si>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</si>
  <si>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</si>
  <si>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</si>
  <si>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</si>
  <si>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</si>
  <si>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</si>
  <si>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</si>
  <si>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</si>
  <si>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</si>
  <si>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</si>
  <si>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</si>
  <si>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</si>
  <si>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</si>
  <si>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</si>
  <si>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</si>
  <si>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</si>
  <si>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</si>
  <si>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</si>
  <si>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</si>
  <si>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</si>
  <si>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</si>
  <si>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</si>
  <si>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</si>
  <si>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</si>
  <si>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</si>
  <si>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</si>
  <si>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</si>
  <si>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</si>
  <si>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</si>
  <si>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</si>
  <si>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</si>
  <si>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</si>
  <si>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</si>
  <si>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</si>
  <si>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</si>
  <si>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</si>
  <si>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</si>
  <si>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</si>
  <si>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</si>
  <si>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</si>
  <si>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</si>
  <si>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</si>
  <si>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</si>
  <si>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</si>
  <si>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</si>
  <si>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</si>
  <si>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</si>
  <si>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</si>
  <si>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</si>
  <si>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</si>
  <si>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</si>
  <si>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</si>
  <si>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</si>
  <si>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</si>
  <si>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</si>
  <si>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</si>
  <si>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</si>
  <si>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</si>
  <si>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</si>
  <si>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</si>
  <si>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</si>
  <si>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</si>
  <si>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</si>
  <si>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</si>
  <si>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</si>
  <si>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</si>
  <si>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</si>
  <si>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</si>
  <si>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</si>
  <si>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</si>
  <si>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</si>
  <si>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</si>
  <si>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</si>
  <si>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</si>
  <si>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</si>
  <si>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</si>
  <si>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</si>
  <si>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</si>
  <si>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</si>
  <si>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</si>
  <si>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</si>
  <si>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</si>
  <si>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</si>
  <si>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</si>
  <si>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</si>
  <si>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</si>
  <si>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</si>
  <si>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</si>
  <si>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</si>
  <si>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</si>
  <si>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</si>
  <si>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</si>
  <si>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</si>
  <si>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</si>
  <si>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</si>
  <si>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</si>
  <si>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</si>
  <si>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</si>
  <si>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</si>
  <si>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</si>
  <si>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</si>
  <si>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</si>
  <si>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</si>
  <si>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</si>
  <si>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</si>
  <si>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</si>
  <si>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</si>
  <si>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</si>
  <si>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</si>
  <si>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</si>
  <si>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</si>
  <si>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</si>
  <si>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</si>
  <si>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</si>
  <si>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</si>
  <si>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</si>
  <si>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</si>
  <si>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</si>
  <si>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</si>
  <si>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</si>
  <si>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</si>
  <si>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</si>
  <si>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</si>
  <si>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</si>
  <si>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</si>
  <si>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</si>
  <si>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</si>
  <si>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</si>
  <si>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</si>
  <si>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</si>
  <si>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</si>
  <si>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</si>
  <si>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</si>
  <si>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</si>
  <si>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</si>
  <si>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</si>
  <si>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</si>
  <si>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</si>
  <si>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</si>
  <si>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</si>
  <si>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</si>
  <si>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</si>
  <si>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</si>
  <si>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</si>
  <si>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</si>
  <si>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</si>
  <si>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</si>
  <si>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</si>
  <si>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</si>
  <si>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</si>
  <si>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</si>
  <si>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</si>
  <si>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</si>
  <si>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</si>
  <si>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</si>
  <si>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</si>
  <si>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</si>
  <si>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</si>
  <si>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</si>
  <si>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</si>
  <si>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</si>
  <si>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</si>
  <si>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</si>
  <si>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</si>
  <si>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</si>
  <si>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</si>
  <si>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</si>
  <si>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</si>
  <si>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</si>
  <si>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</si>
  <si>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</si>
  <si>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</si>
  <si>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</si>
  <si>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</si>
  <si>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</si>
  <si>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</si>
  <si>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</si>
  <si>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</si>
  <si>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</si>
  <si>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</si>
  <si>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</si>
  <si>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</si>
  <si>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</si>
  <si>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</si>
  <si>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</si>
  <si>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</si>
  <si>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</si>
  <si>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</si>
  <si>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</si>
  <si>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</si>
  <si>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</si>
  <si>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</si>
  <si>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</si>
  <si>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</si>
  <si>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</si>
  <si>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</si>
  <si>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</si>
  <si>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</si>
  <si>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</si>
  <si>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</si>
  <si>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</si>
  <si>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</si>
  <si>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</si>
  <si>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</si>
  <si>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</si>
  <si>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</si>
  <si>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</si>
  <si>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</si>
  <si>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</si>
  <si>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</si>
  <si>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</si>
  <si>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</si>
  <si>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</si>
  <si>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</si>
  <si>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</si>
  <si>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</si>
  <si>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</si>
  <si>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</si>
  <si>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</si>
  <si>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</si>
  <si>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</si>
  <si>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</si>
  <si>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</si>
  <si>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</si>
  <si>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</si>
  <si>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</si>
  <si>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</si>
  <si>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</si>
  <si>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</si>
  <si>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</si>
  <si>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</si>
  <si>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</si>
  <si>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</si>
  <si>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</si>
  <si>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</si>
  <si>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</si>
  <si>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</si>
  <si>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</si>
  <si>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</si>
  <si>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</si>
  <si>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</si>
  <si>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</si>
  <si>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</si>
  <si>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</si>
  <si>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</si>
  <si>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</si>
  <si>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</si>
  <si>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</si>
  <si>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</si>
  <si>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</si>
  <si>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</si>
  <si>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</si>
  <si>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</si>
  <si>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</si>
  <si>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</si>
  <si>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</si>
  <si>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</si>
  <si>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</si>
  <si>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</si>
  <si>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</si>
  <si>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</si>
  <si>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</si>
  <si>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</si>
  <si>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</si>
  <si>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</si>
  <si>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</si>
  <si>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</si>
  <si>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</si>
  <si>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</si>
  <si>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</si>
  <si>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</si>
  <si>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</si>
  <si>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</si>
  <si>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</si>
  <si>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</si>
  <si>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</si>
  <si>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</si>
  <si>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</si>
  <si>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</si>
  <si>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</si>
  <si>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</si>
  <si>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</si>
  <si>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</si>
  <si>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</si>
  <si>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</si>
  <si>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</si>
  <si>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</si>
  <si>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</si>
  <si>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</si>
  <si>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</si>
  <si>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</si>
  <si>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</si>
  <si>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</si>
  <si>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</si>
  <si>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</si>
  <si>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</si>
  <si>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</si>
  <si>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</si>
  <si>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</si>
  <si>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</si>
  <si>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</si>
  <si>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</si>
  <si>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</si>
  <si>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</si>
  <si>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</si>
  <si>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</si>
  <si>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</si>
  <si>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</si>
  <si>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</si>
  <si>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</si>
  <si>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</si>
  <si>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</si>
  <si>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</si>
  <si>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</si>
  <si>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</si>
  <si>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</si>
  <si>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</si>
  <si>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</si>
  <si>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</si>
  <si>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</si>
  <si>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</si>
  <si>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95-100</t>
  </si>
  <si>
    <t>.................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</si>
  <si>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</si>
  <si>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</si>
  <si>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</si>
  <si>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</si>
  <si>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</si>
  <si>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</si>
  <si>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</si>
  <si>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</si>
  <si>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</si>
  <si>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</si>
  <si>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</si>
  <si>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</si>
  <si>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</si>
  <si>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</si>
  <si>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</si>
  <si>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</si>
  <si>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</si>
  <si>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</si>
  <si>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</si>
  <si>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</si>
  <si>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</si>
  <si>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</si>
  <si>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</si>
  <si>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</si>
  <si>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</si>
  <si>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</si>
  <si>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</si>
  <si>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</si>
  <si>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</si>
  <si>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</si>
  <si>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</si>
  <si>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</si>
  <si>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</si>
  <si>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</si>
  <si>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</si>
  <si>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</si>
  <si>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</si>
  <si>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</si>
  <si>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</si>
  <si>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</si>
  <si>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</si>
  <si>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</si>
  <si>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</si>
  <si>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</si>
  <si>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</si>
  <si>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</si>
  <si>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</si>
  <si>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</si>
  <si>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</si>
  <si>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</si>
  <si>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</si>
  <si>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</si>
  <si>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</si>
  <si>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</si>
  <si>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</si>
  <si>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</si>
  <si>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</si>
  <si>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</si>
  <si>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</si>
  <si>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</si>
  <si>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</si>
  <si>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</si>
  <si>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</si>
  <si>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</si>
  <si>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</si>
  <si>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</si>
  <si>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</si>
  <si>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</si>
  <si>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</si>
  <si>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</si>
  <si>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</si>
  <si>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</si>
  <si>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</si>
  <si>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</si>
  <si>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</si>
  <si>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</si>
  <si>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</si>
  <si>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</si>
  <si>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</si>
  <si>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</si>
  <si>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</si>
  <si>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</si>
  <si>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</si>
  <si>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</si>
  <si>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</si>
  <si>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</si>
  <si>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</si>
  <si>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</si>
  <si>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</si>
  <si>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</si>
  <si>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</si>
  <si>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</si>
  <si>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</si>
  <si>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</si>
  <si>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</si>
  <si>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</si>
  <si>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</si>
  <si>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</si>
  <si>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</si>
  <si>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</si>
  <si>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</si>
  <si>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</si>
  <si>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</si>
  <si>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</si>
  <si>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</si>
  <si>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</si>
  <si>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</si>
  <si>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</si>
  <si>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</si>
  <si>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</si>
  <si>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</si>
  <si>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</si>
  <si>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</si>
  <si>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</si>
  <si>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</si>
  <si>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</si>
  <si>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</si>
  <si>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</si>
  <si>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</si>
  <si>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</si>
  <si>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</si>
  <si>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</si>
  <si>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</si>
  <si>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</si>
  <si>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</si>
  <si>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</si>
  <si>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</si>
  <si>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</si>
  <si>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</si>
  <si>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</si>
  <si>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</si>
  <si>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</si>
  <si>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</si>
  <si>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</si>
  <si>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</si>
  <si>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</si>
  <si>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</si>
  <si>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</si>
  <si>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</si>
  <si>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</si>
  <si>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</si>
  <si>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</si>
  <si>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</si>
  <si>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</si>
  <si>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</si>
  <si>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</si>
  <si>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</si>
  <si>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</si>
  <si>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</si>
  <si>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</si>
  <si>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</si>
  <si>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</si>
  <si>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</si>
  <si>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</si>
  <si>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</si>
  <si>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</si>
  <si>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</si>
  <si>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</si>
  <si>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</si>
  <si>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</si>
  <si>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</si>
  <si>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</si>
  <si>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</si>
  <si>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</si>
  <si>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</si>
  <si>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</si>
  <si>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</si>
  <si>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</si>
  <si>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</si>
  <si>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</si>
  <si>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</si>
  <si>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</si>
  <si>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</si>
  <si>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</si>
  <si>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</si>
  <si>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</si>
  <si>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</si>
  <si>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</si>
  <si>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</si>
  <si>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</si>
  <si>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</si>
  <si>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</si>
  <si>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</si>
  <si>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</si>
  <si>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</si>
  <si>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</si>
  <si>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</si>
  <si>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</si>
  <si>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</si>
  <si>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</si>
  <si>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</si>
  <si>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</si>
  <si>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</si>
  <si>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</si>
  <si>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</si>
  <si>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</si>
  <si>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</si>
  <si>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</si>
  <si>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</si>
  <si>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</si>
  <si>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</si>
  <si>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</si>
  <si>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</si>
  <si>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</si>
  <si>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</si>
  <si>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</si>
  <si>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</si>
  <si>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</si>
  <si>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</si>
  <si>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</si>
  <si>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</si>
  <si>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</si>
  <si>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</si>
  <si>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</si>
  <si>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</si>
  <si>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</si>
  <si>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</si>
  <si>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</si>
  <si>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</si>
  <si>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</si>
  <si>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</si>
  <si>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</si>
  <si>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</si>
  <si>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</si>
  <si>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</si>
  <si>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</si>
  <si>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</si>
  <si>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</si>
  <si>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</si>
  <si>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</si>
  <si>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</si>
  <si>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</si>
  <si>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</si>
  <si>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</si>
  <si>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</si>
  <si>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</si>
  <si>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</si>
  <si>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</si>
  <si>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</si>
  <si>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</si>
  <si>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</si>
  <si>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</si>
  <si>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</si>
  <si>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</si>
  <si>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</si>
  <si>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</si>
  <si>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</si>
  <si>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</si>
  <si>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</si>
  <si>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</si>
  <si>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</si>
  <si>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</si>
  <si>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</si>
  <si>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</si>
  <si>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</si>
  <si>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</si>
  <si>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</si>
  <si>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</si>
  <si>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</si>
  <si>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</si>
  <si>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</si>
  <si>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</si>
  <si>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</si>
  <si>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</si>
  <si>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</si>
  <si>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</si>
  <si>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</si>
  <si>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</si>
  <si>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</si>
  <si>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</si>
  <si>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</si>
  <si>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</si>
  <si>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</si>
  <si>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</si>
  <si>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</si>
  <si>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</si>
  <si>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</si>
  <si>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</si>
  <si>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</si>
  <si>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</si>
  <si>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</si>
  <si>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</si>
  <si>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</si>
  <si>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</si>
  <si>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</si>
  <si>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</si>
  <si>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</si>
  <si>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</si>
  <si>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</si>
  <si>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</si>
  <si>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</si>
  <si>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</si>
  <si>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</si>
  <si>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</si>
  <si>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</si>
  <si>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</si>
  <si>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</si>
  <si>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</si>
  <si>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</si>
  <si>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</si>
  <si>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</si>
  <si>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</si>
  <si>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</si>
  <si>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</si>
  <si>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</si>
  <si>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MULTIPLIER SHARE &amp; STOCK ADVISORS PRIVATE LIMITED</t>
  </si>
  <si>
    <t>HRTI PRIVATE LIMITED</t>
  </si>
  <si>
    <t>UNITDSPR</t>
  </si>
  <si>
    <t>AEGISLOG</t>
  </si>
  <si>
    <t>TIMETECHNO</t>
  </si>
  <si>
    <t>StockSplit ^</t>
  </si>
  <si>
    <t>PGEL ^</t>
  </si>
  <si>
    <t>GRAVITON RESEARCH CAPITAL LLP</t>
  </si>
  <si>
    <t>2390-2470</t>
  </si>
  <si>
    <t>2650-2800</t>
  </si>
  <si>
    <t>3825-4025</t>
  </si>
  <si>
    <t>4500-5000</t>
  </si>
  <si>
    <t>ALICON</t>
  </si>
  <si>
    <t>1235-1265</t>
  </si>
  <si>
    <t>SAMMAANCAP</t>
  </si>
  <si>
    <t>320-340</t>
  </si>
  <si>
    <t>QE SECURITIES LLP</t>
  </si>
  <si>
    <t>3000-3290</t>
  </si>
  <si>
    <t>AAKRAYA RESEARCH LLP</t>
  </si>
  <si>
    <t>UDS</t>
  </si>
  <si>
    <t>MANSI SHARE AND STOCK ADVISORS PVT LTD</t>
  </si>
  <si>
    <t>1143-1173</t>
  </si>
  <si>
    <t>1230-1300</t>
  </si>
  <si>
    <t>7370-7700</t>
  </si>
  <si>
    <t>NK SECURITIES RESEARCH PRIVATE LIMITED</t>
  </si>
  <si>
    <t>PROTEAN</t>
  </si>
  <si>
    <t>BANKNIFTY 51600 CE 28 AUG</t>
  </si>
  <si>
    <t>Positional  Call (Timeframe- 1-3 Months)</t>
  </si>
  <si>
    <t>Techno -Funda (Timeframe- 3-6 Months)</t>
  </si>
  <si>
    <t>Investment Idea (Timeframe- 2-3 Years)</t>
  </si>
  <si>
    <t>ANUP</t>
  </si>
  <si>
    <t>2000-2040</t>
  </si>
  <si>
    <t>555-565</t>
  </si>
  <si>
    <t>530-565</t>
  </si>
  <si>
    <t>350-370</t>
  </si>
  <si>
    <t>165-185</t>
  </si>
  <si>
    <t>1150-1220</t>
  </si>
  <si>
    <t>845-905</t>
  </si>
  <si>
    <t>370-400</t>
  </si>
  <si>
    <t>2990-3040</t>
  </si>
  <si>
    <t>3200-3350</t>
  </si>
  <si>
    <t>GACM Technologies Limited</t>
  </si>
  <si>
    <t>ZAGGLE</t>
  </si>
  <si>
    <t>390-420</t>
  </si>
  <si>
    <t>Profit of Rs.18/-</t>
  </si>
  <si>
    <t>576-594</t>
  </si>
  <si>
    <t>640-680</t>
  </si>
  <si>
    <t>Retail Research Technical Calls &amp; Fundamental Performance Report for the month of September-2024</t>
  </si>
  <si>
    <t>Loss of Rs.52.5/-</t>
  </si>
  <si>
    <t>NIFTY 25300 PE 5 SEP</t>
  </si>
  <si>
    <t>TATACONSUM 1250 CE 26 SEP</t>
  </si>
  <si>
    <t>BALKRISIND 3000 CE 26 SEP</t>
  </si>
  <si>
    <t>SRUSTEELS</t>
  </si>
  <si>
    <t>RAMASTEEL</t>
  </si>
  <si>
    <t>Rama Steel Tubes Limited</t>
  </si>
  <si>
    <t>365-390</t>
  </si>
  <si>
    <t>Profit of Rs.110/-</t>
  </si>
  <si>
    <t>Loss of Rs.8.5/-</t>
  </si>
  <si>
    <t>BANDHANBNK 205 CE 26 SEP</t>
  </si>
  <si>
    <t>450-480</t>
  </si>
  <si>
    <t>Loss of Rs.16/-</t>
  </si>
  <si>
    <t>NMDC SEP FUT</t>
  </si>
  <si>
    <t>Profit of Rs.1.8/-</t>
  </si>
  <si>
    <t>BANKNIFTY 51500 CE 11 SEP</t>
  </si>
  <si>
    <t>KAMOPAINTS</t>
  </si>
  <si>
    <t>Kamdhenu Ventures Limited</t>
  </si>
  <si>
    <t>1650-1750</t>
  </si>
  <si>
    <t>Profit of Rs.57/-</t>
  </si>
  <si>
    <t>Loss of Rs.290/-</t>
  </si>
  <si>
    <t>Loss of Rs.3.1/-</t>
  </si>
  <si>
    <t>Profit of Rs.15.5/-</t>
  </si>
  <si>
    <t>Loss of Rs.72.5/-</t>
  </si>
  <si>
    <t>Loss of Rs.15.5/-</t>
  </si>
  <si>
    <t>1052.5-1092.5</t>
  </si>
  <si>
    <t>1180-1250</t>
  </si>
  <si>
    <t>Loss of Rs.29/-</t>
  </si>
  <si>
    <t>Profit of Rs.195/-</t>
  </si>
  <si>
    <t>2400-2700</t>
  </si>
  <si>
    <t>Smart Delivery Trade (Timeframe- 1-3 Months)</t>
  </si>
  <si>
    <t>SBIN SEP FUT</t>
  </si>
  <si>
    <t>Sell</t>
  </si>
  <si>
    <t>PIDILITIND SEP FUT</t>
  </si>
  <si>
    <t>DABUR SEP FUT</t>
  </si>
  <si>
    <t>NIFTY 24800 CE 12 SEP</t>
  </si>
  <si>
    <t>TATAMTRDVR</t>
  </si>
  <si>
    <t>GANONPRO</t>
  </si>
  <si>
    <t>380-390</t>
  </si>
  <si>
    <t>420-450</t>
  </si>
  <si>
    <t>Profit of Rs.20/-</t>
  </si>
  <si>
    <t>239-246</t>
  </si>
  <si>
    <t>265-284</t>
  </si>
  <si>
    <t>1080-1110</t>
  </si>
  <si>
    <t>1170-1230</t>
  </si>
  <si>
    <t>Profit of Rs.1.5/-</t>
  </si>
  <si>
    <t>LT SEP FUT</t>
  </si>
  <si>
    <t>NIFTY 25000 PE 12 SEP</t>
  </si>
  <si>
    <t>Profit of Rs.42.5/-</t>
  </si>
  <si>
    <t>BANKNIFTY 51000 PE 11 SEP</t>
  </si>
  <si>
    <t>Loss of Rs.90/-</t>
  </si>
  <si>
    <t>Retail Research Derivative Performance Report for the month of September-2024</t>
  </si>
  <si>
    <t>DHYAANITR</t>
  </si>
  <si>
    <t>SHIV SHAKTI TRADING COMPANY</t>
  </si>
  <si>
    <t>MARSHALL</t>
  </si>
  <si>
    <t>Marshall Machines Ltd</t>
  </si>
  <si>
    <t>ANKITA VISHAL SHAH</t>
  </si>
  <si>
    <t>478.5-488.5</t>
  </si>
  <si>
    <t>515-540</t>
  </si>
  <si>
    <t>Loss of Rs.63.3/-</t>
  </si>
  <si>
    <t>426-440</t>
  </si>
  <si>
    <t>470-500</t>
  </si>
  <si>
    <t>1330-1370</t>
  </si>
  <si>
    <t>1470-1570</t>
  </si>
  <si>
    <t>460-480</t>
  </si>
  <si>
    <t>1995-2065</t>
  </si>
  <si>
    <t>2190-2340</t>
  </si>
  <si>
    <t>Profit of Rs.26.5/-</t>
  </si>
  <si>
    <t>Loss of Rs.-9.5/-</t>
  </si>
  <si>
    <t>Loss of Rs.35/-</t>
  </si>
  <si>
    <t>MFSL 1200 CE 26 SEP</t>
  </si>
  <si>
    <t>AFEL</t>
  </si>
  <si>
    <t>Accu&lt;&gt;</t>
  </si>
  <si>
    <t>230-244</t>
  </si>
  <si>
    <t>280-290</t>
  </si>
  <si>
    <t>315-335</t>
  </si>
  <si>
    <t>2070-2170</t>
  </si>
  <si>
    <t>2400-2500</t>
  </si>
  <si>
    <t>Profit of Rs.102/-</t>
  </si>
  <si>
    <t>Loss of Rs.7/-</t>
  </si>
  <si>
    <t>BANKNIFTY 51300 CE 18 SEP</t>
  </si>
  <si>
    <t>390-450</t>
  </si>
  <si>
    <t>SUMANCHEPURI</t>
  </si>
  <si>
    <t>OSIAJEE</t>
  </si>
  <si>
    <t>SAROJ GUPTA</t>
  </si>
  <si>
    <t>VT CAPITAL MARKET PVT LTD</t>
  </si>
  <si>
    <t>GATECHDVR</t>
  </si>
  <si>
    <t>VLEGOV</t>
  </si>
  <si>
    <t>VL E Gov and IT Sol Ltd</t>
  </si>
  <si>
    <t>Profit of Rs.18.5/-</t>
  </si>
  <si>
    <t>7350-7580</t>
  </si>
  <si>
    <t>8000-8420</t>
  </si>
  <si>
    <t>GRASIM SEP FUT</t>
  </si>
  <si>
    <t>2830-2870</t>
  </si>
  <si>
    <t>Loss of Rs.8.25/-</t>
  </si>
  <si>
    <t>BCCL</t>
  </si>
  <si>
    <t>NNM SECURITIES PVT LTD</t>
  </si>
  <si>
    <t>BIOFILCHEM</t>
  </si>
  <si>
    <t>NIRAJ RAJNIKANT SHAH</t>
  </si>
  <si>
    <t>CRESSAN</t>
  </si>
  <si>
    <t>KRISHNA TRADE FINANCE</t>
  </si>
  <si>
    <t>FRANKLININD</t>
  </si>
  <si>
    <t>VANDANATIWARI</t>
  </si>
  <si>
    <t>YOGESHKUMARSHUKLA</t>
  </si>
  <si>
    <t>SHAILESH DHAMELIYA</t>
  </si>
  <si>
    <t>NYSSACORP</t>
  </si>
  <si>
    <t>PRISMMEDI</t>
  </si>
  <si>
    <t>RAHUL YASHVANTRAY SHAH</t>
  </si>
  <si>
    <t>YUGA STOCKS AND COMMODITIES PRIVATE LIMITED .</t>
  </si>
  <si>
    <t>SANDEEP PRAKASHCHANDRA JAIN (HUF)</t>
  </si>
  <si>
    <t>SRESTHA</t>
  </si>
  <si>
    <t>STARLIT</t>
  </si>
  <si>
    <t>PCM POWER GENERATION PRIVATE LIMITED</t>
  </si>
  <si>
    <t>VASUDHAGAM</t>
  </si>
  <si>
    <t>JYOTI SINGH</t>
  </si>
  <si>
    <t>YOGESH JOTIRAM KALE</t>
  </si>
  <si>
    <t>AHL</t>
  </si>
  <si>
    <t>Abans Holdings Limited</t>
  </si>
  <si>
    <t>SETU SECURITIES PVT LTD</t>
  </si>
  <si>
    <t>Biofil Chemicals &amp; Pharm</t>
  </si>
  <si>
    <t>YUGA STOCKS AND COMMODITIES PRIVATE LIMITED  .</t>
  </si>
  <si>
    <t>DUCON-RE</t>
  </si>
  <si>
    <t>Ducon Infratech Ltd</t>
  </si>
  <si>
    <t>EPACK</t>
  </si>
  <si>
    <t>EPACK Durable Limited</t>
  </si>
  <si>
    <t>GICHSGFIN</t>
  </si>
  <si>
    <t>Gic Housing Finance Ltd</t>
  </si>
  <si>
    <t>KABEELON SALES CORP</t>
  </si>
  <si>
    <t>MVGJL</t>
  </si>
  <si>
    <t>Manoj Vaibhav Gem N Jew L</t>
  </si>
  <si>
    <t>SILVERTOSS SHOPPERS PRIVATE LIMITED</t>
  </si>
  <si>
    <t>OSWALGREEN</t>
  </si>
  <si>
    <t>Oswal Greentech Limited</t>
  </si>
  <si>
    <t>TBZ</t>
  </si>
  <si>
    <t>Trib Bhimji Zaveri Ltd</t>
  </si>
  <si>
    <t>PRATIK BANJI DABHI</t>
  </si>
  <si>
    <t>JINENDRA KUMAR JAIN</t>
  </si>
  <si>
    <t>NJD CAPITAL PRIVATE LIMITED</t>
  </si>
  <si>
    <t>Profit of Rs.11.5/-</t>
  </si>
  <si>
    <t>212-219</t>
  </si>
  <si>
    <t>240-265</t>
  </si>
  <si>
    <t>SHRIRAMPPS</t>
  </si>
  <si>
    <t>120.5-130.5</t>
  </si>
  <si>
    <t>150-170</t>
  </si>
  <si>
    <t>Profit of Rs.33/-</t>
  </si>
  <si>
    <t>NIFTY 25500 CE 19 SEP</t>
  </si>
  <si>
    <t>115-140</t>
  </si>
  <si>
    <t>AMITINT</t>
  </si>
  <si>
    <t>RUSHABH MAYANK VARIA</t>
  </si>
  <si>
    <t>VISHAL SANJAY SURANA</t>
  </si>
  <si>
    <t>CARNATIN</t>
  </si>
  <si>
    <t>SAJAL KUMAR KUNDU</t>
  </si>
  <si>
    <t>DDIL</t>
  </si>
  <si>
    <t>RAMESH LAL</t>
  </si>
  <si>
    <t>BHAVISHYA ECOMMERCE PRIVATE LIMITED</t>
  </si>
  <si>
    <t>CHINTAN ROHITKUMAR SHAH</t>
  </si>
  <si>
    <t>DHATRE</t>
  </si>
  <si>
    <t>ELLIS NIKETAN PRIVATE LIMITED .</t>
  </si>
  <si>
    <t>SUBHASH KUMAR AGARWALA</t>
  </si>
  <si>
    <t>SANDEEP SINGLA</t>
  </si>
  <si>
    <t>PRAVINBHAI V MANDALIYA HUF</t>
  </si>
  <si>
    <t>DLCL</t>
  </si>
  <si>
    <t>KIRTI RAVI KOTHARI</t>
  </si>
  <si>
    <t>RAJENDRA JHANWAR</t>
  </si>
  <si>
    <t>RAJARAMCHOUDHARY</t>
  </si>
  <si>
    <t>JAI VINAYAK SECURITIES</t>
  </si>
  <si>
    <t>VIDHUSHRI KHADWALIA</t>
  </si>
  <si>
    <t>HEADSUP</t>
  </si>
  <si>
    <t>M BALASUBRAMANIAM</t>
  </si>
  <si>
    <t>INDIASHLTR</t>
  </si>
  <si>
    <t>NEXUS VENTURES III LIMITED</t>
  </si>
  <si>
    <t>NEXUS OPPORTUNITY FUND II LIMITED</t>
  </si>
  <si>
    <t>ICICI PRUDENTIAL LIFE INSURANCE COMPANY LIMITED</t>
  </si>
  <si>
    <t>PATRONUS RESEARCH LLP</t>
  </si>
  <si>
    <t>SBI LIFE INSURANCE COMPANY LTD</t>
  </si>
  <si>
    <t>GOLDMAN SACHS FUNDS GOLDMAN SACHS INDIA EQUITY PORTFOLIO</t>
  </si>
  <si>
    <t>INNOVATIVE</t>
  </si>
  <si>
    <t>SUDHIR JIVANLAL JOBANPUTRA</t>
  </si>
  <si>
    <t>KHYATI</t>
  </si>
  <si>
    <t>N L RUNGTA (HUF)</t>
  </si>
  <si>
    <t>KISAAN</t>
  </si>
  <si>
    <t>JAINAM UDAY SHAH</t>
  </si>
  <si>
    <t>KROSS</t>
  </si>
  <si>
    <t>IRAGE BROKING SERVICES LLP</t>
  </si>
  <si>
    <t>KUBERJI</t>
  </si>
  <si>
    <t>SANDEEP BHALCHANDRA JOSHI</t>
  </si>
  <si>
    <t>KAUSHAL HITESHBHAI PARIKH</t>
  </si>
  <si>
    <t>ILYASBHAI UMARBHAI MALEK</t>
  </si>
  <si>
    <t>SUPERLINE TRADING COMPANY PRIVATE LIMITED</t>
  </si>
  <si>
    <t>GRACEUNITED REAL ESTATE PRIVATE LIMITED</t>
  </si>
  <si>
    <t>SEIFER RICHARD MASCARENHAS</t>
  </si>
  <si>
    <t>RAFIKBHAI UMARBHAI MALEK</t>
  </si>
  <si>
    <t>NAMITA SARVAPRIYA BANSAL</t>
  </si>
  <si>
    <t>PARLEIND</t>
  </si>
  <si>
    <t>ABHA VINAYKUMAR JAIN</t>
  </si>
  <si>
    <t>POLYMAC</t>
  </si>
  <si>
    <t>PUSPJEET KUMAR</t>
  </si>
  <si>
    <t>SHAH SOHIL MAHESHBHAI</t>
  </si>
  <si>
    <t>GARIMA AGGARWAL</t>
  </si>
  <si>
    <t>REALECO</t>
  </si>
  <si>
    <t>VARSHABEN JATIN SHAH</t>
  </si>
  <si>
    <t>SHASHIJIT</t>
  </si>
  <si>
    <t>NARENDRA MAGANBHAI PATEL</t>
  </si>
  <si>
    <t>SHRYDUS</t>
  </si>
  <si>
    <t>SOMANI VENTURES AND INNOVATIONS LIMITED</t>
  </si>
  <si>
    <t>NIMIT JAYENDRA SHAH</t>
  </si>
  <si>
    <t>SIPTL</t>
  </si>
  <si>
    <t>GOPAL VERMA</t>
  </si>
  <si>
    <t>SKL</t>
  </si>
  <si>
    <t>PADMAWATI REALCON PRIVATE LIMITED</t>
  </si>
  <si>
    <t>PARTON TRADERS PRIVATE LIMITED</t>
  </si>
  <si>
    <t>SMGOLD</t>
  </si>
  <si>
    <t>SPS</t>
  </si>
  <si>
    <t>JYOTI HARESH SHAH</t>
  </si>
  <si>
    <t>MUNISH FINANCIAL</t>
  </si>
  <si>
    <t>7M DEVELOPERS LLP</t>
  </si>
  <si>
    <t>STELLANT</t>
  </si>
  <si>
    <t>MOHIT JAIN HUF</t>
  </si>
  <si>
    <t>MOHIT JAIN</t>
  </si>
  <si>
    <t>SUBHASH PHOOTARMAL RATHOD</t>
  </si>
  <si>
    <t>TDSL</t>
  </si>
  <si>
    <t>NEHA JITEN GOGRI</t>
  </si>
  <si>
    <t>THREEMPAPE</t>
  </si>
  <si>
    <t>TIGERLOGS</t>
  </si>
  <si>
    <t>VICTUS ENTERPRISE LLP</t>
  </si>
  <si>
    <t>TOYAMSL</t>
  </si>
  <si>
    <t>SUBRATO SAHA</t>
  </si>
  <si>
    <t>TRISHAKT</t>
  </si>
  <si>
    <t>HEMANT NARESH JAIN HUF</t>
  </si>
  <si>
    <t>TTIL</t>
  </si>
  <si>
    <t>MEGA SUPER REAL ESTATE DEVELOPERS INDIA PRIVATE LIMITED</t>
  </si>
  <si>
    <t>MAYA CHAURASIYA</t>
  </si>
  <si>
    <t>PRASHANT GUPTA</t>
  </si>
  <si>
    <t>SANJAY DATTARAM KHANVILKAR</t>
  </si>
  <si>
    <t>MANGESH KASHINATH KAMBLE</t>
  </si>
  <si>
    <t>VEDAVAAG</t>
  </si>
  <si>
    <t>K VIJAY KUMAR</t>
  </si>
  <si>
    <t>S ABHEESHTA</t>
  </si>
  <si>
    <t>INVESTI GLOBAL OPPORTUNITY FUND PCC - CELL 1</t>
  </si>
  <si>
    <t>VEERHEALTH</t>
  </si>
  <si>
    <t>SIDHESHBHAI DEVABHAI RAVAL</t>
  </si>
  <si>
    <t>JAYAKRISHNA TAPARIA</t>
  </si>
  <si>
    <t>VUENOW</t>
  </si>
  <si>
    <t>NEELU KHANNA</t>
  </si>
  <si>
    <t>SANDEEP KAPADIA</t>
  </si>
  <si>
    <t>WHITEORG</t>
  </si>
  <si>
    <t>JR SEAMLESS PRIVATE LIMITED</t>
  </si>
  <si>
    <t>ZKHANDEN</t>
  </si>
  <si>
    <t>JAIKUMAR BHAGWANDAS</t>
  </si>
  <si>
    <t>AARTISURF</t>
  </si>
  <si>
    <t>Aarti Surfactants Limited</t>
  </si>
  <si>
    <t>ADL</t>
  </si>
  <si>
    <t>Archidply Decor Limted</t>
  </si>
  <si>
    <t>ADSL</t>
  </si>
  <si>
    <t>Allied Digital Services L</t>
  </si>
  <si>
    <t>ARIHANTCAP</t>
  </si>
  <si>
    <t>Arihant Capital Mkts Ltd</t>
  </si>
  <si>
    <t>AUSL</t>
  </si>
  <si>
    <t>Aditya Ultra Steel Ltd</t>
  </si>
  <si>
    <t>KABRA KAILASH</t>
  </si>
  <si>
    <t>RAJESH MAHENDRA RANKA</t>
  </si>
  <si>
    <t>COOLCAPS</t>
  </si>
  <si>
    <t>Cool Caps Industries Ltd</t>
  </si>
  <si>
    <t>HOLANI CONSULTANTS PRIVATE LIMITED</t>
  </si>
  <si>
    <t>NINJA SECURITIES PRIVATE LIMITED NINJA  SECURITIES</t>
  </si>
  <si>
    <t>ELIN</t>
  </si>
  <si>
    <t>Elin Electronics Limited</t>
  </si>
  <si>
    <t>GAJANAND</t>
  </si>
  <si>
    <t>Gajanand International L</t>
  </si>
  <si>
    <t>COMPANY SHIVAAY TRADING</t>
  </si>
  <si>
    <t>GATECH</t>
  </si>
  <si>
    <t>DHRUV GANJI</t>
  </si>
  <si>
    <t>GA TRADING COMPANY</t>
  </si>
  <si>
    <t>AMIN ABDULBHAI NAYANI</t>
  </si>
  <si>
    <t>GICL</t>
  </si>
  <si>
    <t>Globe Intl Carriers Ltd</t>
  </si>
  <si>
    <t>INVENTURE GROWTH &amp; SECURITIES LTD</t>
  </si>
  <si>
    <t>GLOBUSSPR</t>
  </si>
  <si>
    <t>Globus Spirits Limited</t>
  </si>
  <si>
    <t>GMBREW</t>
  </si>
  <si>
    <t>GM Breweries Ltd.</t>
  </si>
  <si>
    <t>Heads UP Ventures Limited</t>
  </si>
  <si>
    <t>MITTAL RIMPY</t>
  </si>
  <si>
    <t>HIMATSEIDE</t>
  </si>
  <si>
    <t>Himatsingka Seide Ltd</t>
  </si>
  <si>
    <t>ABHINANDAN LEASING AND FINANCE PRIVATE LIMITED</t>
  </si>
  <si>
    <t>India Shelter Fin Corp L</t>
  </si>
  <si>
    <t>INTLCONV</t>
  </si>
  <si>
    <t>Intl Conveyors Limited</t>
  </si>
  <si>
    <t>KANORICHEM</t>
  </si>
  <si>
    <t>Kanoria Chem &amp; Ind Ltd</t>
  </si>
  <si>
    <t>KOHINOOR</t>
  </si>
  <si>
    <t>Kohinoor Foods Limited</t>
  </si>
  <si>
    <t>INDRA KIRAN VENTURES</t>
  </si>
  <si>
    <t>ARIHANT CAPITAL MARKETS LIMTED</t>
  </si>
  <si>
    <t>Kross Limited</t>
  </si>
  <si>
    <t>GRT STRATEGIC VENTURES LLP</t>
  </si>
  <si>
    <t>PURE BROKING PVT LTD</t>
  </si>
  <si>
    <t>ELIXIR WEALTH MANAGEMENT PRIVATE LIMITED</t>
  </si>
  <si>
    <t>SOCIETE GENERALE</t>
  </si>
  <si>
    <t>GOLDMINE STOCKS PRIVATE LIMITED</t>
  </si>
  <si>
    <t>MRO-TEK</t>
  </si>
  <si>
    <t>MRO-TEK Realty Ltd</t>
  </si>
  <si>
    <t>RAJAT GOENKA</t>
  </si>
  <si>
    <t>MYMUDRA</t>
  </si>
  <si>
    <t>My Mudra Fincorp Limited</t>
  </si>
  <si>
    <t>NAMOEWASTE</t>
  </si>
  <si>
    <t>Namo eWaste Management L</t>
  </si>
  <si>
    <t>SATISH SINGHAL</t>
  </si>
  <si>
    <t>PIXTRANS</t>
  </si>
  <si>
    <t>Pix Transmissions Limited</t>
  </si>
  <si>
    <t>CRONY VYAPAR PVT LTD</t>
  </si>
  <si>
    <t>PARTH INFIN BROKERS PVT LTD</t>
  </si>
  <si>
    <t>PRRSAAR COMMODITIES PVT LTD</t>
  </si>
  <si>
    <t>QVCEL</t>
  </si>
  <si>
    <t>QVC Exports Limited</t>
  </si>
  <si>
    <t>ISHAAN TRADEFIN LLP</t>
  </si>
  <si>
    <t>RADIANTCMS</t>
  </si>
  <si>
    <t>Radiant Cash Mgmt Ser Ltd</t>
  </si>
  <si>
    <t>YELLOWSTONE INVESTMENTS</t>
  </si>
  <si>
    <t>RGL</t>
  </si>
  <si>
    <t>Renaissance Global Ltd</t>
  </si>
  <si>
    <t>SHUBHSHREE</t>
  </si>
  <si>
    <t>Shubhshree Biofuels Ene L</t>
  </si>
  <si>
    <t>SS CORPORATE SECURITIES LIMITED</t>
  </si>
  <si>
    <t>NOVA GLOBAL OPPORTUNITIES FUND PCC - TOUCHSTONE</t>
  </si>
  <si>
    <t>TRADE CORNER</t>
  </si>
  <si>
    <t>TOLINS</t>
  </si>
  <si>
    <t>Tolins Tyres Limited</t>
  </si>
  <si>
    <t>RPV HOLDINGS PRIVATE LIMITED</t>
  </si>
  <si>
    <t>Triveni Engineering &amp; Ind</t>
  </si>
  <si>
    <t>VIPULLTD</t>
  </si>
  <si>
    <t>Vipul Limited</t>
  </si>
  <si>
    <t>MONEYPLANT GOLD &amp; JEWELLERY TRADING L.L.C</t>
  </si>
  <si>
    <t>NAVRATRI SHARE TRADING PRIVATE LIMITED .</t>
  </si>
  <si>
    <t>JAIN SANJAY POPATLAL</t>
  </si>
  <si>
    <t>AKSH-RE</t>
  </si>
  <si>
    <t>Akshar Spintex Limited</t>
  </si>
  <si>
    <t>GAYEN SANDIP</t>
  </si>
  <si>
    <t>BANG</t>
  </si>
  <si>
    <t>Bang Overseas Limited</t>
  </si>
  <si>
    <t>JAIN KAYAVANNA PARESH</t>
  </si>
  <si>
    <t>TIMELY FINANCIAL CONSULTANTS PRIVATE LIMITED</t>
  </si>
  <si>
    <t>DHARIWAL</t>
  </si>
  <si>
    <t>Dhariwalcorp Limited</t>
  </si>
  <si>
    <t>BEACON STONE CAPITAL VCC - BEACON STONE I</t>
  </si>
  <si>
    <t>CHANDAN  CHAURASIYA</t>
  </si>
  <si>
    <t>PUNEET KUMAR</t>
  </si>
  <si>
    <t>JITENDRA MOHANDAS VIRWANI</t>
  </si>
  <si>
    <t>ASCENT INDIA FUND III</t>
  </si>
  <si>
    <t>NIRANJAN AMRATLAL SHAH</t>
  </si>
  <si>
    <t>STCI PRIMARY DELAER LTD</t>
  </si>
  <si>
    <t>RAJASTHAN GLOBAL SECURITIES PVT LTD</t>
  </si>
  <si>
    <t>LRSD SECURITIES PRIVATE LIMITED</t>
  </si>
  <si>
    <t>PUNIT BERIWALA HUF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</si>
</sst>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3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20">
    <xf numFmtId="0" fontId="0" fillId="0" borderId="0"/>
    <xf numFmtId="0" fontId="5" fillId="0" borderId="22"/>
    <xf numFmtId="0" fontId="5" fillId="0" borderId="22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8" fillId="12" borderId="32" applyNumberFormat="0" applyAlignment="0" applyProtection="0"/>
    <xf numFmtId="0" fontId="49" fillId="13" borderId="33" applyNumberFormat="0" applyAlignment="0" applyProtection="0"/>
    <xf numFmtId="0" fontId="50" fillId="13" borderId="32" applyNumberFormat="0" applyAlignment="0" applyProtection="0"/>
    <xf numFmtId="0" fontId="51" fillId="0" borderId="34" applyNumberFormat="0" applyFill="0" applyAlignment="0" applyProtection="0"/>
    <xf numFmtId="0" fontId="52" fillId="14" borderId="35" applyNumberFormat="0" applyAlignment="0" applyProtection="0"/>
    <xf numFmtId="0" fontId="55" fillId="0" borderId="37" applyNumberFormat="0" applyFill="0" applyAlignment="0" applyProtection="0"/>
    <xf numFmtId="0" fontId="4" fillId="0" borderId="22"/>
    <xf numFmtId="0" fontId="4" fillId="17" borderId="22" applyNumberFormat="0" applyBorder="0" applyAlignment="0" applyProtection="0"/>
    <xf numFmtId="0" fontId="4" fillId="21" borderId="22" applyNumberFormat="0" applyBorder="0" applyAlignment="0" applyProtection="0"/>
    <xf numFmtId="0" fontId="4" fillId="25" borderId="22" applyNumberFormat="0" applyBorder="0" applyAlignment="0" applyProtection="0"/>
    <xf numFmtId="0" fontId="4" fillId="29" borderId="22" applyNumberFormat="0" applyBorder="0" applyAlignment="0" applyProtection="0"/>
    <xf numFmtId="0" fontId="4" fillId="33" borderId="22" applyNumberFormat="0" applyBorder="0" applyAlignment="0" applyProtection="0"/>
    <xf numFmtId="0" fontId="4" fillId="37" borderId="22" applyNumberFormat="0" applyBorder="0" applyAlignment="0" applyProtection="0"/>
    <xf numFmtId="0" fontId="4" fillId="18" borderId="22" applyNumberFormat="0" applyBorder="0" applyAlignment="0" applyProtection="0"/>
    <xf numFmtId="0" fontId="4" fillId="22" borderId="22" applyNumberFormat="0" applyBorder="0" applyAlignment="0" applyProtection="0"/>
    <xf numFmtId="0" fontId="4" fillId="26" borderId="22" applyNumberFormat="0" applyBorder="0" applyAlignment="0" applyProtection="0"/>
    <xf numFmtId="0" fontId="4" fillId="30" borderId="22" applyNumberFormat="0" applyBorder="0" applyAlignment="0" applyProtection="0"/>
    <xf numFmtId="0" fontId="4" fillId="34" borderId="22" applyNumberFormat="0" applyBorder="0" applyAlignment="0" applyProtection="0"/>
    <xf numFmtId="0" fontId="4" fillId="38" borderId="22" applyNumberFormat="0" applyBorder="0" applyAlignment="0" applyProtection="0"/>
    <xf numFmtId="0" fontId="56" fillId="19" borderId="22" applyNumberFormat="0" applyBorder="0" applyAlignment="0" applyProtection="0"/>
    <xf numFmtId="0" fontId="56" fillId="23" borderId="22" applyNumberFormat="0" applyBorder="0" applyAlignment="0" applyProtection="0"/>
    <xf numFmtId="0" fontId="56" fillId="27" borderId="22" applyNumberFormat="0" applyBorder="0" applyAlignment="0" applyProtection="0"/>
    <xf numFmtId="0" fontId="56" fillId="31" borderId="22" applyNumberFormat="0" applyBorder="0" applyAlignment="0" applyProtection="0"/>
    <xf numFmtId="0" fontId="56" fillId="35" borderId="22" applyNumberFormat="0" applyBorder="0" applyAlignment="0" applyProtection="0"/>
    <xf numFmtId="0" fontId="56" fillId="39" borderId="22" applyNumberFormat="0" applyBorder="0" applyAlignment="0" applyProtection="0"/>
    <xf numFmtId="0" fontId="56" fillId="16" borderId="22" applyNumberFormat="0" applyBorder="0" applyAlignment="0" applyProtection="0"/>
    <xf numFmtId="0" fontId="56" fillId="20" borderId="22" applyNumberFormat="0" applyBorder="0" applyAlignment="0" applyProtection="0"/>
    <xf numFmtId="0" fontId="56" fillId="24" borderId="22" applyNumberFormat="0" applyBorder="0" applyAlignment="0" applyProtection="0"/>
    <xf numFmtId="0" fontId="56" fillId="28" borderId="22" applyNumberFormat="0" applyBorder="0" applyAlignment="0" applyProtection="0"/>
    <xf numFmtId="0" fontId="56" fillId="32" borderId="22" applyNumberFormat="0" applyBorder="0" applyAlignment="0" applyProtection="0"/>
    <xf numFmtId="0" fontId="56" fillId="36" borderId="22" applyNumberFormat="0" applyBorder="0" applyAlignment="0" applyProtection="0"/>
    <xf numFmtId="0" fontId="46" fillId="10" borderId="22" applyNumberFormat="0" applyBorder="0" applyAlignment="0" applyProtection="0"/>
    <xf numFmtId="0" fontId="54" fillId="0" borderId="22" applyNumberFormat="0" applyFill="0" applyBorder="0" applyAlignment="0" applyProtection="0"/>
    <xf numFmtId="0" fontId="45" fillId="9" borderId="22" applyNumberFormat="0" applyBorder="0" applyAlignment="0" applyProtection="0"/>
    <xf numFmtId="0" fontId="44" fillId="0" borderId="22" applyNumberFormat="0" applyFill="0" applyBorder="0" applyAlignment="0" applyProtection="0"/>
    <xf numFmtId="0" fontId="57" fillId="0" borderId="22" applyNumberFormat="0" applyFill="0" applyBorder="0" applyAlignment="0" applyProtection="0">
      <alignment vertical="top"/>
      <protection locked="0"/>
    </xf>
    <xf numFmtId="0" fontId="58" fillId="11" borderId="22" applyNumberFormat="0" applyBorder="0" applyAlignment="0" applyProtection="0"/>
    <xf numFmtId="0" fontId="5" fillId="0" borderId="22"/>
    <xf numFmtId="0" fontId="5" fillId="0" borderId="22"/>
    <xf numFmtId="0" fontId="4" fillId="15" borderId="36" applyNumberFormat="0" applyFont="0" applyAlignment="0" applyProtection="0"/>
    <xf numFmtId="9" fontId="4" fillId="0" borderId="22" applyFont="0" applyFill="0" applyBorder="0" applyAlignment="0" applyProtection="0"/>
    <xf numFmtId="0" fontId="59" fillId="0" borderId="22" applyNumberFormat="0" applyFill="0" applyBorder="0" applyAlignment="0" applyProtection="0"/>
    <xf numFmtId="0" fontId="53" fillId="0" borderId="22" applyNumberFormat="0" applyFill="0" applyBorder="0" applyAlignment="0" applyProtection="0"/>
    <xf numFmtId="0" fontId="5" fillId="0" borderId="22"/>
    <xf numFmtId="0" fontId="5" fillId="0" borderId="22"/>
    <xf numFmtId="0" fontId="5" fillId="0" borderId="22"/>
    <xf numFmtId="43" fontId="4" fillId="0" borderId="22" applyFont="0" applyFill="0" applyBorder="0" applyAlignment="0" applyProtection="0"/>
    <xf numFmtId="0" fontId="4" fillId="15" borderId="36" applyNumberFormat="0" applyFont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41" fillId="0" borderId="22" applyNumberFormat="0" applyFill="0" applyBorder="0" applyAlignment="0" applyProtection="0"/>
    <xf numFmtId="0" fontId="47" fillId="11" borderId="22" applyNumberFormat="0" applyBorder="0" applyAlignment="0" applyProtection="0"/>
    <xf numFmtId="0" fontId="4" fillId="19" borderId="22" applyNumberFormat="0" applyBorder="0" applyAlignment="0" applyProtection="0"/>
    <xf numFmtId="0" fontId="4" fillId="23" borderId="22" applyNumberFormat="0" applyBorder="0" applyAlignment="0" applyProtection="0"/>
    <xf numFmtId="0" fontId="4" fillId="27" borderId="22" applyNumberFormat="0" applyBorder="0" applyAlignment="0" applyProtection="0"/>
    <xf numFmtId="0" fontId="4" fillId="31" borderId="22" applyNumberFormat="0" applyBorder="0" applyAlignment="0" applyProtection="0"/>
    <xf numFmtId="0" fontId="4" fillId="35" borderId="22" applyNumberFormat="0" applyBorder="0" applyAlignment="0" applyProtection="0"/>
    <xf numFmtId="0" fontId="4" fillId="39" borderId="22" applyNumberFormat="0" applyBorder="0" applyAlignment="0" applyProtection="0"/>
    <xf numFmtId="43" fontId="4" fillId="0" borderId="22" applyFont="0" applyFill="0" applyBorder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43" fontId="4" fillId="0" borderId="22" applyFont="0" applyFill="0" applyBorder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60" fillId="0" borderId="22"/>
    <xf numFmtId="0" fontId="61" fillId="0" borderId="22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43" fontId="2" fillId="0" borderId="22" applyFont="0" applyFill="0" applyBorder="0" applyAlignment="0" applyProtection="0"/>
    <xf numFmtId="0" fontId="5" fillId="0" borderId="22"/>
    <xf numFmtId="0" fontId="1" fillId="0" borderId="22"/>
  </cellStyleXfs>
  <cellXfs count="384">
    <xf numFmtId="0" fontId="0" fillId="0" borderId="0" xfId="0"/>
    <xf numFmtId="0" fontId="5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5" fillId="2" borderId="1" xfId="0" applyFont="1" applyFill="1" applyBorder="1" applyAlignment="1">
      <alignment horizontal="center"/>
    </xf>
    <xf numFmtId="15" fontId="8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1" fillId="0" borderId="2" xfId="0" applyFont="1" applyBorder="1"/>
    <xf numFmtId="0" fontId="5" fillId="2" borderId="5" xfId="0" applyFont="1" applyFill="1" applyBorder="1"/>
    <xf numFmtId="0" fontId="5" fillId="2" borderId="6" xfId="0" applyFont="1" applyFill="1" applyBorder="1" applyAlignment="1">
      <alignment horizontal="center"/>
    </xf>
    <xf numFmtId="0" fontId="12" fillId="0" borderId="7" xfId="0" applyFont="1" applyBorder="1"/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2" xfId="0" applyFont="1" applyFill="1" applyBorder="1"/>
    <xf numFmtId="10" fontId="5" fillId="2" borderId="1" xfId="0" applyNumberFormat="1" applyFont="1" applyFill="1" applyBorder="1"/>
    <xf numFmtId="0" fontId="5" fillId="3" borderId="1" xfId="0" applyFont="1" applyFill="1" applyBorder="1"/>
    <xf numFmtId="0" fontId="13" fillId="5" borderId="1" xfId="0" applyFont="1" applyFill="1" applyBorder="1" applyAlignment="1">
      <alignment wrapText="1"/>
    </xf>
    <xf numFmtId="0" fontId="8" fillId="2" borderId="1" xfId="0" applyFont="1" applyFill="1" applyBorder="1"/>
    <xf numFmtId="0" fontId="14" fillId="2" borderId="1" xfId="0" applyFont="1" applyFill="1" applyBorder="1"/>
    <xf numFmtId="0" fontId="8" fillId="4" borderId="1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18" xfId="0" applyFont="1" applyBorder="1"/>
    <xf numFmtId="2" fontId="8" fillId="0" borderId="2" xfId="0" applyNumberFormat="1" applyFont="1" applyBorder="1"/>
    <xf numFmtId="0" fontId="8" fillId="0" borderId="2" xfId="0" applyFont="1" applyBorder="1"/>
    <xf numFmtId="2" fontId="5" fillId="0" borderId="2" xfId="0" applyNumberFormat="1" applyFont="1" applyBorder="1"/>
    <xf numFmtId="0" fontId="5" fillId="0" borderId="0" xfId="0" applyFont="1"/>
    <xf numFmtId="15" fontId="5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0" fontId="16" fillId="0" borderId="0" xfId="0" applyFont="1"/>
    <xf numFmtId="10" fontId="1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8" fillId="2" borderId="1" xfId="0" applyFont="1" applyFill="1" applyBorder="1" applyAlignment="1">
      <alignment horizontal="left"/>
    </xf>
    <xf numFmtId="0" fontId="19" fillId="2" borderId="1" xfId="0" applyFont="1" applyFill="1" applyBorder="1"/>
    <xf numFmtId="2" fontId="5" fillId="2" borderId="1" xfId="0" applyNumberFormat="1" applyFont="1" applyFill="1" applyBorder="1"/>
    <xf numFmtId="2" fontId="5" fillId="3" borderId="1" xfId="0" applyNumberFormat="1" applyFont="1" applyFill="1" applyBorder="1"/>
    <xf numFmtId="2" fontId="8" fillId="4" borderId="15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17" fillId="0" borderId="2" xfId="0" applyFont="1" applyBorder="1"/>
    <xf numFmtId="0" fontId="5" fillId="0" borderId="0" xfId="0" applyFont="1" applyAlignment="1">
      <alignment horizontal="center"/>
    </xf>
    <xf numFmtId="0" fontId="20" fillId="2" borderId="1" xfId="0" applyFont="1" applyFill="1" applyBorder="1" applyAlignment="1">
      <alignment horizontal="right"/>
    </xf>
    <xf numFmtId="2" fontId="20" fillId="2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4" fontId="20" fillId="2" borderId="1" xfId="0" applyNumberFormat="1" applyFont="1" applyFill="1" applyBorder="1" applyAlignment="1">
      <alignment horizontal="right"/>
    </xf>
    <xf numFmtId="0" fontId="25" fillId="2" borderId="1" xfId="0" applyFont="1" applyFill="1" applyBorder="1"/>
    <xf numFmtId="0" fontId="26" fillId="2" borderId="1" xfId="0" applyFont="1" applyFill="1" applyBorder="1"/>
    <xf numFmtId="0" fontId="27" fillId="2" borderId="1" xfId="0" applyFont="1" applyFill="1" applyBorder="1"/>
    <xf numFmtId="0" fontId="29" fillId="2" borderId="1" xfId="0" applyFont="1" applyFill="1" applyBorder="1"/>
    <xf numFmtId="0" fontId="8" fillId="0" borderId="0" xfId="0" applyFont="1"/>
    <xf numFmtId="15" fontId="26" fillId="2" borderId="1" xfId="0" applyNumberFormat="1" applyFont="1" applyFill="1" applyBorder="1"/>
    <xf numFmtId="164" fontId="30" fillId="2" borderId="1" xfId="0" applyNumberFormat="1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 wrapText="1"/>
    </xf>
    <xf numFmtId="2" fontId="31" fillId="2" borderId="1" xfId="0" applyNumberFormat="1" applyFont="1" applyFill="1" applyBorder="1" applyAlignment="1">
      <alignment wrapText="1"/>
    </xf>
    <xf numFmtId="0" fontId="31" fillId="2" borderId="1" xfId="0" applyFont="1" applyFill="1" applyBorder="1" applyAlignment="1">
      <alignment horizontal="left" wrapText="1"/>
    </xf>
    <xf numFmtId="0" fontId="31" fillId="2" borderId="1" xfId="0" applyFont="1" applyFill="1" applyBorder="1"/>
    <xf numFmtId="164" fontId="30" fillId="3" borderId="1" xfId="0" applyNumberFormat="1" applyFont="1" applyFill="1" applyBorder="1" applyAlignment="1">
      <alignment horizontal="left" wrapText="1"/>
    </xf>
    <xf numFmtId="0" fontId="31" fillId="3" borderId="1" xfId="0" applyFont="1" applyFill="1" applyBorder="1" applyAlignment="1">
      <alignment horizontal="center" wrapText="1"/>
    </xf>
    <xf numFmtId="2" fontId="31" fillId="3" borderId="1" xfId="0" applyNumberFormat="1" applyFont="1" applyFill="1" applyBorder="1" applyAlignment="1">
      <alignment wrapText="1"/>
    </xf>
    <xf numFmtId="0" fontId="31" fillId="3" borderId="1" xfId="0" applyFont="1" applyFill="1" applyBorder="1" applyAlignment="1">
      <alignment horizontal="left" wrapText="1"/>
    </xf>
    <xf numFmtId="0" fontId="32" fillId="2" borderId="1" xfId="0" applyFont="1" applyFill="1" applyBorder="1" applyAlignment="1">
      <alignment horizontal="center"/>
    </xf>
    <xf numFmtId="164" fontId="33" fillId="2" borderId="1" xfId="0" applyNumberFormat="1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 wrapText="1"/>
    </xf>
    <xf numFmtId="164" fontId="8" fillId="4" borderId="2" xfId="0" applyNumberFormat="1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/>
    </xf>
    <xf numFmtId="3" fontId="5" fillId="0" borderId="2" xfId="0" applyNumberFormat="1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horizontal="left"/>
    </xf>
    <xf numFmtId="15" fontId="8" fillId="2" borderId="1" xfId="0" applyNumberFormat="1" applyFont="1" applyFill="1" applyBorder="1" applyAlignment="1">
      <alignment horizontal="center"/>
    </xf>
    <xf numFmtId="0" fontId="33" fillId="2" borderId="24" xfId="0" applyFont="1" applyFill="1" applyBorder="1"/>
    <xf numFmtId="0" fontId="8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/>
    </xf>
    <xf numFmtId="43" fontId="38" fillId="2" borderId="1" xfId="0" applyNumberFormat="1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top"/>
    </xf>
    <xf numFmtId="43" fontId="5" fillId="0" borderId="0" xfId="0" applyNumberFormat="1" applyFont="1"/>
    <xf numFmtId="0" fontId="8" fillId="2" borderId="1" xfId="0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2" fontId="31" fillId="0" borderId="0" xfId="0" applyNumberFormat="1" applyFont="1" applyAlignment="1">
      <alignment horizontal="center"/>
    </xf>
    <xf numFmtId="1" fontId="31" fillId="2" borderId="1" xfId="0" applyNumberFormat="1" applyFont="1" applyFill="1" applyBorder="1" applyAlignment="1">
      <alignment horizontal="center"/>
    </xf>
    <xf numFmtId="9" fontId="31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5" fontId="31" fillId="2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2" fontId="8" fillId="4" borderId="8" xfId="0" applyNumberFormat="1" applyFont="1" applyFill="1" applyBorder="1" applyAlignment="1">
      <alignment horizontal="center" vertical="center" wrapText="1"/>
    </xf>
    <xf numFmtId="0" fontId="33" fillId="0" borderId="25" xfId="0" applyFont="1" applyBorder="1"/>
    <xf numFmtId="0" fontId="38" fillId="0" borderId="0" xfId="0" applyFont="1"/>
    <xf numFmtId="0" fontId="38" fillId="0" borderId="0" xfId="0" applyFont="1" applyAlignment="1">
      <alignment horizontal="center" vertical="center"/>
    </xf>
    <xf numFmtId="16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horizontal="center" vertical="center" wrapText="1"/>
    </xf>
    <xf numFmtId="15" fontId="31" fillId="2" borderId="1" xfId="0" applyNumberFormat="1" applyFont="1" applyFill="1" applyBorder="1" applyAlignment="1">
      <alignment horizontal="left"/>
    </xf>
    <xf numFmtId="2" fontId="31" fillId="2" borderId="1" xfId="0" applyNumberFormat="1" applyFont="1" applyFill="1" applyBorder="1" applyAlignment="1">
      <alignment horizontal="center"/>
    </xf>
    <xf numFmtId="0" fontId="33" fillId="2" borderId="24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 vertical="center" wrapText="1"/>
    </xf>
    <xf numFmtId="10" fontId="5" fillId="7" borderId="2" xfId="0" applyNumberFormat="1" applyFont="1" applyFill="1" applyBorder="1" applyAlignment="1">
      <alignment horizontal="center" vertical="center" wrapText="1"/>
    </xf>
    <xf numFmtId="167" fontId="5" fillId="7" borderId="2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left"/>
    </xf>
    <xf numFmtId="1" fontId="5" fillId="8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 vertical="center" wrapText="1"/>
    </xf>
    <xf numFmtId="10" fontId="5" fillId="8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/>
    <xf numFmtId="9" fontId="5" fillId="8" borderId="2" xfId="0" applyNumberFormat="1" applyFont="1" applyFill="1" applyBorder="1" applyAlignment="1">
      <alignment horizontal="center"/>
    </xf>
    <xf numFmtId="168" fontId="5" fillId="8" borderId="2" xfId="0" applyNumberFormat="1" applyFont="1" applyFill="1" applyBorder="1" applyAlignment="1">
      <alignment horizontal="center" vertical="center" wrapText="1"/>
    </xf>
    <xf numFmtId="15" fontId="5" fillId="8" borderId="2" xfId="0" applyNumberFormat="1" applyFont="1" applyFill="1" applyBorder="1"/>
    <xf numFmtId="1" fontId="5" fillId="6" borderId="2" xfId="0" applyNumberFormat="1" applyFont="1" applyFill="1" applyBorder="1" applyAlignment="1">
      <alignment horizontal="center" vertical="center" wrapText="1"/>
    </xf>
    <xf numFmtId="167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 vertical="center" wrapText="1"/>
    </xf>
    <xf numFmtId="9" fontId="5" fillId="6" borderId="2" xfId="0" applyNumberFormat="1" applyFont="1" applyFill="1" applyBorder="1" applyAlignment="1">
      <alignment horizontal="center"/>
    </xf>
    <xf numFmtId="1" fontId="5" fillId="7" borderId="3" xfId="0" applyNumberFormat="1" applyFont="1" applyFill="1" applyBorder="1" applyAlignment="1">
      <alignment horizontal="center" vertical="center"/>
    </xf>
    <xf numFmtId="167" fontId="5" fillId="7" borderId="3" xfId="0" applyNumberFormat="1" applyFont="1" applyFill="1" applyBorder="1" applyAlignment="1">
      <alignment horizontal="center" vertical="center"/>
    </xf>
    <xf numFmtId="167" fontId="5" fillId="7" borderId="3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2" fontId="5" fillId="7" borderId="3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10" fontId="5" fillId="7" borderId="3" xfId="0" applyNumberFormat="1" applyFont="1" applyFill="1" applyBorder="1" applyAlignment="1">
      <alignment horizontal="center" vertical="center" wrapText="1"/>
    </xf>
    <xf numFmtId="167" fontId="5" fillId="7" borderId="3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/>
    </xf>
    <xf numFmtId="167" fontId="5" fillId="8" borderId="2" xfId="0" applyNumberFormat="1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 vertical="center" wrapText="1"/>
    </xf>
    <xf numFmtId="1" fontId="5" fillId="8" borderId="3" xfId="0" applyNumberFormat="1" applyFont="1" applyFill="1" applyBorder="1" applyAlignment="1">
      <alignment horizontal="center" vertical="center"/>
    </xf>
    <xf numFmtId="167" fontId="5" fillId="8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/>
    <xf numFmtId="0" fontId="5" fillId="8" borderId="3" xfId="0" applyFont="1" applyFill="1" applyBorder="1" applyAlignment="1">
      <alignment horizontal="center"/>
    </xf>
    <xf numFmtId="2" fontId="5" fillId="8" borderId="3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38" fillId="0" borderId="28" xfId="0" applyFont="1" applyBorder="1" applyAlignment="1">
      <alignment horizontal="center" vertical="center"/>
    </xf>
    <xf numFmtId="165" fontId="38" fillId="0" borderId="28" xfId="0" applyNumberFormat="1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2" fontId="39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5" fontId="5" fillId="0" borderId="28" xfId="0" applyNumberFormat="1" applyFont="1" applyBorder="1" applyAlignment="1">
      <alignment horizontal="center" vertical="center"/>
    </xf>
    <xf numFmtId="43" fontId="38" fillId="0" borderId="28" xfId="0" applyNumberFormat="1" applyFont="1" applyBorder="1" applyAlignment="1">
      <alignment horizontal="center" vertical="top"/>
    </xf>
    <xf numFmtId="10" fontId="39" fillId="0" borderId="28" xfId="0" applyNumberFormat="1" applyFont="1" applyBorder="1" applyAlignment="1">
      <alignment horizontal="center" vertical="center" wrapText="1"/>
    </xf>
    <xf numFmtId="16" fontId="39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left"/>
    </xf>
    <xf numFmtId="0" fontId="8" fillId="4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/>
    </xf>
    <xf numFmtId="0" fontId="5" fillId="2" borderId="22" xfId="0" applyFont="1" applyFill="1" applyBorder="1"/>
    <xf numFmtId="0" fontId="17" fillId="0" borderId="7" xfId="0" applyFont="1" applyBorder="1"/>
    <xf numFmtId="2" fontId="5" fillId="0" borderId="7" xfId="0" applyNumberFormat="1" applyFont="1" applyBorder="1"/>
    <xf numFmtId="0" fontId="5" fillId="0" borderId="7" xfId="0" applyFont="1" applyBorder="1"/>
    <xf numFmtId="0" fontId="8" fillId="0" borderId="28" xfId="1" applyFont="1" applyBorder="1"/>
    <xf numFmtId="2" fontId="8" fillId="0" borderId="28" xfId="1" applyNumberFormat="1" applyFont="1" applyBorder="1" applyAlignment="1">
      <alignment horizontal="right"/>
    </xf>
    <xf numFmtId="2" fontId="8" fillId="0" borderId="28" xfId="1" applyNumberFormat="1" applyFont="1" applyBorder="1"/>
    <xf numFmtId="10" fontId="8" fillId="0" borderId="28" xfId="46" applyNumberFormat="1" applyFont="1" applyBorder="1"/>
    <xf numFmtId="0" fontId="8" fillId="4" borderId="7" xfId="0" applyFont="1" applyFill="1" applyBorder="1" applyAlignment="1">
      <alignment horizontal="center"/>
    </xf>
    <xf numFmtId="0" fontId="5" fillId="0" borderId="22" xfId="0" applyFont="1" applyBorder="1"/>
    <xf numFmtId="15" fontId="5" fillId="0" borderId="22" xfId="0" applyNumberFormat="1" applyFont="1" applyBorder="1"/>
    <xf numFmtId="2" fontId="5" fillId="0" borderId="22" xfId="0" applyNumberFormat="1" applyFont="1" applyBorder="1"/>
    <xf numFmtId="2" fontId="5" fillId="0" borderId="22" xfId="0" applyNumberFormat="1" applyFont="1" applyBorder="1" applyAlignment="1">
      <alignment horizontal="right"/>
    </xf>
    <xf numFmtId="0" fontId="16" fillId="0" borderId="22" xfId="0" applyFont="1" applyBorder="1"/>
    <xf numFmtId="10" fontId="16" fillId="2" borderId="22" xfId="0" applyNumberFormat="1" applyFont="1" applyFill="1" applyBorder="1" applyAlignment="1">
      <alignment horizontal="center"/>
    </xf>
    <xf numFmtId="0" fontId="5" fillId="0" borderId="28" xfId="0" applyFont="1" applyBorder="1"/>
    <xf numFmtId="0" fontId="17" fillId="0" borderId="28" xfId="0" applyFont="1" applyBorder="1"/>
    <xf numFmtId="2" fontId="5" fillId="0" borderId="28" xfId="0" applyNumberFormat="1" applyFont="1" applyBorder="1"/>
    <xf numFmtId="15" fontId="55" fillId="0" borderId="28" xfId="12" applyNumberFormat="1" applyFont="1" applyBorder="1"/>
    <xf numFmtId="2" fontId="5" fillId="0" borderId="28" xfId="1" applyNumberFormat="1" applyBorder="1"/>
    <xf numFmtId="15" fontId="3" fillId="0" borderId="28" xfId="12" applyNumberFormat="1" applyFont="1" applyBorder="1"/>
    <xf numFmtId="2" fontId="5" fillId="0" borderId="28" xfId="1" applyNumberFormat="1" applyBorder="1" applyAlignment="1">
      <alignment horizontal="right"/>
    </xf>
    <xf numFmtId="0" fontId="5" fillId="0" borderId="28" xfId="1" applyBorder="1"/>
    <xf numFmtId="10" fontId="5" fillId="0" borderId="28" xfId="46" applyNumberFormat="1" applyFont="1" applyBorder="1"/>
    <xf numFmtId="0" fontId="3" fillId="0" borderId="28" xfId="12" applyFont="1" applyBorder="1" applyAlignment="1">
      <alignment horizontal="left"/>
    </xf>
    <xf numFmtId="49" fontId="3" fillId="0" borderId="28" xfId="12" applyNumberFormat="1" applyFont="1" applyBorder="1"/>
    <xf numFmtId="0" fontId="3" fillId="0" borderId="28" xfId="12" applyFont="1" applyBorder="1"/>
    <xf numFmtId="0" fontId="5" fillId="0" borderId="28" xfId="0" applyFont="1" applyBorder="1" applyAlignment="1">
      <alignment horizontal="left"/>
    </xf>
    <xf numFmtId="16" fontId="38" fillId="0" borderId="22" xfId="0" applyNumberFormat="1" applyFont="1" applyBorder="1" applyAlignment="1">
      <alignment horizontal="center" vertical="center"/>
    </xf>
    <xf numFmtId="0" fontId="38" fillId="0" borderId="28" xfId="0" applyFont="1" applyBorder="1"/>
    <xf numFmtId="16" fontId="38" fillId="0" borderId="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left"/>
    </xf>
    <xf numFmtId="0" fontId="5" fillId="7" borderId="7" xfId="0" applyFont="1" applyFill="1" applyBorder="1" applyAlignment="1">
      <alignment horizontal="center"/>
    </xf>
    <xf numFmtId="2" fontId="5" fillId="7" borderId="7" xfId="0" applyNumberFormat="1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left" vertical="center" wrapText="1"/>
    </xf>
    <xf numFmtId="0" fontId="38" fillId="40" borderId="0" xfId="0" applyFont="1" applyFill="1"/>
    <xf numFmtId="0" fontId="38" fillId="40" borderId="0" xfId="0" applyFont="1" applyFill="1" applyAlignment="1">
      <alignment horizontal="center" vertical="center"/>
    </xf>
    <xf numFmtId="165" fontId="38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8" fillId="0" borderId="22" xfId="0" applyNumberFormat="1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10" fontId="38" fillId="0" borderId="28" xfId="0" applyNumberFormat="1" applyFont="1" applyBorder="1" applyAlignment="1">
      <alignment horizontal="center" vertical="center" wrapText="1"/>
    </xf>
    <xf numFmtId="0" fontId="38" fillId="41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0" fontId="39" fillId="42" borderId="28" xfId="0" applyFont="1" applyFill="1" applyBorder="1" applyAlignment="1">
      <alignment horizontal="center" vertical="center"/>
    </xf>
    <xf numFmtId="167" fontId="5" fillId="44" borderId="2" xfId="0" applyNumberFormat="1" applyFont="1" applyFill="1" applyBorder="1" applyAlignment="1">
      <alignment horizontal="center" vertical="center"/>
    </xf>
    <xf numFmtId="0" fontId="17" fillId="43" borderId="2" xfId="0" applyFont="1" applyFill="1" applyBorder="1"/>
    <xf numFmtId="0" fontId="17" fillId="43" borderId="2" xfId="0" applyFont="1" applyFill="1" applyBorder="1" applyAlignment="1">
      <alignment horizontal="center"/>
    </xf>
    <xf numFmtId="0" fontId="5" fillId="43" borderId="2" xfId="0" applyFont="1" applyFill="1" applyBorder="1" applyAlignment="1">
      <alignment horizontal="center"/>
    </xf>
    <xf numFmtId="0" fontId="5" fillId="45" borderId="4" xfId="0" applyFont="1" applyFill="1" applyBorder="1" applyAlignment="1">
      <alignment horizontal="center"/>
    </xf>
    <xf numFmtId="2" fontId="5" fillId="45" borderId="2" xfId="0" applyNumberFormat="1" applyFont="1" applyFill="1" applyBorder="1" applyAlignment="1">
      <alignment horizontal="center" vertical="center" wrapText="1"/>
    </xf>
    <xf numFmtId="10" fontId="5" fillId="45" borderId="2" xfId="0" applyNumberFormat="1" applyFont="1" applyFill="1" applyBorder="1" applyAlignment="1">
      <alignment horizontal="center" vertical="center" wrapText="1"/>
    </xf>
    <xf numFmtId="0" fontId="5" fillId="45" borderId="2" xfId="0" applyFont="1" applyFill="1" applyBorder="1" applyAlignment="1">
      <alignment horizontal="center"/>
    </xf>
    <xf numFmtId="167" fontId="5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0" fontId="38" fillId="41" borderId="28" xfId="0" applyNumberFormat="1" applyFont="1" applyFill="1" applyBorder="1" applyAlignment="1">
      <alignment horizontal="center" vertical="center" wrapText="1"/>
    </xf>
    <xf numFmtId="16" fontId="38" fillId="41" borderId="28" xfId="0" applyNumberFormat="1" applyFont="1" applyFill="1" applyBorder="1" applyAlignment="1">
      <alignment horizontal="center" vertical="center"/>
    </xf>
    <xf numFmtId="2" fontId="39" fillId="42" borderId="28" xfId="0" applyNumberFormat="1" applyFont="1" applyFill="1" applyBorder="1" applyAlignment="1">
      <alignment horizontal="center" vertical="center"/>
    </xf>
    <xf numFmtId="165" fontId="38" fillId="42" borderId="28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38" fillId="0" borderId="22" xfId="0" applyFont="1" applyBorder="1" applyAlignment="1">
      <alignment horizontal="center" vertical="center"/>
    </xf>
    <xf numFmtId="0" fontId="0" fillId="0" borderId="22" xfId="0" applyBorder="1"/>
    <xf numFmtId="0" fontId="38" fillId="0" borderId="22" xfId="0" applyFont="1" applyBorder="1"/>
    <xf numFmtId="0" fontId="39" fillId="0" borderId="22" xfId="0" applyFont="1" applyBorder="1" applyAlignment="1">
      <alignment horizontal="center" vertical="center"/>
    </xf>
    <xf numFmtId="2" fontId="39" fillId="0" borderId="22" xfId="0" applyNumberFormat="1" applyFont="1" applyBorder="1" applyAlignment="1">
      <alignment horizontal="center" vertical="center"/>
    </xf>
    <xf numFmtId="166" fontId="38" fillId="0" borderId="22" xfId="0" applyNumberFormat="1" applyFont="1" applyBorder="1" applyAlignment="1">
      <alignment horizontal="center" vertical="center"/>
    </xf>
    <xf numFmtId="166" fontId="38" fillId="0" borderId="28" xfId="0" applyNumberFormat="1" applyFont="1" applyBorder="1" applyAlignment="1">
      <alignment horizontal="center" vertical="center"/>
    </xf>
    <xf numFmtId="0" fontId="17" fillId="0" borderId="38" xfId="0" applyFont="1" applyBorder="1"/>
    <xf numFmtId="2" fontId="5" fillId="0" borderId="38" xfId="0" applyNumberFormat="1" applyFont="1" applyBorder="1"/>
    <xf numFmtId="0" fontId="5" fillId="0" borderId="38" xfId="0" applyFont="1" applyBorder="1"/>
    <xf numFmtId="0" fontId="5" fillId="2" borderId="28" xfId="0" applyFont="1" applyFill="1" applyBorder="1"/>
    <xf numFmtId="0" fontId="5" fillId="0" borderId="39" xfId="0" applyFont="1" applyBorder="1" applyAlignment="1">
      <alignment horizontal="left"/>
    </xf>
    <xf numFmtId="0" fontId="5" fillId="2" borderId="38" xfId="0" applyFont="1" applyFill="1" applyBorder="1"/>
    <xf numFmtId="0" fontId="0" fillId="0" borderId="28" xfId="0" applyBorder="1"/>
    <xf numFmtId="0" fontId="20" fillId="2" borderId="22" xfId="0" applyFont="1" applyFill="1" applyBorder="1" applyAlignment="1">
      <alignment horizontal="right"/>
    </xf>
    <xf numFmtId="2" fontId="20" fillId="2" borderId="22" xfId="0" applyNumberFormat="1" applyFont="1" applyFill="1" applyBorder="1" applyAlignment="1">
      <alignment horizontal="right"/>
    </xf>
    <xf numFmtId="0" fontId="38" fillId="46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9" fillId="47" borderId="28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3" fontId="5" fillId="0" borderId="7" xfId="0" applyNumberFormat="1" applyFont="1" applyBorder="1" applyAlignment="1">
      <alignment horizontal="left"/>
    </xf>
    <xf numFmtId="164" fontId="5" fillId="2" borderId="28" xfId="0" applyNumberFormat="1" applyFont="1" applyFill="1" applyBorder="1" applyAlignment="1">
      <alignment horizontal="left"/>
    </xf>
    <xf numFmtId="3" fontId="5" fillId="0" borderId="28" xfId="0" applyNumberFormat="1" applyFont="1" applyBorder="1" applyAlignment="1">
      <alignment horizontal="left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38" xfId="0" applyFont="1" applyFill="1" applyBorder="1" applyAlignment="1">
      <alignment horizontal="left" vertical="center" wrapText="1"/>
    </xf>
    <xf numFmtId="0" fontId="39" fillId="46" borderId="28" xfId="0" applyFont="1" applyFill="1" applyBorder="1" applyAlignment="1">
      <alignment horizontal="center" vertical="center"/>
    </xf>
    <xf numFmtId="2" fontId="39" fillId="46" borderId="28" xfId="0" applyNumberFormat="1" applyFont="1" applyFill="1" applyBorder="1" applyAlignment="1">
      <alignment horizontal="center" vertical="center"/>
    </xf>
    <xf numFmtId="166" fontId="38" fillId="46" borderId="28" xfId="0" applyNumberFormat="1" applyFont="1" applyFill="1" applyBorder="1" applyAlignment="1">
      <alignment horizontal="center" vertical="center"/>
    </xf>
    <xf numFmtId="16" fontId="38" fillId="47" borderId="28" xfId="0" applyNumberFormat="1" applyFont="1" applyFill="1" applyBorder="1" applyAlignment="1">
      <alignment horizontal="center" vertical="center"/>
    </xf>
    <xf numFmtId="0" fontId="38" fillId="47" borderId="28" xfId="0" applyFont="1" applyFill="1" applyBorder="1"/>
    <xf numFmtId="16" fontId="38" fillId="42" borderId="28" xfId="0" applyNumberFormat="1" applyFont="1" applyFill="1" applyBorder="1" applyAlignment="1">
      <alignment horizontal="center" vertical="center"/>
    </xf>
    <xf numFmtId="0" fontId="38" fillId="42" borderId="28" xfId="0" applyFont="1" applyFill="1" applyBorder="1"/>
    <xf numFmtId="0" fontId="39" fillId="41" borderId="28" xfId="0" applyFont="1" applyFill="1" applyBorder="1" applyAlignment="1">
      <alignment horizontal="center" vertical="center"/>
    </xf>
    <xf numFmtId="2" fontId="39" fillId="41" borderId="28" xfId="0" applyNumberFormat="1" applyFont="1" applyFill="1" applyBorder="1" applyAlignment="1">
      <alignment horizontal="center" vertical="center"/>
    </xf>
    <xf numFmtId="166" fontId="38" fillId="41" borderId="28" xfId="0" applyNumberFormat="1" applyFont="1" applyFill="1" applyBorder="1" applyAlignment="1">
      <alignment horizontal="center" vertical="center"/>
    </xf>
    <xf numFmtId="15" fontId="33" fillId="2" borderId="22" xfId="0" applyNumberFormat="1" applyFont="1" applyFill="1" applyBorder="1" applyAlignment="1">
      <alignment vertical="center"/>
    </xf>
    <xf numFmtId="0" fontId="5" fillId="2" borderId="22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center" vertical="top"/>
    </xf>
    <xf numFmtId="2" fontId="5" fillId="2" borderId="41" xfId="0" applyNumberFormat="1" applyFont="1" applyFill="1" applyBorder="1" applyAlignment="1">
      <alignment horizontal="center" vertical="center"/>
    </xf>
    <xf numFmtId="0" fontId="62" fillId="0" borderId="22" xfId="0" applyFont="1" applyBorder="1"/>
    <xf numFmtId="167" fontId="5" fillId="0" borderId="22" xfId="0" applyNumberFormat="1" applyFont="1" applyBorder="1" applyAlignment="1">
      <alignment horizontal="center" vertical="center"/>
    </xf>
    <xf numFmtId="1" fontId="5" fillId="2" borderId="28" xfId="0" applyNumberFormat="1" applyFont="1" applyFill="1" applyBorder="1" applyAlignment="1">
      <alignment horizontal="center" vertical="center" wrapText="1"/>
    </xf>
    <xf numFmtId="0" fontId="17" fillId="0" borderId="5" xfId="0" applyFont="1" applyBorder="1"/>
    <xf numFmtId="1" fontId="5" fillId="2" borderId="40" xfId="0" applyNumberFormat="1" applyFont="1" applyFill="1" applyBorder="1" applyAlignment="1">
      <alignment horizontal="center" vertical="center" wrapText="1"/>
    </xf>
    <xf numFmtId="167" fontId="5" fillId="2" borderId="28" xfId="0" applyNumberFormat="1" applyFont="1" applyFill="1" applyBorder="1" applyAlignment="1">
      <alignment horizontal="center" vertical="center"/>
    </xf>
    <xf numFmtId="15" fontId="8" fillId="2" borderId="22" xfId="0" applyNumberFormat="1" applyFont="1" applyFill="1" applyBorder="1" applyAlignment="1">
      <alignment horizontal="center"/>
    </xf>
    <xf numFmtId="0" fontId="0" fillId="0" borderId="42" xfId="0" applyBorder="1"/>
    <xf numFmtId="0" fontId="5" fillId="2" borderId="44" xfId="0" applyFont="1" applyFill="1" applyBorder="1"/>
    <xf numFmtId="0" fontId="5" fillId="2" borderId="45" xfId="0" applyFont="1" applyFill="1" applyBorder="1"/>
    <xf numFmtId="0" fontId="5" fillId="2" borderId="42" xfId="0" applyFont="1" applyFill="1" applyBorder="1"/>
    <xf numFmtId="0" fontId="5" fillId="3" borderId="43" xfId="0" applyFont="1" applyFill="1" applyBorder="1"/>
    <xf numFmtId="0" fontId="5" fillId="3" borderId="22" xfId="0" applyFont="1" applyFill="1" applyBorder="1"/>
    <xf numFmtId="0" fontId="5" fillId="3" borderId="22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7" fillId="2" borderId="43" xfId="0" applyFont="1" applyFill="1" applyBorder="1" applyAlignment="1">
      <alignment horizontal="left"/>
    </xf>
    <xf numFmtId="0" fontId="5" fillId="2" borderId="48" xfId="0" applyFont="1" applyFill="1" applyBorder="1"/>
    <xf numFmtId="0" fontId="5" fillId="2" borderId="49" xfId="0" applyFont="1" applyFill="1" applyBorder="1"/>
    <xf numFmtId="0" fontId="5" fillId="3" borderId="45" xfId="0" applyFont="1" applyFill="1" applyBorder="1"/>
    <xf numFmtId="0" fontId="5" fillId="3" borderId="42" xfId="0" applyFont="1" applyFill="1" applyBorder="1"/>
    <xf numFmtId="0" fontId="0" fillId="0" borderId="46" xfId="0" applyBorder="1"/>
    <xf numFmtId="0" fontId="6" fillId="3" borderId="22" xfId="0" applyFont="1" applyFill="1" applyBorder="1"/>
    <xf numFmtId="0" fontId="7" fillId="3" borderId="22" xfId="0" applyFont="1" applyFill="1" applyBorder="1" applyAlignment="1">
      <alignment horizontal="center"/>
    </xf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35" fillId="3" borderId="22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" fontId="38" fillId="42" borderId="40" xfId="0" applyNumberFormat="1" applyFont="1" applyFill="1" applyBorder="1" applyAlignment="1">
      <alignment horizontal="center" vertical="center"/>
    </xf>
    <xf numFmtId="0" fontId="38" fillId="42" borderId="40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/>
    </xf>
    <xf numFmtId="0" fontId="38" fillId="0" borderId="28" xfId="0" applyFont="1" applyFill="1" applyBorder="1"/>
    <xf numFmtId="16" fontId="38" fillId="0" borderId="28" xfId="0" applyNumberFormat="1" applyFont="1" applyFill="1" applyBorder="1" applyAlignment="1">
      <alignment horizontal="center" vertical="center"/>
    </xf>
    <xf numFmtId="0" fontId="39" fillId="0" borderId="39" xfId="0" applyFont="1" applyFill="1" applyBorder="1" applyAlignment="1">
      <alignment horizontal="center" vertical="center"/>
    </xf>
    <xf numFmtId="0" fontId="39" fillId="0" borderId="28" xfId="0" applyFont="1" applyFill="1" applyBorder="1" applyAlignment="1">
      <alignment horizontal="center" vertical="center"/>
    </xf>
    <xf numFmtId="2" fontId="39" fillId="0" borderId="28" xfId="0" applyNumberFormat="1" applyFont="1" applyFill="1" applyBorder="1" applyAlignment="1">
      <alignment horizontal="center" vertical="center"/>
    </xf>
    <xf numFmtId="166" fontId="38" fillId="0" borderId="28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165" fontId="38" fillId="0" borderId="0" xfId="0" applyNumberFormat="1" applyFont="1" applyFill="1" applyAlignment="1">
      <alignment horizontal="center" vertical="center"/>
    </xf>
    <xf numFmtId="0" fontId="38" fillId="0" borderId="0" xfId="0" applyFont="1" applyFill="1"/>
    <xf numFmtId="0" fontId="38" fillId="0" borderId="0" xfId="0" applyFont="1" applyFill="1" applyAlignment="1">
      <alignment horizontal="center" vertical="center"/>
    </xf>
    <xf numFmtId="0" fontId="5" fillId="47" borderId="28" xfId="0" applyFont="1" applyFill="1" applyBorder="1" applyAlignment="1">
      <alignment horizontal="center" vertical="center"/>
    </xf>
    <xf numFmtId="165" fontId="38" fillId="47" borderId="28" xfId="0" applyNumberFormat="1" applyFont="1" applyFill="1" applyBorder="1" applyAlignment="1">
      <alignment horizontal="center" vertical="center"/>
    </xf>
    <xf numFmtId="15" fontId="5" fillId="47" borderId="28" xfId="0" applyNumberFormat="1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left"/>
    </xf>
    <xf numFmtId="43" fontId="38" fillId="47" borderId="28" xfId="0" applyNumberFormat="1" applyFont="1" applyFill="1" applyBorder="1" applyAlignment="1">
      <alignment horizontal="center" vertical="top"/>
    </xf>
    <xf numFmtId="2" fontId="38" fillId="46" borderId="28" xfId="0" applyNumberFormat="1" applyFont="1" applyFill="1" applyBorder="1" applyAlignment="1">
      <alignment horizontal="center" vertical="center"/>
    </xf>
    <xf numFmtId="10" fontId="38" fillId="46" borderId="28" xfId="0" applyNumberFormat="1" applyFont="1" applyFill="1" applyBorder="1" applyAlignment="1">
      <alignment horizontal="center" vertical="center" wrapText="1"/>
    </xf>
    <xf numFmtId="16" fontId="38" fillId="46" borderId="28" xfId="0" applyNumberFormat="1" applyFont="1" applyFill="1" applyBorder="1" applyAlignment="1">
      <alignment horizontal="center" vertical="center"/>
    </xf>
    <xf numFmtId="2" fontId="39" fillId="47" borderId="28" xfId="0" applyNumberFormat="1" applyFont="1" applyFill="1" applyBorder="1" applyAlignment="1">
      <alignment horizontal="center" vertical="center"/>
    </xf>
    <xf numFmtId="0" fontId="5" fillId="42" borderId="28" xfId="0" applyFont="1" applyFill="1" applyBorder="1" applyAlignment="1">
      <alignment horizontal="center" vertical="center"/>
    </xf>
    <xf numFmtId="15" fontId="5" fillId="42" borderId="28" xfId="0" applyNumberFormat="1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left"/>
    </xf>
    <xf numFmtId="43" fontId="38" fillId="42" borderId="28" xfId="0" applyNumberFormat="1" applyFont="1" applyFill="1" applyBorder="1" applyAlignment="1">
      <alignment horizontal="center" vertical="top"/>
    </xf>
    <xf numFmtId="16" fontId="38" fillId="0" borderId="22" xfId="0" applyNumberFormat="1" applyFont="1" applyFill="1" applyBorder="1" applyAlignment="1">
      <alignment horizontal="center" vertical="center"/>
    </xf>
    <xf numFmtId="0" fontId="5" fillId="43" borderId="28" xfId="0" applyFont="1" applyFill="1" applyBorder="1" applyAlignment="1">
      <alignment horizontal="center" vertical="center"/>
    </xf>
    <xf numFmtId="165" fontId="38" fillId="43" borderId="28" xfId="0" applyNumberFormat="1" applyFont="1" applyFill="1" applyBorder="1" applyAlignment="1">
      <alignment horizontal="center" vertical="center"/>
    </xf>
    <xf numFmtId="15" fontId="5" fillId="43" borderId="28" xfId="0" applyNumberFormat="1" applyFont="1" applyFill="1" applyBorder="1" applyAlignment="1">
      <alignment horizontal="center" vertical="center"/>
    </xf>
    <xf numFmtId="0" fontId="38" fillId="43" borderId="28" xfId="0" applyFont="1" applyFill="1" applyBorder="1"/>
    <xf numFmtId="43" fontId="38" fillId="43" borderId="28" xfId="0" applyNumberFormat="1" applyFont="1" applyFill="1" applyBorder="1" applyAlignment="1">
      <alignment horizontal="center" vertical="top"/>
    </xf>
    <xf numFmtId="0" fontId="38" fillId="43" borderId="28" xfId="0" applyFont="1" applyFill="1" applyBorder="1" applyAlignment="1">
      <alignment horizontal="center" vertical="center"/>
    </xf>
    <xf numFmtId="0" fontId="39" fillId="43" borderId="28" xfId="0" applyFont="1" applyFill="1" applyBorder="1" applyAlignment="1">
      <alignment horizontal="center" vertical="center"/>
    </xf>
    <xf numFmtId="0" fontId="39" fillId="48" borderId="28" xfId="0" applyFont="1" applyFill="1" applyBorder="1" applyAlignment="1">
      <alignment horizontal="center" vertical="center"/>
    </xf>
    <xf numFmtId="0" fontId="38" fillId="48" borderId="28" xfId="0" applyFont="1" applyFill="1" applyBorder="1" applyAlignment="1">
      <alignment horizontal="center" vertical="center"/>
    </xf>
    <xf numFmtId="2" fontId="39" fillId="48" borderId="28" xfId="0" applyNumberFormat="1" applyFont="1" applyFill="1" applyBorder="1" applyAlignment="1">
      <alignment horizontal="center" vertical="center"/>
    </xf>
    <xf numFmtId="166" fontId="38" fillId="48" borderId="28" xfId="0" applyNumberFormat="1" applyFont="1" applyFill="1" applyBorder="1" applyAlignment="1">
      <alignment horizontal="center" vertical="center"/>
    </xf>
    <xf numFmtId="16" fontId="38" fillId="43" borderId="28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15" fillId="0" borderId="13" xfId="0" applyFont="1" applyBorder="1"/>
    <xf numFmtId="0" fontId="15" fillId="0" borderId="14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15" fillId="0" borderId="20" xfId="0" applyFont="1" applyBorder="1"/>
    <xf numFmtId="0" fontId="8" fillId="4" borderId="10" xfId="0" applyFont="1" applyFill="1" applyBorder="1" applyAlignment="1">
      <alignment horizontal="left" vertical="center" wrapText="1"/>
    </xf>
    <xf numFmtId="0" fontId="15" fillId="0" borderId="27" xfId="0" applyFont="1" applyBorder="1"/>
    <xf numFmtId="0" fontId="15" fillId="0" borderId="19" xfId="0" applyFont="1" applyBorder="1"/>
    <xf numFmtId="0" fontId="8" fillId="4" borderId="10" xfId="0" applyFont="1" applyFill="1" applyBorder="1" applyAlignment="1">
      <alignment horizontal="center" vertical="center" wrapText="1"/>
    </xf>
    <xf numFmtId="0" fontId="28" fillId="2" borderId="21" xfId="0" applyFont="1" applyFill="1" applyBorder="1"/>
    <xf numFmtId="0" fontId="15" fillId="0" borderId="22" xfId="0" applyFont="1" applyBorder="1"/>
    <xf numFmtId="2" fontId="33" fillId="2" borderId="21" xfId="0" applyNumberFormat="1" applyFont="1" applyFill="1" applyBorder="1" applyAlignment="1">
      <alignment horizontal="left" wrapText="1"/>
    </xf>
  </cellXfs>
  <cellStyles count="120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24" xfId="119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200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199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217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216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511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" name="image9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5" name="image9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8" name="image9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9" name="image9.jp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2" name="image9.jp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3" name="image9.jp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4" name="image9.jp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5" name="image9.jp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6" name="image9.jp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7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8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9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0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1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3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4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5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6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7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8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1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3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4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5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6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9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0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1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5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6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3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4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7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8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jain/Downloads/Open%20Cal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uture Intra"/>
      <sheetName val="Cash Intra"/>
      <sheetName val="MidCap Intra"/>
      <sheetName val="Bulk Deals"/>
      <sheetName val="Call Tracker (Equity)"/>
      <sheetName val="Call Tracker (F&amp;O)"/>
    </sheetNames>
    <sheetDataSet>
      <sheetData sheetId="0"/>
      <sheetData sheetId="1"/>
      <sheetData sheetId="2"/>
      <sheetData sheetId="3">
        <row r="11">
          <cell r="B11" t="str">
            <v>360ONE</v>
          </cell>
          <cell r="C11">
            <v>1098.1500000000001</v>
          </cell>
        </row>
        <row r="12">
          <cell r="B12" t="str">
            <v>3MINDIA</v>
          </cell>
          <cell r="C12">
            <v>35325.65</v>
          </cell>
        </row>
        <row r="13">
          <cell r="B13" t="str">
            <v>ABB</v>
          </cell>
          <cell r="C13">
            <v>7859.55</v>
          </cell>
        </row>
        <row r="14">
          <cell r="B14" t="str">
            <v>ACC</v>
          </cell>
          <cell r="C14">
            <v>2348.6</v>
          </cell>
        </row>
        <row r="15">
          <cell r="B15" t="str">
            <v>AIAENG</v>
          </cell>
          <cell r="C15">
            <v>4400.3500000000004</v>
          </cell>
        </row>
        <row r="16">
          <cell r="B16" t="str">
            <v>APLAPOLLO</v>
          </cell>
          <cell r="C16">
            <v>1417.15</v>
          </cell>
        </row>
        <row r="17">
          <cell r="B17" t="str">
            <v>AUBANK</v>
          </cell>
          <cell r="C17">
            <v>633.4</v>
          </cell>
        </row>
        <row r="18">
          <cell r="B18" t="str">
            <v>AARTIIND</v>
          </cell>
          <cell r="C18">
            <v>625.20000000000005</v>
          </cell>
        </row>
        <row r="19">
          <cell r="B19" t="str">
            <v>AAVAS</v>
          </cell>
          <cell r="C19">
            <v>1694.15</v>
          </cell>
        </row>
        <row r="20">
          <cell r="B20" t="str">
            <v>ABBOTINDIA</v>
          </cell>
          <cell r="C20">
            <v>29156.6</v>
          </cell>
        </row>
        <row r="21">
          <cell r="B21" t="str">
            <v>ACE</v>
          </cell>
          <cell r="C21">
            <v>1321.7</v>
          </cell>
        </row>
        <row r="22">
          <cell r="B22" t="str">
            <v>ADANIENSOL</v>
          </cell>
          <cell r="C22">
            <v>1077.75</v>
          </cell>
        </row>
        <row r="23">
          <cell r="B23" t="str">
            <v>ADANIENT</v>
          </cell>
          <cell r="C23">
            <v>3099.05</v>
          </cell>
        </row>
        <row r="24">
          <cell r="B24" t="str">
            <v>ADANIGREEN</v>
          </cell>
          <cell r="C24">
            <v>1886.35</v>
          </cell>
        </row>
        <row r="25">
          <cell r="B25" t="str">
            <v>ADANIPORTS</v>
          </cell>
          <cell r="C25">
            <v>1492.3</v>
          </cell>
        </row>
        <row r="26">
          <cell r="B26" t="str">
            <v>ADANIPOWER</v>
          </cell>
          <cell r="C26">
            <v>673.7</v>
          </cell>
        </row>
        <row r="27">
          <cell r="B27" t="str">
            <v>ATGL</v>
          </cell>
          <cell r="C27">
            <v>860.9</v>
          </cell>
        </row>
        <row r="28">
          <cell r="B28" t="str">
            <v>AWL</v>
          </cell>
          <cell r="C28">
            <v>380.5</v>
          </cell>
        </row>
        <row r="29">
          <cell r="B29" t="str">
            <v>ABCAPITAL</v>
          </cell>
          <cell r="C29">
            <v>223.27</v>
          </cell>
        </row>
        <row r="30">
          <cell r="B30" t="str">
            <v>ABFRL</v>
          </cell>
          <cell r="C30">
            <v>314.3</v>
          </cell>
        </row>
        <row r="31">
          <cell r="B31" t="str">
            <v>AEGISLOG</v>
          </cell>
          <cell r="C31">
            <v>809.05</v>
          </cell>
        </row>
        <row r="32">
          <cell r="B32" t="str">
            <v>AETHER</v>
          </cell>
          <cell r="C32">
            <v>910.65</v>
          </cell>
        </row>
        <row r="33">
          <cell r="B33" t="str">
            <v>AFFLE</v>
          </cell>
          <cell r="C33">
            <v>1635.1</v>
          </cell>
        </row>
        <row r="34">
          <cell r="B34" t="str">
            <v>AJANTPHARM</v>
          </cell>
          <cell r="C34">
            <v>3123.1</v>
          </cell>
        </row>
        <row r="35">
          <cell r="B35" t="str">
            <v>APLLTD</v>
          </cell>
          <cell r="C35">
            <v>1117.5999999999999</v>
          </cell>
        </row>
        <row r="36">
          <cell r="B36" t="str">
            <v>ALKEM</v>
          </cell>
          <cell r="C36">
            <v>5768.05</v>
          </cell>
        </row>
        <row r="37">
          <cell r="B37" t="str">
            <v>ALKYLAMINE</v>
          </cell>
          <cell r="C37">
            <v>2098.9499999999998</v>
          </cell>
        </row>
        <row r="38">
          <cell r="B38" t="str">
            <v>ALLCARGO</v>
          </cell>
          <cell r="C38">
            <v>67.66</v>
          </cell>
        </row>
        <row r="39">
          <cell r="B39" t="str">
            <v>ALOKINDS</v>
          </cell>
          <cell r="C39">
            <v>29.17</v>
          </cell>
        </row>
        <row r="40">
          <cell r="B40" t="str">
            <v>ARE&amp;M</v>
          </cell>
          <cell r="C40">
            <v>1548.25</v>
          </cell>
        </row>
        <row r="41">
          <cell r="B41" t="str">
            <v>AMBER</v>
          </cell>
          <cell r="C41">
            <v>4199.8500000000004</v>
          </cell>
        </row>
        <row r="42">
          <cell r="B42" t="str">
            <v>AMBUJACEM</v>
          </cell>
          <cell r="C42">
            <v>631.79999999999995</v>
          </cell>
        </row>
        <row r="43">
          <cell r="B43" t="str">
            <v>ANANDRATHI</v>
          </cell>
          <cell r="C43">
            <v>3758.1</v>
          </cell>
        </row>
        <row r="44">
          <cell r="B44" t="str">
            <v>ANGELONE</v>
          </cell>
          <cell r="C44">
            <v>2616.75</v>
          </cell>
        </row>
        <row r="45">
          <cell r="B45" t="str">
            <v>ANURAS</v>
          </cell>
          <cell r="C45">
            <v>800.7</v>
          </cell>
        </row>
        <row r="46">
          <cell r="B46" t="str">
            <v>APARINDS</v>
          </cell>
          <cell r="C46">
            <v>8518.5</v>
          </cell>
        </row>
        <row r="47">
          <cell r="B47" t="str">
            <v>APOLLOHOSP</v>
          </cell>
          <cell r="C47">
            <v>6830.55</v>
          </cell>
        </row>
        <row r="48">
          <cell r="B48" t="str">
            <v>APOLLOTYRE</v>
          </cell>
          <cell r="C48">
            <v>507.6</v>
          </cell>
        </row>
        <row r="49">
          <cell r="B49" t="str">
            <v>APTUS</v>
          </cell>
          <cell r="C49">
            <v>315.85000000000002</v>
          </cell>
        </row>
        <row r="50">
          <cell r="B50" t="str">
            <v>ACI</v>
          </cell>
          <cell r="C50">
            <v>821</v>
          </cell>
        </row>
        <row r="51">
          <cell r="B51" t="str">
            <v>ASAHIINDIA</v>
          </cell>
          <cell r="C51">
            <v>656.5</v>
          </cell>
        </row>
        <row r="52">
          <cell r="B52" t="str">
            <v>ASHOKLEY</v>
          </cell>
          <cell r="C52">
            <v>261.75</v>
          </cell>
        </row>
        <row r="53">
          <cell r="B53" t="str">
            <v>ASIANPAINT</v>
          </cell>
          <cell r="C53">
            <v>3186.6</v>
          </cell>
        </row>
        <row r="54">
          <cell r="B54" t="str">
            <v>ASTERDM</v>
          </cell>
          <cell r="C54">
            <v>401.3</v>
          </cell>
        </row>
        <row r="55">
          <cell r="B55" t="str">
            <v>ASTRAZEN</v>
          </cell>
          <cell r="C55">
            <v>6780.35</v>
          </cell>
        </row>
        <row r="56">
          <cell r="B56" t="str">
            <v>ASTRAL</v>
          </cell>
          <cell r="C56">
            <v>1955.95</v>
          </cell>
        </row>
        <row r="57">
          <cell r="B57" t="str">
            <v>ATUL</v>
          </cell>
          <cell r="C57">
            <v>7912.7</v>
          </cell>
        </row>
        <row r="58">
          <cell r="B58" t="str">
            <v>AUROPHARMA</v>
          </cell>
          <cell r="C58">
            <v>1533.85</v>
          </cell>
        </row>
        <row r="59">
          <cell r="B59" t="str">
            <v>AVANTIFEED</v>
          </cell>
          <cell r="C59">
            <v>698.95</v>
          </cell>
        </row>
        <row r="60">
          <cell r="B60" t="str">
            <v>DMART</v>
          </cell>
          <cell r="C60">
            <v>5057.8500000000004</v>
          </cell>
        </row>
        <row r="61">
          <cell r="B61" t="str">
            <v>AXISBANK</v>
          </cell>
          <cell r="C61">
            <v>1169.95</v>
          </cell>
        </row>
        <row r="62">
          <cell r="B62" t="str">
            <v>BEML</v>
          </cell>
          <cell r="C62">
            <v>3913.25</v>
          </cell>
        </row>
        <row r="63">
          <cell r="B63" t="str">
            <v>BLS</v>
          </cell>
          <cell r="C63">
            <v>392.45</v>
          </cell>
        </row>
        <row r="64">
          <cell r="B64" t="str">
            <v>BSE</v>
          </cell>
          <cell r="C64">
            <v>2726.85</v>
          </cell>
        </row>
        <row r="65">
          <cell r="B65" t="str">
            <v>BAJAJ-AUTO</v>
          </cell>
          <cell r="C65">
            <v>9914.2000000000007</v>
          </cell>
        </row>
        <row r="66">
          <cell r="B66" t="str">
            <v>BAJFINANCE</v>
          </cell>
          <cell r="C66">
            <v>6743.6</v>
          </cell>
        </row>
        <row r="67">
          <cell r="B67" t="str">
            <v>BAJAJFINSV</v>
          </cell>
          <cell r="C67">
            <v>1625.7</v>
          </cell>
        </row>
        <row r="68">
          <cell r="B68" t="str">
            <v>BAJAJHLDNG</v>
          </cell>
          <cell r="C68">
            <v>9880.9</v>
          </cell>
        </row>
        <row r="69">
          <cell r="B69" t="str">
            <v>BALAMINES</v>
          </cell>
          <cell r="C69">
            <v>2182.6</v>
          </cell>
        </row>
        <row r="70">
          <cell r="B70" t="str">
            <v>BALKRISIND</v>
          </cell>
          <cell r="C70">
            <v>2869.8</v>
          </cell>
        </row>
        <row r="71">
          <cell r="B71" t="str">
            <v>BALRAMCHIN</v>
          </cell>
          <cell r="C71">
            <v>579.15</v>
          </cell>
        </row>
        <row r="72">
          <cell r="B72" t="str">
            <v>BANDHANBNK</v>
          </cell>
          <cell r="C72">
            <v>205.43</v>
          </cell>
        </row>
        <row r="73">
          <cell r="B73" t="str">
            <v>BANKBARODA</v>
          </cell>
          <cell r="C73">
            <v>254.1</v>
          </cell>
        </row>
        <row r="74">
          <cell r="B74" t="str">
            <v>BANKINDIA</v>
          </cell>
          <cell r="C74">
            <v>120.98</v>
          </cell>
        </row>
        <row r="75">
          <cell r="B75" t="str">
            <v>MAHABANK</v>
          </cell>
          <cell r="C75">
            <v>62.79</v>
          </cell>
        </row>
        <row r="76">
          <cell r="B76" t="str">
            <v>BATAINDIA</v>
          </cell>
          <cell r="C76">
            <v>1446.3</v>
          </cell>
        </row>
        <row r="77">
          <cell r="B77" t="str">
            <v>BAYERCROP</v>
          </cell>
          <cell r="C77">
            <v>6299.3</v>
          </cell>
        </row>
        <row r="78">
          <cell r="B78" t="str">
            <v>BERGEPAINT</v>
          </cell>
          <cell r="C78">
            <v>582.04999999999995</v>
          </cell>
        </row>
        <row r="79">
          <cell r="B79" t="str">
            <v>BDL</v>
          </cell>
          <cell r="C79">
            <v>1304.45</v>
          </cell>
        </row>
        <row r="80">
          <cell r="B80" t="str">
            <v>BEL</v>
          </cell>
          <cell r="C80">
            <v>304.5</v>
          </cell>
        </row>
        <row r="81">
          <cell r="B81" t="str">
            <v>BHARATFORG</v>
          </cell>
          <cell r="C81">
            <v>1621.2</v>
          </cell>
        </row>
        <row r="82">
          <cell r="B82" t="str">
            <v>BHEL</v>
          </cell>
          <cell r="C82">
            <v>299.64999999999998</v>
          </cell>
        </row>
        <row r="83">
          <cell r="B83" t="str">
            <v>BPCL</v>
          </cell>
          <cell r="C83">
            <v>350.1</v>
          </cell>
        </row>
        <row r="84">
          <cell r="B84" t="str">
            <v>BHARTIARTL</v>
          </cell>
          <cell r="C84">
            <v>1486.35</v>
          </cell>
        </row>
        <row r="85">
          <cell r="B85" t="str">
            <v>BIKAJI</v>
          </cell>
          <cell r="C85">
            <v>855</v>
          </cell>
        </row>
        <row r="86">
          <cell r="B86" t="str">
            <v>BIOCON</v>
          </cell>
          <cell r="C86">
            <v>356.5</v>
          </cell>
        </row>
        <row r="87">
          <cell r="B87" t="str">
            <v>BIRLACORPN</v>
          </cell>
          <cell r="C87">
            <v>1326.95</v>
          </cell>
        </row>
        <row r="88">
          <cell r="B88" t="str">
            <v>BSOFT</v>
          </cell>
          <cell r="C88">
            <v>601.65</v>
          </cell>
        </row>
        <row r="89">
          <cell r="B89" t="str">
            <v>BLUEDART</v>
          </cell>
          <cell r="C89">
            <v>8154.3</v>
          </cell>
        </row>
        <row r="90">
          <cell r="B90" t="str">
            <v>BLUESTARCO</v>
          </cell>
          <cell r="C90">
            <v>1746.5</v>
          </cell>
        </row>
        <row r="91">
          <cell r="B91" t="str">
            <v>BBTC</v>
          </cell>
          <cell r="C91">
            <v>2564.85</v>
          </cell>
        </row>
        <row r="92">
          <cell r="B92" t="str">
            <v>BORORENEW</v>
          </cell>
          <cell r="C92">
            <v>504</v>
          </cell>
        </row>
        <row r="93">
          <cell r="B93" t="str">
            <v>BOSCHLTD</v>
          </cell>
          <cell r="C93">
            <v>32503.15</v>
          </cell>
        </row>
        <row r="94">
          <cell r="B94" t="str">
            <v>BRIGADE</v>
          </cell>
          <cell r="C94">
            <v>1150.8</v>
          </cell>
        </row>
        <row r="95">
          <cell r="B95" t="str">
            <v>BRITANNIA</v>
          </cell>
          <cell r="C95">
            <v>5836.8</v>
          </cell>
        </row>
        <row r="96">
          <cell r="B96" t="str">
            <v>MAPMYINDIA</v>
          </cell>
          <cell r="C96">
            <v>2171.25</v>
          </cell>
        </row>
        <row r="97">
          <cell r="B97" t="str">
            <v>CCL</v>
          </cell>
          <cell r="C97">
            <v>715.75</v>
          </cell>
        </row>
        <row r="98">
          <cell r="B98" t="str">
            <v>CESC</v>
          </cell>
          <cell r="C98">
            <v>191.99</v>
          </cell>
        </row>
        <row r="99">
          <cell r="B99" t="str">
            <v>CGPOWER</v>
          </cell>
          <cell r="C99">
            <v>740.65</v>
          </cell>
        </row>
        <row r="100">
          <cell r="B100" t="str">
            <v>CIEINDIA</v>
          </cell>
          <cell r="C100">
            <v>571.4</v>
          </cell>
        </row>
        <row r="101">
          <cell r="B101" t="str">
            <v>CRISIL</v>
          </cell>
          <cell r="C101">
            <v>4521.95</v>
          </cell>
        </row>
        <row r="102">
          <cell r="B102" t="str">
            <v>CSBBANK</v>
          </cell>
          <cell r="C102">
            <v>330.65</v>
          </cell>
        </row>
        <row r="103">
          <cell r="B103" t="str">
            <v>CAMPUS</v>
          </cell>
          <cell r="C103">
            <v>284.95</v>
          </cell>
        </row>
        <row r="104">
          <cell r="B104" t="str">
            <v>CANFINHOME</v>
          </cell>
          <cell r="C104">
            <v>849.6</v>
          </cell>
        </row>
        <row r="105">
          <cell r="B105" t="str">
            <v>CANBK</v>
          </cell>
          <cell r="C105">
            <v>112.33</v>
          </cell>
        </row>
        <row r="106">
          <cell r="B106" t="str">
            <v>CAPLIPOINT</v>
          </cell>
          <cell r="C106">
            <v>1774.3</v>
          </cell>
        </row>
        <row r="107">
          <cell r="B107" t="str">
            <v>CGCL</v>
          </cell>
          <cell r="C107">
            <v>214.24</v>
          </cell>
        </row>
        <row r="108">
          <cell r="B108" t="str">
            <v>CARBORUNIV</v>
          </cell>
          <cell r="C108">
            <v>1579.1</v>
          </cell>
        </row>
        <row r="109">
          <cell r="B109" t="str">
            <v>CASTROLIND</v>
          </cell>
          <cell r="C109">
            <v>270.85000000000002</v>
          </cell>
        </row>
        <row r="110">
          <cell r="B110" t="str">
            <v>CEATLTD</v>
          </cell>
          <cell r="C110">
            <v>2865.05</v>
          </cell>
        </row>
        <row r="111">
          <cell r="B111" t="str">
            <v>CELLO</v>
          </cell>
          <cell r="C111">
            <v>913.8</v>
          </cell>
        </row>
        <row r="112">
          <cell r="B112" t="str">
            <v>CENTRALBK</v>
          </cell>
          <cell r="C112">
            <v>60.69</v>
          </cell>
        </row>
        <row r="113">
          <cell r="B113" t="str">
            <v>CDSL</v>
          </cell>
          <cell r="C113">
            <v>2898.1</v>
          </cell>
        </row>
        <row r="114">
          <cell r="B114" t="str">
            <v>CENTURYPLY</v>
          </cell>
          <cell r="C114">
            <v>760.1</v>
          </cell>
        </row>
        <row r="115">
          <cell r="B115" t="str">
            <v>CENTURYTEX</v>
          </cell>
          <cell r="C115">
            <v>2335.35</v>
          </cell>
        </row>
        <row r="116">
          <cell r="B116" t="str">
            <v>CERA</v>
          </cell>
          <cell r="C116">
            <v>9765.1</v>
          </cell>
        </row>
        <row r="117">
          <cell r="B117" t="str">
            <v>CHALET</v>
          </cell>
          <cell r="C117">
            <v>794.45</v>
          </cell>
        </row>
        <row r="118">
          <cell r="B118" t="str">
            <v>CHAMBLFERT</v>
          </cell>
          <cell r="C118">
            <v>522.1</v>
          </cell>
        </row>
        <row r="119">
          <cell r="B119" t="str">
            <v>CHEMPLASTS</v>
          </cell>
          <cell r="C119">
            <v>498.2</v>
          </cell>
        </row>
        <row r="120">
          <cell r="B120" t="str">
            <v>CHENNPETRO</v>
          </cell>
          <cell r="C120">
            <v>993.8</v>
          </cell>
        </row>
        <row r="121">
          <cell r="B121" t="str">
            <v>CHOLAHLDNG</v>
          </cell>
          <cell r="C121">
            <v>1650.4</v>
          </cell>
        </row>
        <row r="122">
          <cell r="B122" t="str">
            <v>CHOLAFIN</v>
          </cell>
          <cell r="C122">
            <v>1365.65</v>
          </cell>
        </row>
        <row r="123">
          <cell r="B123" t="str">
            <v>CIPLA</v>
          </cell>
          <cell r="C123">
            <v>1585.8</v>
          </cell>
        </row>
        <row r="124">
          <cell r="B124" t="str">
            <v>CUB</v>
          </cell>
          <cell r="C124">
            <v>169.04</v>
          </cell>
        </row>
        <row r="125">
          <cell r="B125" t="str">
            <v>CLEAN</v>
          </cell>
          <cell r="C125">
            <v>1563.25</v>
          </cell>
        </row>
        <row r="126">
          <cell r="B126" t="str">
            <v>COALINDIA</v>
          </cell>
          <cell r="C126">
            <v>528.85</v>
          </cell>
        </row>
        <row r="127">
          <cell r="B127" t="str">
            <v>COCHINSHIP</v>
          </cell>
          <cell r="C127">
            <v>2069.9499999999998</v>
          </cell>
        </row>
        <row r="128">
          <cell r="B128" t="str">
            <v>COFORGE</v>
          </cell>
          <cell r="C128">
            <v>6084.2</v>
          </cell>
        </row>
        <row r="129">
          <cell r="B129" t="str">
            <v>COLPAL</v>
          </cell>
          <cell r="C129">
            <v>3605.15</v>
          </cell>
        </row>
        <row r="130">
          <cell r="B130" t="str">
            <v>CAMS</v>
          </cell>
          <cell r="C130">
            <v>4387.8999999999996</v>
          </cell>
        </row>
        <row r="131">
          <cell r="B131" t="str">
            <v>CONCORDBIO</v>
          </cell>
          <cell r="C131">
            <v>1598.6</v>
          </cell>
        </row>
        <row r="132">
          <cell r="B132" t="str">
            <v>CONCOR</v>
          </cell>
          <cell r="C132">
            <v>988.85</v>
          </cell>
        </row>
        <row r="133">
          <cell r="B133" t="str">
            <v>COROMANDEL</v>
          </cell>
          <cell r="C133">
            <v>1781.55</v>
          </cell>
        </row>
        <row r="134">
          <cell r="B134" t="str">
            <v>CRAFTSMAN</v>
          </cell>
          <cell r="C134">
            <v>5576.9</v>
          </cell>
        </row>
        <row r="135">
          <cell r="B135" t="str">
            <v>CREDITACC</v>
          </cell>
          <cell r="C135">
            <v>1220.5</v>
          </cell>
        </row>
        <row r="136">
          <cell r="B136" t="str">
            <v>CROMPTON</v>
          </cell>
          <cell r="C136">
            <v>462.25</v>
          </cell>
        </row>
        <row r="137">
          <cell r="B137" t="str">
            <v>CUMMINSIND</v>
          </cell>
          <cell r="C137">
            <v>3815.7</v>
          </cell>
        </row>
        <row r="138">
          <cell r="B138" t="str">
            <v>CYIENT</v>
          </cell>
          <cell r="C138">
            <v>1960.85</v>
          </cell>
        </row>
        <row r="139">
          <cell r="B139" t="str">
            <v>DCMSHRIRAM</v>
          </cell>
          <cell r="C139">
            <v>1162.7</v>
          </cell>
        </row>
        <row r="140">
          <cell r="B140" t="str">
            <v>DLF</v>
          </cell>
          <cell r="C140">
            <v>859.25</v>
          </cell>
        </row>
        <row r="141">
          <cell r="B141" t="str">
            <v>DOMS</v>
          </cell>
          <cell r="C141">
            <v>2428.35</v>
          </cell>
        </row>
        <row r="142">
          <cell r="B142" t="str">
            <v>DABUR</v>
          </cell>
          <cell r="C142">
            <v>646.15</v>
          </cell>
        </row>
        <row r="143">
          <cell r="B143" t="str">
            <v>DALBHARAT</v>
          </cell>
          <cell r="C143">
            <v>1799.4</v>
          </cell>
        </row>
        <row r="144">
          <cell r="B144" t="str">
            <v>DATAPATTNS</v>
          </cell>
          <cell r="C144">
            <v>2870.4</v>
          </cell>
        </row>
        <row r="145">
          <cell r="B145" t="str">
            <v>DEEPAKFERT</v>
          </cell>
          <cell r="C145">
            <v>1062</v>
          </cell>
        </row>
        <row r="146">
          <cell r="B146" t="str">
            <v>DEEPAKNTR</v>
          </cell>
          <cell r="C146">
            <v>2951.1</v>
          </cell>
        </row>
        <row r="147">
          <cell r="B147" t="str">
            <v>DELHIVERY</v>
          </cell>
          <cell r="C147">
            <v>421.2</v>
          </cell>
        </row>
        <row r="148">
          <cell r="B148" t="str">
            <v>DEVYANI</v>
          </cell>
          <cell r="C148">
            <v>181.39</v>
          </cell>
        </row>
        <row r="149">
          <cell r="B149" t="str">
            <v>DIVISLAB</v>
          </cell>
          <cell r="C149">
            <v>4911.45</v>
          </cell>
        </row>
        <row r="150">
          <cell r="B150" t="str">
            <v>DIXON</v>
          </cell>
          <cell r="C150">
            <v>12859.75</v>
          </cell>
        </row>
        <row r="151">
          <cell r="B151" t="str">
            <v>LALPATHLAB</v>
          </cell>
          <cell r="C151">
            <v>3306.5</v>
          </cell>
        </row>
        <row r="152">
          <cell r="B152" t="str">
            <v>DRREDDY</v>
          </cell>
          <cell r="C152">
            <v>6969.05</v>
          </cell>
        </row>
        <row r="153">
          <cell r="B153" t="str">
            <v>EIDPARRY</v>
          </cell>
          <cell r="C153">
            <v>807.85</v>
          </cell>
        </row>
        <row r="154">
          <cell r="B154" t="str">
            <v>EIHOTEL</v>
          </cell>
          <cell r="C154">
            <v>380.85</v>
          </cell>
        </row>
        <row r="155">
          <cell r="B155" t="str">
            <v>EPL</v>
          </cell>
          <cell r="C155">
            <v>252.1</v>
          </cell>
        </row>
        <row r="156">
          <cell r="B156" t="str">
            <v>EASEMYTRIP</v>
          </cell>
          <cell r="C156">
            <v>39.700000000000003</v>
          </cell>
        </row>
        <row r="157">
          <cell r="B157" t="str">
            <v>EICHERMOT</v>
          </cell>
          <cell r="C157">
            <v>4933.55</v>
          </cell>
        </row>
        <row r="158">
          <cell r="B158" t="str">
            <v>ELECON</v>
          </cell>
          <cell r="C158">
            <v>607</v>
          </cell>
        </row>
        <row r="159">
          <cell r="B159" t="str">
            <v>ELGIEQUIP</v>
          </cell>
          <cell r="C159">
            <v>647.45000000000005</v>
          </cell>
        </row>
        <row r="160">
          <cell r="B160" t="str">
            <v>EMAMILTD</v>
          </cell>
          <cell r="C160">
            <v>809.7</v>
          </cell>
        </row>
        <row r="161">
          <cell r="B161" t="str">
            <v>ENDURANCE</v>
          </cell>
          <cell r="C161">
            <v>2592.6999999999998</v>
          </cell>
        </row>
        <row r="162">
          <cell r="B162" t="str">
            <v>ENGINERSIN</v>
          </cell>
          <cell r="C162">
            <v>215.7</v>
          </cell>
        </row>
        <row r="163">
          <cell r="B163" t="str">
            <v>EQUITASBNK</v>
          </cell>
          <cell r="C163">
            <v>83.62</v>
          </cell>
        </row>
        <row r="164">
          <cell r="B164" t="str">
            <v>ERIS</v>
          </cell>
          <cell r="C164">
            <v>1238.8499999999999</v>
          </cell>
        </row>
        <row r="165">
          <cell r="B165" t="str">
            <v>ESCORTS</v>
          </cell>
          <cell r="C165">
            <v>3810.05</v>
          </cell>
        </row>
        <row r="166">
          <cell r="B166" t="str">
            <v>EXIDEIND</v>
          </cell>
          <cell r="C166">
            <v>512.4</v>
          </cell>
        </row>
        <row r="167">
          <cell r="B167" t="str">
            <v>FDC</v>
          </cell>
          <cell r="C167">
            <v>531</v>
          </cell>
        </row>
        <row r="168">
          <cell r="B168" t="str">
            <v>NYKAA</v>
          </cell>
          <cell r="C168">
            <v>210.42</v>
          </cell>
        </row>
        <row r="169">
          <cell r="B169" t="str">
            <v>FEDERALBNK</v>
          </cell>
          <cell r="C169">
            <v>203.32</v>
          </cell>
        </row>
        <row r="170">
          <cell r="B170" t="str">
            <v>FACT</v>
          </cell>
          <cell r="C170">
            <v>1012.6</v>
          </cell>
        </row>
        <row r="171">
          <cell r="B171" t="str">
            <v>FINEORG</v>
          </cell>
          <cell r="C171">
            <v>5535.95</v>
          </cell>
        </row>
        <row r="172">
          <cell r="B172" t="str">
            <v>FINCABLES</v>
          </cell>
          <cell r="C172">
            <v>1454.95</v>
          </cell>
        </row>
        <row r="173">
          <cell r="B173" t="str">
            <v>FINPIPE</v>
          </cell>
          <cell r="C173">
            <v>287.89999999999998</v>
          </cell>
        </row>
        <row r="174">
          <cell r="B174" t="str">
            <v>FSL</v>
          </cell>
          <cell r="C174">
            <v>317.95</v>
          </cell>
        </row>
        <row r="175">
          <cell r="B175" t="str">
            <v>FIVESTAR</v>
          </cell>
          <cell r="C175">
            <v>737.35</v>
          </cell>
        </row>
        <row r="176">
          <cell r="B176" t="str">
            <v>FORTIS</v>
          </cell>
          <cell r="C176">
            <v>531</v>
          </cell>
        </row>
        <row r="177">
          <cell r="B177" t="str">
            <v>GAIL</v>
          </cell>
          <cell r="C177">
            <v>234.07</v>
          </cell>
        </row>
        <row r="178">
          <cell r="B178" t="str">
            <v>GMMPFAUDLR</v>
          </cell>
          <cell r="C178">
            <v>1376.55</v>
          </cell>
        </row>
        <row r="179">
          <cell r="B179" t="str">
            <v>GMRINFRA</v>
          </cell>
          <cell r="C179">
            <v>95.01</v>
          </cell>
        </row>
        <row r="180">
          <cell r="B180" t="str">
            <v>GRSE</v>
          </cell>
          <cell r="C180">
            <v>1751.15</v>
          </cell>
        </row>
        <row r="181">
          <cell r="B181" t="str">
            <v>GICRE</v>
          </cell>
          <cell r="C181">
            <v>407</v>
          </cell>
        </row>
        <row r="182">
          <cell r="B182" t="str">
            <v>GILLETTE</v>
          </cell>
          <cell r="C182">
            <v>8338.2999999999993</v>
          </cell>
        </row>
        <row r="183">
          <cell r="B183" t="str">
            <v>GLAND</v>
          </cell>
          <cell r="C183">
            <v>1900.25</v>
          </cell>
        </row>
        <row r="184">
          <cell r="B184" t="str">
            <v>GLAXO</v>
          </cell>
          <cell r="C184">
            <v>2914.85</v>
          </cell>
        </row>
        <row r="185">
          <cell r="B185" t="str">
            <v>GLS</v>
          </cell>
          <cell r="C185">
            <v>1038.2</v>
          </cell>
        </row>
        <row r="186">
          <cell r="B186" t="str">
            <v>GLENMARK</v>
          </cell>
          <cell r="C186">
            <v>1676.75</v>
          </cell>
        </row>
        <row r="187">
          <cell r="B187" t="str">
            <v>MEDANTA</v>
          </cell>
          <cell r="C187">
            <v>1074.7</v>
          </cell>
        </row>
        <row r="188">
          <cell r="B188" t="str">
            <v>GPIL</v>
          </cell>
          <cell r="C188">
            <v>957.05</v>
          </cell>
        </row>
        <row r="189">
          <cell r="B189" t="str">
            <v>GODFRYPHLP</v>
          </cell>
          <cell r="C189">
            <v>5630.6</v>
          </cell>
        </row>
        <row r="190">
          <cell r="B190" t="str">
            <v>GODREJCP</v>
          </cell>
          <cell r="C190">
            <v>1440.3</v>
          </cell>
        </row>
        <row r="191">
          <cell r="B191" t="str">
            <v>GODREJIND</v>
          </cell>
          <cell r="C191">
            <v>937.2</v>
          </cell>
        </row>
        <row r="192">
          <cell r="B192" t="str">
            <v>GODREJPROP</v>
          </cell>
          <cell r="C192">
            <v>2933.15</v>
          </cell>
        </row>
        <row r="193">
          <cell r="B193" t="str">
            <v>GRANULES</v>
          </cell>
          <cell r="C193">
            <v>685.2</v>
          </cell>
        </row>
        <row r="194">
          <cell r="B194" t="str">
            <v>GRAPHITE</v>
          </cell>
          <cell r="C194">
            <v>542.29999999999995</v>
          </cell>
        </row>
        <row r="195">
          <cell r="B195" t="str">
            <v>GRASIM</v>
          </cell>
          <cell r="C195">
            <v>2755.15</v>
          </cell>
        </row>
        <row r="196">
          <cell r="B196" t="str">
            <v>GESHIP</v>
          </cell>
          <cell r="C196">
            <v>1374.4</v>
          </cell>
        </row>
        <row r="197">
          <cell r="B197" t="str">
            <v>GRINDWELL</v>
          </cell>
          <cell r="C197">
            <v>2469.1</v>
          </cell>
        </row>
        <row r="198">
          <cell r="B198" t="str">
            <v>GAEL</v>
          </cell>
          <cell r="C198">
            <v>138.22</v>
          </cell>
        </row>
        <row r="199">
          <cell r="B199" t="str">
            <v>FLUOROCHEM</v>
          </cell>
          <cell r="C199">
            <v>3192.8</v>
          </cell>
        </row>
        <row r="200">
          <cell r="B200" t="str">
            <v>GUJGASLTD</v>
          </cell>
          <cell r="C200">
            <v>595.4</v>
          </cell>
        </row>
        <row r="201">
          <cell r="B201" t="str">
            <v>GMDCLTD</v>
          </cell>
          <cell r="C201">
            <v>371</v>
          </cell>
        </row>
        <row r="202">
          <cell r="B202" t="str">
            <v>GNFC</v>
          </cell>
          <cell r="C202">
            <v>669.25</v>
          </cell>
        </row>
        <row r="203">
          <cell r="B203" t="str">
            <v>GPPL</v>
          </cell>
          <cell r="C203">
            <v>231.43</v>
          </cell>
        </row>
        <row r="204">
          <cell r="B204" t="str">
            <v>GSFC</v>
          </cell>
          <cell r="C204">
            <v>236.93</v>
          </cell>
        </row>
        <row r="205">
          <cell r="B205" t="str">
            <v>GSPL</v>
          </cell>
          <cell r="C205">
            <v>334.05</v>
          </cell>
        </row>
        <row r="206">
          <cell r="B206" t="str">
            <v>HEG</v>
          </cell>
          <cell r="C206">
            <v>2031.5</v>
          </cell>
        </row>
        <row r="207">
          <cell r="B207" t="str">
            <v>HBLPOWER</v>
          </cell>
          <cell r="C207">
            <v>648.15</v>
          </cell>
        </row>
        <row r="208">
          <cell r="B208" t="str">
            <v>HCLTECH</v>
          </cell>
          <cell r="C208">
            <v>1676.15</v>
          </cell>
        </row>
        <row r="209">
          <cell r="B209" t="str">
            <v>HDFCAMC</v>
          </cell>
          <cell r="C209">
            <v>4425.3999999999996</v>
          </cell>
        </row>
        <row r="210">
          <cell r="B210" t="str">
            <v>HDFCBANK</v>
          </cell>
          <cell r="C210">
            <v>1631.3</v>
          </cell>
        </row>
        <row r="211">
          <cell r="B211" t="str">
            <v>HDFCLIFE</v>
          </cell>
          <cell r="C211">
            <v>726</v>
          </cell>
        </row>
        <row r="212">
          <cell r="B212" t="str">
            <v>HFCL</v>
          </cell>
          <cell r="C212">
            <v>145.61000000000001</v>
          </cell>
        </row>
        <row r="213">
          <cell r="B213" t="str">
            <v>HAPPSTMNDS</v>
          </cell>
          <cell r="C213">
            <v>796.8</v>
          </cell>
        </row>
        <row r="214">
          <cell r="B214" t="str">
            <v>HAPPYFORGE</v>
          </cell>
          <cell r="C214">
            <v>1223.55</v>
          </cell>
        </row>
        <row r="215">
          <cell r="B215" t="str">
            <v>HAVELLS</v>
          </cell>
          <cell r="C215">
            <v>1895.65</v>
          </cell>
        </row>
        <row r="216">
          <cell r="B216" t="str">
            <v>HEROMOTOCO</v>
          </cell>
          <cell r="C216">
            <v>5329.95</v>
          </cell>
        </row>
        <row r="217">
          <cell r="B217" t="str">
            <v>HSCL</v>
          </cell>
          <cell r="C217">
            <v>483.65</v>
          </cell>
        </row>
        <row r="218">
          <cell r="B218" t="str">
            <v>HINDALCO</v>
          </cell>
          <cell r="C218">
            <v>685.55</v>
          </cell>
        </row>
        <row r="219">
          <cell r="B219" t="str">
            <v>HAL</v>
          </cell>
          <cell r="C219">
            <v>4768.1000000000004</v>
          </cell>
        </row>
        <row r="220">
          <cell r="B220" t="str">
            <v>HINDCOPPER</v>
          </cell>
          <cell r="C220">
            <v>318.55</v>
          </cell>
        </row>
        <row r="221">
          <cell r="B221" t="str">
            <v>HINDPETRO</v>
          </cell>
          <cell r="C221">
            <v>406.5</v>
          </cell>
        </row>
        <row r="222">
          <cell r="B222" t="str">
            <v>HINDUNILVR</v>
          </cell>
          <cell r="C222">
            <v>2792.8</v>
          </cell>
        </row>
        <row r="223">
          <cell r="B223" t="str">
            <v>HINDZINC</v>
          </cell>
          <cell r="C223">
            <v>518.65</v>
          </cell>
        </row>
        <row r="224">
          <cell r="B224" t="str">
            <v>POWERINDIA</v>
          </cell>
          <cell r="C224">
            <v>12049.95</v>
          </cell>
        </row>
        <row r="225">
          <cell r="B225" t="str">
            <v>HOMEFIRST</v>
          </cell>
          <cell r="C225">
            <v>1048.2</v>
          </cell>
        </row>
        <row r="226">
          <cell r="B226" t="str">
            <v>HONASA</v>
          </cell>
          <cell r="C226">
            <v>472.55</v>
          </cell>
        </row>
        <row r="227">
          <cell r="B227" t="str">
            <v>HONAUT</v>
          </cell>
          <cell r="C227">
            <v>52212.55</v>
          </cell>
        </row>
        <row r="228">
          <cell r="B228" t="str">
            <v>HUDCO</v>
          </cell>
          <cell r="C228">
            <v>285.45</v>
          </cell>
        </row>
        <row r="229">
          <cell r="B229" t="str">
            <v>ICICIBANK</v>
          </cell>
          <cell r="C229">
            <v>1191.0999999999999</v>
          </cell>
        </row>
        <row r="230">
          <cell r="B230" t="str">
            <v>ICICIGI</v>
          </cell>
          <cell r="C230">
            <v>2083.1999999999998</v>
          </cell>
        </row>
        <row r="231">
          <cell r="B231" t="str">
            <v>ICICIPRULI</v>
          </cell>
          <cell r="C231">
            <v>733</v>
          </cell>
        </row>
        <row r="232">
          <cell r="B232" t="str">
            <v>ISEC</v>
          </cell>
          <cell r="C232">
            <v>795.45</v>
          </cell>
        </row>
        <row r="233">
          <cell r="B233" t="str">
            <v>IDBI</v>
          </cell>
          <cell r="C233">
            <v>99.75</v>
          </cell>
        </row>
        <row r="234">
          <cell r="B234" t="str">
            <v>IDFCFIRSTB</v>
          </cell>
          <cell r="C234">
            <v>75.36</v>
          </cell>
        </row>
        <row r="235">
          <cell r="B235" t="str">
            <v>IDFC</v>
          </cell>
          <cell r="C235">
            <v>113.03</v>
          </cell>
        </row>
        <row r="236">
          <cell r="B236" t="str">
            <v>IIFL</v>
          </cell>
          <cell r="C236">
            <v>467.75</v>
          </cell>
        </row>
        <row r="237">
          <cell r="B237" t="str">
            <v>IRB</v>
          </cell>
          <cell r="C237">
            <v>65.34</v>
          </cell>
        </row>
        <row r="238">
          <cell r="B238" t="str">
            <v>IRCON</v>
          </cell>
          <cell r="C238">
            <v>265.5</v>
          </cell>
        </row>
        <row r="239">
          <cell r="B239" t="str">
            <v>ITC</v>
          </cell>
          <cell r="C239">
            <v>504.55</v>
          </cell>
        </row>
        <row r="240">
          <cell r="B240" t="str">
            <v>ITI</v>
          </cell>
          <cell r="C240">
            <v>302.85000000000002</v>
          </cell>
        </row>
        <row r="241">
          <cell r="B241" t="str">
            <v>INDIACEM</v>
          </cell>
          <cell r="C241">
            <v>369.1</v>
          </cell>
        </row>
        <row r="242">
          <cell r="B242" t="str">
            <v>SAMMAANCAP</v>
          </cell>
          <cell r="C242">
            <v>176.64</v>
          </cell>
        </row>
        <row r="243">
          <cell r="B243" t="str">
            <v>INDIAMART</v>
          </cell>
          <cell r="C243">
            <v>2915.45</v>
          </cell>
        </row>
        <row r="244">
          <cell r="B244" t="str">
            <v>INDIANB</v>
          </cell>
          <cell r="C244">
            <v>552.79999999999995</v>
          </cell>
        </row>
        <row r="245">
          <cell r="B245" t="str">
            <v>IEX</v>
          </cell>
          <cell r="C245">
            <v>195.55</v>
          </cell>
        </row>
        <row r="246">
          <cell r="B246" t="str">
            <v>INDHOTEL</v>
          </cell>
          <cell r="C246">
            <v>644.6</v>
          </cell>
        </row>
        <row r="247">
          <cell r="B247" t="str">
            <v>IOC</v>
          </cell>
          <cell r="C247">
            <v>173.79</v>
          </cell>
        </row>
        <row r="248">
          <cell r="B248" t="str">
            <v>IOB</v>
          </cell>
          <cell r="C248">
            <v>62.31</v>
          </cell>
        </row>
        <row r="249">
          <cell r="B249" t="str">
            <v>IRCTC</v>
          </cell>
          <cell r="C249">
            <v>939.4</v>
          </cell>
        </row>
        <row r="250">
          <cell r="B250" t="str">
            <v>IRFC</v>
          </cell>
          <cell r="C250">
            <v>181.44</v>
          </cell>
        </row>
        <row r="251">
          <cell r="B251" t="str">
            <v>INDIGOPNTS</v>
          </cell>
          <cell r="C251">
            <v>1470.05</v>
          </cell>
        </row>
        <row r="252">
          <cell r="B252" t="str">
            <v>IGL</v>
          </cell>
          <cell r="C252">
            <v>540.4</v>
          </cell>
        </row>
        <row r="253">
          <cell r="B253" t="str">
            <v>INDUSTOWER</v>
          </cell>
          <cell r="C253">
            <v>434.9</v>
          </cell>
        </row>
        <row r="254">
          <cell r="B254" t="str">
            <v>INDUSINDBK</v>
          </cell>
          <cell r="C254">
            <v>1381.9</v>
          </cell>
        </row>
        <row r="255">
          <cell r="B255" t="str">
            <v>NAUKRI</v>
          </cell>
          <cell r="C255">
            <v>7444.45</v>
          </cell>
        </row>
        <row r="256">
          <cell r="B256" t="str">
            <v>INFY</v>
          </cell>
          <cell r="C256">
            <v>1880.25</v>
          </cell>
        </row>
        <row r="257">
          <cell r="B257" t="str">
            <v>INOXWIND</v>
          </cell>
          <cell r="C257">
            <v>223.29</v>
          </cell>
        </row>
        <row r="258">
          <cell r="B258" t="str">
            <v>INTELLECT</v>
          </cell>
          <cell r="C258">
            <v>982.2</v>
          </cell>
        </row>
        <row r="259">
          <cell r="B259" t="str">
            <v>INDIGO</v>
          </cell>
          <cell r="C259">
            <v>4483.1499999999996</v>
          </cell>
        </row>
        <row r="260">
          <cell r="B260" t="str">
            <v>IPCALAB</v>
          </cell>
          <cell r="C260">
            <v>1402.95</v>
          </cell>
        </row>
        <row r="261">
          <cell r="B261" t="str">
            <v>JBCHEPHARM</v>
          </cell>
          <cell r="C261">
            <v>1937.35</v>
          </cell>
        </row>
        <row r="262">
          <cell r="B262" t="str">
            <v>JKCEMENT</v>
          </cell>
          <cell r="C262">
            <v>4401</v>
          </cell>
        </row>
        <row r="263">
          <cell r="B263" t="str">
            <v>JBMA</v>
          </cell>
          <cell r="C263">
            <v>1927.75</v>
          </cell>
        </row>
        <row r="264">
          <cell r="B264" t="str">
            <v>JKLAKSHMI</v>
          </cell>
          <cell r="C264">
            <v>779.7</v>
          </cell>
        </row>
        <row r="265">
          <cell r="B265" t="str">
            <v>JKPAPER</v>
          </cell>
          <cell r="C265">
            <v>472.1</v>
          </cell>
        </row>
        <row r="266">
          <cell r="B266" t="str">
            <v>JMFINANCIL</v>
          </cell>
          <cell r="C266">
            <v>92.33</v>
          </cell>
        </row>
        <row r="267">
          <cell r="B267" t="str">
            <v>JSWENERGY</v>
          </cell>
          <cell r="C267">
            <v>710.7</v>
          </cell>
        </row>
        <row r="268">
          <cell r="B268" t="str">
            <v>JSWINFRA</v>
          </cell>
          <cell r="C268">
            <v>312.7</v>
          </cell>
        </row>
        <row r="269">
          <cell r="B269" t="str">
            <v>JSWSTEEL</v>
          </cell>
          <cell r="C269">
            <v>933.25</v>
          </cell>
        </row>
        <row r="270">
          <cell r="B270" t="str">
            <v>JAIBALAJI</v>
          </cell>
          <cell r="C270">
            <v>935.05</v>
          </cell>
        </row>
        <row r="271">
          <cell r="B271" t="str">
            <v>J&amp;KBANK</v>
          </cell>
          <cell r="C271">
            <v>111.19</v>
          </cell>
        </row>
        <row r="272">
          <cell r="B272" t="str">
            <v>JINDALSAW</v>
          </cell>
          <cell r="C272">
            <v>688</v>
          </cell>
        </row>
        <row r="273">
          <cell r="B273" t="str">
            <v>JSL</v>
          </cell>
          <cell r="C273">
            <v>729.75</v>
          </cell>
        </row>
        <row r="274">
          <cell r="B274" t="str">
            <v>JINDALSTEL</v>
          </cell>
          <cell r="C274">
            <v>965.75</v>
          </cell>
        </row>
        <row r="275">
          <cell r="B275" t="str">
            <v>JIOFIN</v>
          </cell>
          <cell r="C275">
            <v>329.6</v>
          </cell>
        </row>
        <row r="276">
          <cell r="B276" t="str">
            <v>JUBLFOOD</v>
          </cell>
          <cell r="C276">
            <v>657.6</v>
          </cell>
        </row>
        <row r="277">
          <cell r="B277" t="str">
            <v>JUBLINGREA</v>
          </cell>
          <cell r="C277">
            <v>692</v>
          </cell>
        </row>
        <row r="278">
          <cell r="B278" t="str">
            <v>JUBLPHARMA</v>
          </cell>
          <cell r="C278">
            <v>893.55</v>
          </cell>
        </row>
        <row r="279">
          <cell r="B279" t="str">
            <v>JWL</v>
          </cell>
          <cell r="C279">
            <v>555.6</v>
          </cell>
        </row>
        <row r="280">
          <cell r="B280" t="str">
            <v>JUSTDIAL</v>
          </cell>
          <cell r="C280">
            <v>1321.45</v>
          </cell>
        </row>
        <row r="281">
          <cell r="B281" t="str">
            <v>JYOTHYLAB</v>
          </cell>
          <cell r="C281">
            <v>570.15</v>
          </cell>
        </row>
        <row r="282">
          <cell r="B282" t="str">
            <v>KPRMILL</v>
          </cell>
          <cell r="C282">
            <v>891.05</v>
          </cell>
        </row>
        <row r="283">
          <cell r="B283" t="str">
            <v>KEI</v>
          </cell>
          <cell r="C283">
            <v>4700.7</v>
          </cell>
        </row>
        <row r="284">
          <cell r="B284" t="str">
            <v>KNRCON</v>
          </cell>
          <cell r="C284">
            <v>343.35</v>
          </cell>
        </row>
        <row r="285">
          <cell r="B285" t="str">
            <v>KPITTECH</v>
          </cell>
          <cell r="C285">
            <v>1832.4</v>
          </cell>
        </row>
        <row r="286">
          <cell r="B286" t="str">
            <v>KRBL</v>
          </cell>
          <cell r="C286">
            <v>296.55</v>
          </cell>
        </row>
        <row r="287">
          <cell r="B287" t="str">
            <v>KSB</v>
          </cell>
          <cell r="C287">
            <v>925.65</v>
          </cell>
        </row>
        <row r="288">
          <cell r="B288" t="str">
            <v>KAJARIACER</v>
          </cell>
          <cell r="C288">
            <v>1349.3</v>
          </cell>
        </row>
        <row r="289">
          <cell r="B289" t="str">
            <v>KPIL</v>
          </cell>
          <cell r="C289">
            <v>1251.95</v>
          </cell>
        </row>
        <row r="290">
          <cell r="B290" t="str">
            <v>KALYANKJIL</v>
          </cell>
          <cell r="C290">
            <v>596.4</v>
          </cell>
        </row>
        <row r="291">
          <cell r="B291" t="str">
            <v>KANSAINER</v>
          </cell>
          <cell r="C291">
            <v>301.10000000000002</v>
          </cell>
        </row>
        <row r="292">
          <cell r="B292" t="str">
            <v>KARURVYSYA</v>
          </cell>
          <cell r="C292">
            <v>223.38</v>
          </cell>
        </row>
        <row r="293">
          <cell r="B293" t="str">
            <v>KAYNES</v>
          </cell>
          <cell r="C293">
            <v>5024.3</v>
          </cell>
        </row>
        <row r="294">
          <cell r="B294" t="str">
            <v>KEC</v>
          </cell>
          <cell r="C294">
            <v>829.35</v>
          </cell>
        </row>
        <row r="295">
          <cell r="B295" t="str">
            <v>KFINTECH</v>
          </cell>
          <cell r="C295">
            <v>1015.9</v>
          </cell>
        </row>
        <row r="296">
          <cell r="B296" t="str">
            <v>KOTAKBANK</v>
          </cell>
          <cell r="C296">
            <v>1821.5</v>
          </cell>
        </row>
        <row r="297">
          <cell r="B297" t="str">
            <v>KIMS</v>
          </cell>
          <cell r="C297">
            <v>2442</v>
          </cell>
        </row>
        <row r="298">
          <cell r="B298" t="str">
            <v>LTF</v>
          </cell>
          <cell r="C298">
            <v>168.92</v>
          </cell>
        </row>
        <row r="299">
          <cell r="B299" t="str">
            <v>LTTS</v>
          </cell>
          <cell r="C299">
            <v>5488.3</v>
          </cell>
        </row>
        <row r="300">
          <cell r="B300" t="str">
            <v>LICHSGFIN</v>
          </cell>
          <cell r="C300">
            <v>682.35</v>
          </cell>
        </row>
        <row r="301">
          <cell r="B301" t="str">
            <v>LTIM</v>
          </cell>
          <cell r="C301">
            <v>5704.4</v>
          </cell>
        </row>
        <row r="302">
          <cell r="B302" t="str">
            <v>LT</v>
          </cell>
          <cell r="C302">
            <v>3606.5</v>
          </cell>
        </row>
        <row r="303">
          <cell r="B303" t="str">
            <v>LATENTVIEW</v>
          </cell>
          <cell r="C303">
            <v>510.9</v>
          </cell>
        </row>
        <row r="304">
          <cell r="B304" t="str">
            <v>LAURUSLABS</v>
          </cell>
          <cell r="C304">
            <v>449.75</v>
          </cell>
        </row>
        <row r="305">
          <cell r="B305" t="str">
            <v>LXCHEM</v>
          </cell>
          <cell r="C305">
            <v>283</v>
          </cell>
        </row>
        <row r="306">
          <cell r="B306" t="str">
            <v>LEMONTREE</v>
          </cell>
          <cell r="C306">
            <v>133.63999999999999</v>
          </cell>
        </row>
        <row r="307">
          <cell r="B307" t="str">
            <v>LICI</v>
          </cell>
          <cell r="C307">
            <v>1075.5</v>
          </cell>
        </row>
        <row r="308">
          <cell r="B308" t="str">
            <v>LINDEINDIA</v>
          </cell>
          <cell r="C308">
            <v>7298.9</v>
          </cell>
        </row>
        <row r="309">
          <cell r="B309" t="str">
            <v>LLOYDSME</v>
          </cell>
          <cell r="C309">
            <v>776.55</v>
          </cell>
        </row>
        <row r="310">
          <cell r="B310" t="str">
            <v>LUPIN</v>
          </cell>
          <cell r="C310">
            <v>2109.1999999999998</v>
          </cell>
        </row>
        <row r="311">
          <cell r="B311" t="str">
            <v>MMTC</v>
          </cell>
          <cell r="C311">
            <v>103.94</v>
          </cell>
        </row>
        <row r="312">
          <cell r="B312" t="str">
            <v>MRF</v>
          </cell>
          <cell r="C312">
            <v>139614.54999999999</v>
          </cell>
        </row>
        <row r="313">
          <cell r="B313" t="str">
            <v>MTARTECH</v>
          </cell>
          <cell r="C313">
            <v>1755.4</v>
          </cell>
        </row>
        <row r="314">
          <cell r="B314" t="str">
            <v>LODHA</v>
          </cell>
          <cell r="C314">
            <v>1222.8499999999999</v>
          </cell>
        </row>
        <row r="315">
          <cell r="B315" t="str">
            <v>MGL</v>
          </cell>
          <cell r="C315">
            <v>1814.75</v>
          </cell>
        </row>
        <row r="316">
          <cell r="B316" t="str">
            <v>MAHSEAMLES</v>
          </cell>
          <cell r="C316">
            <v>646.04999999999995</v>
          </cell>
        </row>
        <row r="317">
          <cell r="B317" t="str">
            <v>M&amp;MFIN</v>
          </cell>
          <cell r="C317">
            <v>313.7</v>
          </cell>
        </row>
        <row r="318">
          <cell r="B318" t="str">
            <v>M&amp;M</v>
          </cell>
          <cell r="C318">
            <v>2732.95</v>
          </cell>
        </row>
        <row r="319">
          <cell r="B319" t="str">
            <v>MHRIL</v>
          </cell>
          <cell r="C319">
            <v>410.1</v>
          </cell>
        </row>
        <row r="320">
          <cell r="B320" t="str">
            <v>MAHLIFE</v>
          </cell>
          <cell r="C320">
            <v>579.35</v>
          </cell>
        </row>
        <row r="321">
          <cell r="B321" t="str">
            <v>MANAPPURAM</v>
          </cell>
          <cell r="C321">
            <v>216.8</v>
          </cell>
        </row>
        <row r="322">
          <cell r="B322" t="str">
            <v>MRPL</v>
          </cell>
          <cell r="C322">
            <v>212.71</v>
          </cell>
        </row>
        <row r="323">
          <cell r="B323" t="str">
            <v>MANKIND</v>
          </cell>
          <cell r="C323">
            <v>2319.6</v>
          </cell>
        </row>
        <row r="324">
          <cell r="B324" t="str">
            <v>MARICO</v>
          </cell>
          <cell r="C324">
            <v>682.95</v>
          </cell>
        </row>
        <row r="325">
          <cell r="B325" t="str">
            <v>MARUTI</v>
          </cell>
          <cell r="C325">
            <v>12276.35</v>
          </cell>
        </row>
        <row r="326">
          <cell r="B326" t="str">
            <v>MASTEK</v>
          </cell>
          <cell r="C326">
            <v>2958.25</v>
          </cell>
        </row>
        <row r="327">
          <cell r="B327" t="str">
            <v>MFSL</v>
          </cell>
          <cell r="C327">
            <v>1057.8499999999999</v>
          </cell>
        </row>
        <row r="328">
          <cell r="B328" t="str">
            <v>MAXHEALTH</v>
          </cell>
          <cell r="C328">
            <v>868.35</v>
          </cell>
        </row>
        <row r="329">
          <cell r="B329" t="str">
            <v>MAZDOCK</v>
          </cell>
          <cell r="C329">
            <v>4467.95</v>
          </cell>
        </row>
        <row r="330">
          <cell r="B330" t="str">
            <v>MEDPLUS</v>
          </cell>
          <cell r="C330">
            <v>635</v>
          </cell>
        </row>
        <row r="331">
          <cell r="B331" t="str">
            <v>METROBRAND</v>
          </cell>
          <cell r="C331">
            <v>1372.25</v>
          </cell>
        </row>
        <row r="332">
          <cell r="B332" t="str">
            <v>METROPOLIS</v>
          </cell>
          <cell r="C332">
            <v>2099.75</v>
          </cell>
        </row>
        <row r="333">
          <cell r="B333" t="str">
            <v>MINDACORP</v>
          </cell>
          <cell r="C333">
            <v>538.04999999999995</v>
          </cell>
        </row>
        <row r="334">
          <cell r="B334" t="str">
            <v>MSUMI</v>
          </cell>
          <cell r="C334">
            <v>72.540000000000006</v>
          </cell>
        </row>
        <row r="335">
          <cell r="B335" t="str">
            <v>MOTILALOFS</v>
          </cell>
          <cell r="C335">
            <v>702.5</v>
          </cell>
        </row>
        <row r="336">
          <cell r="B336" t="str">
            <v>MPHASIS</v>
          </cell>
          <cell r="C336">
            <v>3065.65</v>
          </cell>
        </row>
        <row r="337">
          <cell r="B337" t="str">
            <v>MCX</v>
          </cell>
          <cell r="C337">
            <v>4778.8500000000004</v>
          </cell>
        </row>
        <row r="338">
          <cell r="B338" t="str">
            <v>MUTHOOTFIN</v>
          </cell>
          <cell r="C338">
            <v>1928.2</v>
          </cell>
        </row>
        <row r="339">
          <cell r="B339" t="str">
            <v>NATCOPHARM</v>
          </cell>
          <cell r="C339">
            <v>1551.35</v>
          </cell>
        </row>
        <row r="340">
          <cell r="B340" t="str">
            <v>NBCC</v>
          </cell>
          <cell r="C340">
            <v>181.89</v>
          </cell>
        </row>
        <row r="341">
          <cell r="B341" t="str">
            <v>NCC</v>
          </cell>
          <cell r="C341">
            <v>320.95</v>
          </cell>
        </row>
        <row r="342">
          <cell r="B342" t="str">
            <v>NHPC</v>
          </cell>
          <cell r="C342">
            <v>97.93</v>
          </cell>
        </row>
        <row r="343">
          <cell r="B343" t="str">
            <v>NLCINDIA</v>
          </cell>
          <cell r="C343">
            <v>271.64999999999998</v>
          </cell>
        </row>
        <row r="344">
          <cell r="B344" t="str">
            <v>NMDC</v>
          </cell>
          <cell r="C344">
            <v>226.34</v>
          </cell>
        </row>
        <row r="345">
          <cell r="B345" t="str">
            <v>NSLNISP</v>
          </cell>
          <cell r="C345">
            <v>55.17</v>
          </cell>
        </row>
        <row r="346">
          <cell r="B346" t="str">
            <v>NTPC</v>
          </cell>
          <cell r="C346">
            <v>403.35</v>
          </cell>
        </row>
        <row r="347">
          <cell r="B347" t="str">
            <v>NH</v>
          </cell>
          <cell r="C347">
            <v>1268.95</v>
          </cell>
        </row>
        <row r="348">
          <cell r="B348" t="str">
            <v>NATIONALUM</v>
          </cell>
          <cell r="C348">
            <v>171.35</v>
          </cell>
        </row>
        <row r="349">
          <cell r="B349" t="str">
            <v>NAVINFLUOR</v>
          </cell>
          <cell r="C349">
            <v>3334.6</v>
          </cell>
        </row>
        <row r="350">
          <cell r="B350" t="str">
            <v>NESTLEIND</v>
          </cell>
          <cell r="C350">
            <v>2551</v>
          </cell>
        </row>
        <row r="351">
          <cell r="B351" t="str">
            <v>NETWORK18</v>
          </cell>
          <cell r="C351">
            <v>99.92</v>
          </cell>
        </row>
        <row r="352">
          <cell r="B352" t="str">
            <v>NAM-INDIA</v>
          </cell>
          <cell r="C352">
            <v>716.8</v>
          </cell>
        </row>
        <row r="353">
          <cell r="B353" t="str">
            <v>NUVAMA</v>
          </cell>
          <cell r="C353">
            <v>6208.9</v>
          </cell>
        </row>
        <row r="354">
          <cell r="B354" t="str">
            <v>NUVOCO</v>
          </cell>
          <cell r="C354">
            <v>344.95</v>
          </cell>
        </row>
        <row r="355">
          <cell r="B355" t="str">
            <v>OBEROIRLTY</v>
          </cell>
          <cell r="C355">
            <v>1734.1</v>
          </cell>
        </row>
        <row r="356">
          <cell r="B356" t="str">
            <v>ONGC</v>
          </cell>
          <cell r="C356">
            <v>324.35000000000002</v>
          </cell>
        </row>
        <row r="357">
          <cell r="B357" t="str">
            <v>OIL</v>
          </cell>
          <cell r="C357">
            <v>681.15</v>
          </cell>
        </row>
        <row r="358">
          <cell r="B358" t="str">
            <v>OLECTRA</v>
          </cell>
          <cell r="C358">
            <v>1612.7</v>
          </cell>
        </row>
        <row r="359">
          <cell r="B359" t="str">
            <v>PAYTM</v>
          </cell>
          <cell r="C359">
            <v>553.70000000000005</v>
          </cell>
        </row>
        <row r="360">
          <cell r="B360" t="str">
            <v>OFSS</v>
          </cell>
          <cell r="C360">
            <v>11106.05</v>
          </cell>
        </row>
        <row r="361">
          <cell r="B361" t="str">
            <v>POLICYBZR</v>
          </cell>
          <cell r="C361">
            <v>1696.05</v>
          </cell>
        </row>
        <row r="362">
          <cell r="B362" t="str">
            <v>PCBL</v>
          </cell>
          <cell r="C362">
            <v>450.9</v>
          </cell>
        </row>
        <row r="363">
          <cell r="B363" t="str">
            <v>PIIND</v>
          </cell>
          <cell r="C363">
            <v>4428.05</v>
          </cell>
        </row>
        <row r="364">
          <cell r="B364" t="str">
            <v>PNBHOUSING</v>
          </cell>
          <cell r="C364">
            <v>867.15</v>
          </cell>
        </row>
        <row r="365">
          <cell r="B365" t="str">
            <v>PNCINFRA</v>
          </cell>
          <cell r="C365">
            <v>468.6</v>
          </cell>
        </row>
        <row r="366">
          <cell r="B366" t="str">
            <v>PVRINOX</v>
          </cell>
          <cell r="C366">
            <v>1515.15</v>
          </cell>
        </row>
        <row r="367">
          <cell r="B367" t="str">
            <v>PAGEIND</v>
          </cell>
          <cell r="C367">
            <v>42176.4</v>
          </cell>
        </row>
        <row r="368">
          <cell r="B368" t="str">
            <v>PATANJALI</v>
          </cell>
          <cell r="C368">
            <v>1909.7</v>
          </cell>
        </row>
        <row r="369">
          <cell r="B369" t="str">
            <v>PERSISTENT</v>
          </cell>
          <cell r="C369">
            <v>4959.75</v>
          </cell>
        </row>
        <row r="370">
          <cell r="B370" t="str">
            <v>PETRONET</v>
          </cell>
          <cell r="C370">
            <v>381.2</v>
          </cell>
        </row>
        <row r="371">
          <cell r="B371" t="str">
            <v>PHOENIXLTD</v>
          </cell>
          <cell r="C371">
            <v>3690.05</v>
          </cell>
        </row>
        <row r="372">
          <cell r="B372" t="str">
            <v>PIDILITIND</v>
          </cell>
          <cell r="C372">
            <v>3127.1</v>
          </cell>
        </row>
        <row r="373">
          <cell r="B373" t="str">
            <v>PEL</v>
          </cell>
          <cell r="C373">
            <v>1037.45</v>
          </cell>
        </row>
        <row r="374">
          <cell r="B374" t="str">
            <v>PPLPHARMA</v>
          </cell>
          <cell r="C374">
            <v>188.63</v>
          </cell>
        </row>
        <row r="375">
          <cell r="B375" t="str">
            <v>POLYMED</v>
          </cell>
          <cell r="C375">
            <v>2149.65</v>
          </cell>
        </row>
        <row r="376">
          <cell r="B376" t="str">
            <v>POLYCAB</v>
          </cell>
          <cell r="C376">
            <v>6832</v>
          </cell>
        </row>
        <row r="377">
          <cell r="B377" t="str">
            <v>POONAWALLA</v>
          </cell>
          <cell r="C377">
            <v>403</v>
          </cell>
        </row>
        <row r="378">
          <cell r="B378" t="str">
            <v>PFC</v>
          </cell>
          <cell r="C378">
            <v>517.5</v>
          </cell>
        </row>
        <row r="379">
          <cell r="B379" t="str">
            <v>POWERGRID</v>
          </cell>
          <cell r="C379">
            <v>334</v>
          </cell>
        </row>
        <row r="380">
          <cell r="B380" t="str">
            <v>PRAJIND</v>
          </cell>
          <cell r="C380">
            <v>779.15</v>
          </cell>
        </row>
        <row r="381">
          <cell r="B381" t="str">
            <v>PRESTIGE</v>
          </cell>
          <cell r="C381">
            <v>1744.9</v>
          </cell>
        </row>
        <row r="382">
          <cell r="B382" t="str">
            <v>PRINCEPIPE</v>
          </cell>
          <cell r="C382">
            <v>608.65</v>
          </cell>
        </row>
        <row r="383">
          <cell r="B383" t="str">
            <v>PRSMJOHNSN</v>
          </cell>
          <cell r="C383">
            <v>161.4</v>
          </cell>
        </row>
        <row r="384">
          <cell r="B384" t="str">
            <v>PGHH</v>
          </cell>
          <cell r="C384">
            <v>17081.05</v>
          </cell>
        </row>
        <row r="385">
          <cell r="B385" t="str">
            <v>PNB</v>
          </cell>
          <cell r="C385">
            <v>117.36</v>
          </cell>
        </row>
        <row r="386">
          <cell r="B386" t="str">
            <v>QUESS</v>
          </cell>
          <cell r="C386">
            <v>730</v>
          </cell>
        </row>
        <row r="387">
          <cell r="B387" t="str">
            <v>RRKABEL</v>
          </cell>
          <cell r="C387">
            <v>1631</v>
          </cell>
        </row>
        <row r="388">
          <cell r="B388" t="str">
            <v>RBLBANK</v>
          </cell>
          <cell r="C388">
            <v>230.06</v>
          </cell>
        </row>
        <row r="389">
          <cell r="B389" t="str">
            <v>RECLTD</v>
          </cell>
          <cell r="C389">
            <v>595.35</v>
          </cell>
        </row>
        <row r="390">
          <cell r="B390" t="str">
            <v>RHIM</v>
          </cell>
          <cell r="C390">
            <v>633.29999999999995</v>
          </cell>
        </row>
        <row r="391">
          <cell r="B391" t="str">
            <v>RITES</v>
          </cell>
          <cell r="C391">
            <v>656.75</v>
          </cell>
        </row>
        <row r="392">
          <cell r="B392" t="str">
            <v>RADICO</v>
          </cell>
          <cell r="C392">
            <v>1765.25</v>
          </cell>
        </row>
        <row r="393">
          <cell r="B393" t="str">
            <v>RVNL</v>
          </cell>
          <cell r="C393">
            <v>570.75</v>
          </cell>
        </row>
        <row r="394">
          <cell r="B394" t="str">
            <v>RAILTEL</v>
          </cell>
          <cell r="C394">
            <v>471.7</v>
          </cell>
        </row>
        <row r="395">
          <cell r="B395" t="str">
            <v>RAINBOW</v>
          </cell>
          <cell r="C395">
            <v>1212.55</v>
          </cell>
        </row>
        <row r="396">
          <cell r="B396" t="str">
            <v>RAJESHEXPO</v>
          </cell>
          <cell r="C396">
            <v>298.3</v>
          </cell>
        </row>
        <row r="397">
          <cell r="B397" t="str">
            <v>RKFORGE</v>
          </cell>
          <cell r="C397">
            <v>957.15</v>
          </cell>
        </row>
        <row r="398">
          <cell r="B398" t="str">
            <v>RCF</v>
          </cell>
          <cell r="C398">
            <v>202.69</v>
          </cell>
        </row>
        <row r="399">
          <cell r="B399" t="str">
            <v>RATNAMANI</v>
          </cell>
          <cell r="C399">
            <v>3545.1</v>
          </cell>
        </row>
        <row r="400">
          <cell r="B400" t="str">
            <v>RTNINDIA</v>
          </cell>
          <cell r="C400">
            <v>82.62</v>
          </cell>
        </row>
        <row r="401">
          <cell r="B401" t="str">
            <v>RAYMOND</v>
          </cell>
          <cell r="C401">
            <v>2025.45</v>
          </cell>
        </row>
        <row r="402">
          <cell r="B402" t="str">
            <v>REDINGTON</v>
          </cell>
          <cell r="C402">
            <v>209.37</v>
          </cell>
        </row>
        <row r="403">
          <cell r="B403" t="str">
            <v>RELIANCE</v>
          </cell>
          <cell r="C403">
            <v>2996.25</v>
          </cell>
        </row>
        <row r="404">
          <cell r="B404" t="str">
            <v>RBA</v>
          </cell>
          <cell r="C404">
            <v>109.12</v>
          </cell>
        </row>
        <row r="405">
          <cell r="B405" t="str">
            <v>ROUTE</v>
          </cell>
          <cell r="C405">
            <v>1567.7</v>
          </cell>
        </row>
        <row r="406">
          <cell r="B406" t="str">
            <v>SBFC</v>
          </cell>
          <cell r="C406">
            <v>86.6</v>
          </cell>
        </row>
        <row r="407">
          <cell r="B407" t="str">
            <v>SBICARD</v>
          </cell>
          <cell r="C407">
            <v>714.45</v>
          </cell>
        </row>
        <row r="408">
          <cell r="B408" t="str">
            <v>SBILIFE</v>
          </cell>
          <cell r="C408">
            <v>1795.25</v>
          </cell>
        </row>
        <row r="409">
          <cell r="B409" t="str">
            <v>SJVN</v>
          </cell>
          <cell r="C409">
            <v>133.31</v>
          </cell>
        </row>
        <row r="410">
          <cell r="B410" t="str">
            <v>SKFINDIA</v>
          </cell>
          <cell r="C410">
            <v>5288.25</v>
          </cell>
        </row>
        <row r="411">
          <cell r="B411" t="str">
            <v>SRF</v>
          </cell>
          <cell r="C411">
            <v>2533.1</v>
          </cell>
        </row>
        <row r="412">
          <cell r="B412" t="str">
            <v>SAFARI</v>
          </cell>
          <cell r="C412">
            <v>2362.9</v>
          </cell>
        </row>
        <row r="413">
          <cell r="B413" t="str">
            <v>MOTHERSON</v>
          </cell>
          <cell r="C413">
            <v>193.89</v>
          </cell>
        </row>
        <row r="414">
          <cell r="B414" t="str">
            <v>SANOFI</v>
          </cell>
          <cell r="C414">
            <v>6859.7</v>
          </cell>
        </row>
        <row r="415">
          <cell r="B415" t="str">
            <v>SAPPHIRE</v>
          </cell>
          <cell r="C415">
            <v>1608.9</v>
          </cell>
        </row>
        <row r="416">
          <cell r="B416" t="str">
            <v>SAREGAMA</v>
          </cell>
          <cell r="C416">
            <v>524.1</v>
          </cell>
        </row>
        <row r="417">
          <cell r="B417" t="str">
            <v>SCHAEFFLER</v>
          </cell>
          <cell r="C417">
            <v>4063.2</v>
          </cell>
        </row>
        <row r="418">
          <cell r="B418" t="str">
            <v>SCHNEIDER</v>
          </cell>
          <cell r="C418">
            <v>812.25</v>
          </cell>
        </row>
        <row r="419">
          <cell r="B419" t="str">
            <v>SHREECEM</v>
          </cell>
          <cell r="C419">
            <v>25012.400000000001</v>
          </cell>
        </row>
        <row r="420">
          <cell r="B420" t="str">
            <v>RENUKA</v>
          </cell>
          <cell r="C420">
            <v>47.95</v>
          </cell>
        </row>
        <row r="421">
          <cell r="B421" t="str">
            <v>SHRIRAMFIN</v>
          </cell>
          <cell r="C421">
            <v>3143.6</v>
          </cell>
        </row>
        <row r="422">
          <cell r="B422" t="str">
            <v>SHYAMMETL</v>
          </cell>
          <cell r="C422">
            <v>810.2</v>
          </cell>
        </row>
        <row r="423">
          <cell r="B423" t="str">
            <v>SIEMENS</v>
          </cell>
          <cell r="C423">
            <v>7056.05</v>
          </cell>
        </row>
        <row r="424">
          <cell r="B424" t="str">
            <v>SIGNATURE</v>
          </cell>
          <cell r="C424">
            <v>1510.55</v>
          </cell>
        </row>
        <row r="425">
          <cell r="B425" t="str">
            <v>SOBHA</v>
          </cell>
          <cell r="C425">
            <v>1693.65</v>
          </cell>
        </row>
        <row r="426">
          <cell r="B426" t="str">
            <v>SOLARINDS</v>
          </cell>
          <cell r="C426">
            <v>10395.5</v>
          </cell>
        </row>
        <row r="427">
          <cell r="B427" t="str">
            <v>SONACOMS</v>
          </cell>
          <cell r="C427">
            <v>689.95</v>
          </cell>
        </row>
        <row r="428">
          <cell r="B428" t="str">
            <v>SONATSOFTW</v>
          </cell>
          <cell r="C428">
            <v>626.54999999999995</v>
          </cell>
        </row>
        <row r="429">
          <cell r="B429" t="str">
            <v>STARHEALTH</v>
          </cell>
          <cell r="C429">
            <v>609.79999999999995</v>
          </cell>
        </row>
        <row r="430">
          <cell r="B430" t="str">
            <v>SBIN</v>
          </cell>
          <cell r="C430">
            <v>820.3</v>
          </cell>
        </row>
        <row r="431">
          <cell r="B431" t="str">
            <v>SAIL</v>
          </cell>
          <cell r="C431">
            <v>133.88</v>
          </cell>
        </row>
        <row r="432">
          <cell r="B432" t="str">
            <v>SWSOLAR</v>
          </cell>
          <cell r="C432">
            <v>684.9</v>
          </cell>
        </row>
        <row r="433">
          <cell r="B433" t="str">
            <v>STLTECH</v>
          </cell>
          <cell r="C433">
            <v>137.69</v>
          </cell>
        </row>
        <row r="434">
          <cell r="B434" t="str">
            <v>SUMICHEM</v>
          </cell>
          <cell r="C434">
            <v>542.25</v>
          </cell>
        </row>
        <row r="435">
          <cell r="B435" t="str">
            <v>SPARC</v>
          </cell>
          <cell r="C435">
            <v>214.9</v>
          </cell>
        </row>
        <row r="436">
          <cell r="B436" t="str">
            <v>SUNPHARMA</v>
          </cell>
          <cell r="C436">
            <v>1750.65</v>
          </cell>
        </row>
        <row r="437">
          <cell r="B437" t="str">
            <v>SUNTV</v>
          </cell>
          <cell r="C437">
            <v>790.1</v>
          </cell>
        </row>
        <row r="438">
          <cell r="B438" t="str">
            <v>SUNDARMFIN</v>
          </cell>
          <cell r="C438">
            <v>4416.45</v>
          </cell>
        </row>
        <row r="439">
          <cell r="B439" t="str">
            <v>SUNDRMFAST</v>
          </cell>
          <cell r="C439">
            <v>1341.4</v>
          </cell>
        </row>
        <row r="440">
          <cell r="B440" t="str">
            <v>SUNTECK</v>
          </cell>
          <cell r="C440">
            <v>607.35</v>
          </cell>
        </row>
        <row r="441">
          <cell r="B441" t="str">
            <v>SUPREMEIND</v>
          </cell>
          <cell r="C441">
            <v>5544.95</v>
          </cell>
        </row>
        <row r="442">
          <cell r="B442" t="str">
            <v>SUVENPHAR</v>
          </cell>
          <cell r="C442">
            <v>1058.25</v>
          </cell>
        </row>
        <row r="443">
          <cell r="B443" t="str">
            <v>SUZLON</v>
          </cell>
          <cell r="C443">
            <v>77.569999999999993</v>
          </cell>
        </row>
        <row r="444">
          <cell r="B444" t="str">
            <v>SWANENERGY</v>
          </cell>
          <cell r="C444">
            <v>688</v>
          </cell>
        </row>
        <row r="445">
          <cell r="B445" t="str">
            <v>SYNGENE</v>
          </cell>
          <cell r="C445">
            <v>842.05</v>
          </cell>
        </row>
        <row r="446">
          <cell r="B446" t="str">
            <v>SYRMA</v>
          </cell>
          <cell r="C446">
            <v>439.15</v>
          </cell>
        </row>
        <row r="447">
          <cell r="B447" t="str">
            <v>TV18BRDCST</v>
          </cell>
          <cell r="C447">
            <v>49.71</v>
          </cell>
        </row>
        <row r="448">
          <cell r="B448" t="str">
            <v>TVSMOTOR</v>
          </cell>
          <cell r="C448">
            <v>2706.25</v>
          </cell>
        </row>
        <row r="449">
          <cell r="B449" t="str">
            <v>TVSSCS</v>
          </cell>
          <cell r="C449">
            <v>195.34</v>
          </cell>
        </row>
        <row r="450">
          <cell r="B450" t="str">
            <v>TMB</v>
          </cell>
          <cell r="C450">
            <v>462.05</v>
          </cell>
        </row>
        <row r="451">
          <cell r="B451" t="str">
            <v>TANLA</v>
          </cell>
          <cell r="C451">
            <v>916</v>
          </cell>
        </row>
        <row r="452">
          <cell r="B452" t="str">
            <v>TATACHEM</v>
          </cell>
          <cell r="C452">
            <v>1085.45</v>
          </cell>
        </row>
        <row r="453">
          <cell r="B453" t="str">
            <v>TATACOMM</v>
          </cell>
          <cell r="C453">
            <v>1918.95</v>
          </cell>
        </row>
        <row r="454">
          <cell r="B454" t="str">
            <v>TCS</v>
          </cell>
          <cell r="C454">
            <v>4502</v>
          </cell>
        </row>
        <row r="455">
          <cell r="B455" t="str">
            <v>TATACONSUM</v>
          </cell>
          <cell r="C455">
            <v>1205.8</v>
          </cell>
        </row>
        <row r="456">
          <cell r="B456" t="str">
            <v>TATAELXSI</v>
          </cell>
          <cell r="C456">
            <v>6963.7</v>
          </cell>
        </row>
        <row r="457">
          <cell r="B457" t="str">
            <v>TATAINVEST</v>
          </cell>
          <cell r="C457">
            <v>6236.3</v>
          </cell>
        </row>
        <row r="458">
          <cell r="B458" t="str">
            <v>TATAMTRDVR</v>
          </cell>
          <cell r="C458">
            <v>735.3</v>
          </cell>
        </row>
        <row r="459">
          <cell r="B459" t="str">
            <v>TATAMOTORS</v>
          </cell>
          <cell r="C459">
            <v>1068.45</v>
          </cell>
        </row>
        <row r="460">
          <cell r="B460" t="str">
            <v>TATAPOWER</v>
          </cell>
          <cell r="C460">
            <v>422.95</v>
          </cell>
        </row>
        <row r="461">
          <cell r="B461" t="str">
            <v>TATASTEEL</v>
          </cell>
          <cell r="C461">
            <v>154.13999999999999</v>
          </cell>
        </row>
        <row r="462">
          <cell r="B462" t="str">
            <v>TATATECH</v>
          </cell>
          <cell r="C462">
            <v>1007.2</v>
          </cell>
        </row>
        <row r="463">
          <cell r="B463" t="str">
            <v>TTML</v>
          </cell>
          <cell r="C463">
            <v>95.48</v>
          </cell>
        </row>
        <row r="464">
          <cell r="B464" t="str">
            <v>TECHM</v>
          </cell>
          <cell r="C464">
            <v>1611.25</v>
          </cell>
        </row>
        <row r="465">
          <cell r="B465" t="str">
            <v>TEJASNET</v>
          </cell>
          <cell r="C465">
            <v>1306.5999999999999</v>
          </cell>
        </row>
        <row r="466">
          <cell r="B466" t="str">
            <v>NIACL</v>
          </cell>
          <cell r="C466">
            <v>268.60000000000002</v>
          </cell>
        </row>
        <row r="467">
          <cell r="B467" t="str">
            <v>RAMCOCEM</v>
          </cell>
          <cell r="C467">
            <v>832.3</v>
          </cell>
        </row>
        <row r="468">
          <cell r="B468" t="str">
            <v>THERMAX</v>
          </cell>
          <cell r="C468">
            <v>4568.7</v>
          </cell>
        </row>
        <row r="469">
          <cell r="B469" t="str">
            <v>TIMKEN</v>
          </cell>
          <cell r="C469">
            <v>3705.2</v>
          </cell>
        </row>
        <row r="470">
          <cell r="B470" t="str">
            <v>TITAGARH</v>
          </cell>
          <cell r="C470">
            <v>1417.2</v>
          </cell>
        </row>
        <row r="471">
          <cell r="B471" t="str">
            <v>TITAN</v>
          </cell>
          <cell r="C471">
            <v>3604.4</v>
          </cell>
        </row>
        <row r="472">
          <cell r="B472" t="str">
            <v>TORNTPHARM</v>
          </cell>
          <cell r="C472">
            <v>3362.6</v>
          </cell>
        </row>
        <row r="473">
          <cell r="B473" t="str">
            <v>TORNTPOWER</v>
          </cell>
          <cell r="C473">
            <v>1698.55</v>
          </cell>
        </row>
        <row r="474">
          <cell r="B474" t="str">
            <v>TRENT</v>
          </cell>
          <cell r="C474">
            <v>6989.8</v>
          </cell>
        </row>
        <row r="475">
          <cell r="B475" t="str">
            <v>TRIDENT</v>
          </cell>
          <cell r="C475">
            <v>38.03</v>
          </cell>
        </row>
        <row r="476">
          <cell r="B476" t="str">
            <v>TRIVENI</v>
          </cell>
          <cell r="C476">
            <v>452.9</v>
          </cell>
        </row>
        <row r="477">
          <cell r="B477" t="str">
            <v>TRITURBINE</v>
          </cell>
          <cell r="C477">
            <v>755.85</v>
          </cell>
        </row>
        <row r="478">
          <cell r="B478" t="str">
            <v>TIINDIA</v>
          </cell>
          <cell r="C478">
            <v>4137.8</v>
          </cell>
        </row>
        <row r="479">
          <cell r="B479" t="str">
            <v>UCOBANK</v>
          </cell>
          <cell r="C479">
            <v>52.5</v>
          </cell>
        </row>
        <row r="480">
          <cell r="B480" t="str">
            <v>UNOMINDA</v>
          </cell>
          <cell r="C480">
            <v>1137.8499999999999</v>
          </cell>
        </row>
        <row r="481">
          <cell r="B481" t="str">
            <v>UPL</v>
          </cell>
          <cell r="C481">
            <v>579.15</v>
          </cell>
        </row>
        <row r="482">
          <cell r="B482" t="str">
            <v>UTIAMC</v>
          </cell>
          <cell r="C482">
            <v>1131.7</v>
          </cell>
        </row>
        <row r="483">
          <cell r="B483" t="str">
            <v>UJJIVANSFB</v>
          </cell>
          <cell r="C483">
            <v>43.78</v>
          </cell>
        </row>
        <row r="484">
          <cell r="B484" t="str">
            <v>ULTRACEMCO</v>
          </cell>
          <cell r="C484">
            <v>11309.4</v>
          </cell>
        </row>
        <row r="485">
          <cell r="B485" t="str">
            <v>UNIONBANK</v>
          </cell>
          <cell r="C485">
            <v>127.68</v>
          </cell>
        </row>
        <row r="486">
          <cell r="B486" t="str">
            <v>UBL</v>
          </cell>
          <cell r="C486">
            <v>2024.55</v>
          </cell>
        </row>
        <row r="487">
          <cell r="B487" t="str">
            <v>UNITDSPR</v>
          </cell>
          <cell r="C487">
            <v>1451.8</v>
          </cell>
        </row>
        <row r="488">
          <cell r="B488" t="str">
            <v>USHAMART</v>
          </cell>
          <cell r="C488">
            <v>336.8</v>
          </cell>
        </row>
        <row r="489">
          <cell r="B489" t="str">
            <v>VGUARD</v>
          </cell>
          <cell r="C489">
            <v>468.85</v>
          </cell>
        </row>
        <row r="490">
          <cell r="B490" t="str">
            <v>VIPIND</v>
          </cell>
          <cell r="C490">
            <v>465.1</v>
          </cell>
        </row>
        <row r="491">
          <cell r="B491" t="str">
            <v>VAIBHAVGBL</v>
          </cell>
          <cell r="C491">
            <v>341.35</v>
          </cell>
        </row>
        <row r="492">
          <cell r="B492" t="str">
            <v>VTL</v>
          </cell>
          <cell r="C492">
            <v>484</v>
          </cell>
        </row>
        <row r="493">
          <cell r="B493" t="str">
            <v>VARROC</v>
          </cell>
          <cell r="C493">
            <v>604.9</v>
          </cell>
        </row>
        <row r="494">
          <cell r="B494" t="str">
            <v>VBL</v>
          </cell>
          <cell r="C494">
            <v>1594.2</v>
          </cell>
        </row>
        <row r="495">
          <cell r="B495" t="str">
            <v>MANYAVAR</v>
          </cell>
          <cell r="C495">
            <v>1170</v>
          </cell>
        </row>
        <row r="496">
          <cell r="B496" t="str">
            <v>VEDL</v>
          </cell>
          <cell r="C496">
            <v>459.55</v>
          </cell>
        </row>
        <row r="497">
          <cell r="B497" t="str">
            <v>VIJAYA</v>
          </cell>
          <cell r="C497">
            <v>912.05</v>
          </cell>
        </row>
        <row r="498">
          <cell r="B498" t="str">
            <v>IDEA</v>
          </cell>
          <cell r="C498">
            <v>16.2</v>
          </cell>
        </row>
        <row r="499">
          <cell r="B499" t="str">
            <v>VOLTAS</v>
          </cell>
          <cell r="C499">
            <v>1683.8</v>
          </cell>
        </row>
        <row r="500">
          <cell r="B500" t="str">
            <v>WELCORP</v>
          </cell>
          <cell r="C500">
            <v>720.6</v>
          </cell>
        </row>
        <row r="501">
          <cell r="B501" t="str">
            <v>WELSPUNLIV</v>
          </cell>
          <cell r="C501">
            <v>195.33</v>
          </cell>
        </row>
        <row r="502">
          <cell r="B502" t="str">
            <v>WESTLIFE</v>
          </cell>
          <cell r="C502">
            <v>846.75</v>
          </cell>
        </row>
        <row r="503">
          <cell r="B503" t="str">
            <v>WHIRLPOOL</v>
          </cell>
          <cell r="C503">
            <v>2059.5500000000002</v>
          </cell>
        </row>
        <row r="504">
          <cell r="B504" t="str">
            <v>WIPRO</v>
          </cell>
          <cell r="C504">
            <v>519</v>
          </cell>
        </row>
        <row r="505">
          <cell r="B505" t="str">
            <v>YESBANK</v>
          </cell>
          <cell r="C505">
            <v>24.58</v>
          </cell>
        </row>
        <row r="506">
          <cell r="B506" t="str">
            <v>ZFCVINDIA</v>
          </cell>
          <cell r="C506">
            <v>15606.1</v>
          </cell>
        </row>
        <row r="507">
          <cell r="B507" t="str">
            <v>ZEEL</v>
          </cell>
          <cell r="C507">
            <v>139.44</v>
          </cell>
        </row>
        <row r="508">
          <cell r="B508" t="str">
            <v>ZENSARTECH</v>
          </cell>
          <cell r="C508">
            <v>786.5</v>
          </cell>
        </row>
        <row r="509">
          <cell r="B509" t="str">
            <v>ZOMATO</v>
          </cell>
          <cell r="C509">
            <v>257.95999999999998</v>
          </cell>
        </row>
        <row r="510">
          <cell r="B510" t="str">
            <v>ZYDUSLIFE</v>
          </cell>
          <cell r="C510">
            <v>1210.05</v>
          </cell>
        </row>
        <row r="511">
          <cell r="B511" t="str">
            <v>ECLERX</v>
          </cell>
          <cell r="C511">
            <v>2682.35</v>
          </cell>
        </row>
        <row r="516">
          <cell r="B516"/>
          <cell r="C516"/>
        </row>
        <row r="517">
          <cell r="B517"/>
          <cell r="C517"/>
        </row>
        <row r="518">
          <cell r="B518"/>
          <cell r="C518"/>
        </row>
        <row r="519">
          <cell r="B519"/>
          <cell r="C519"/>
        </row>
        <row r="520">
          <cell r="B520"/>
          <cell r="C520"/>
        </row>
        <row r="521">
          <cell r="B521"/>
          <cell r="C521"/>
        </row>
        <row r="522">
          <cell r="B522"/>
          <cell r="C522"/>
        </row>
        <row r="523">
          <cell r="B523"/>
          <cell r="C523"/>
        </row>
        <row r="524">
          <cell r="B524"/>
          <cell r="C524"/>
        </row>
        <row r="525">
          <cell r="B525"/>
          <cell r="C525"/>
        </row>
        <row r="526">
          <cell r="B526"/>
          <cell r="C526"/>
        </row>
        <row r="527">
          <cell r="B527"/>
          <cell r="C527"/>
        </row>
        <row r="528">
          <cell r="B528"/>
          <cell r="C528"/>
        </row>
        <row r="529">
          <cell r="B529"/>
          <cell r="C529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45552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0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45552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5" t="s">
        <v>16</v>
      </c>
      <c r="B9" s="377" t="s">
        <v>17</v>
      </c>
      <c r="C9" s="377" t="s">
        <v>18</v>
      </c>
      <c r="D9" s="377" t="s">
        <v>19</v>
      </c>
      <c r="E9" s="26" t="s">
        <v>20</v>
      </c>
      <c r="F9" s="26" t="s">
        <v>21</v>
      </c>
      <c r="G9" s="372" t="s">
        <v>22</v>
      </c>
      <c r="H9" s="373"/>
      <c r="I9" s="374"/>
      <c r="J9" s="372" t="s">
        <v>23</v>
      </c>
      <c r="K9" s="373"/>
      <c r="L9" s="374"/>
      <c r="M9" s="26"/>
      <c r="N9" s="27"/>
      <c r="O9" s="27"/>
      <c r="P9" s="27"/>
    </row>
    <row r="10" spans="1:16" ht="40.200000000000003">
      <c r="A10" s="376"/>
      <c r="B10" s="378"/>
      <c r="C10" s="378"/>
      <c r="D10" s="378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797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45561</v>
      </c>
      <c r="E11" s="197">
        <v>25442.75</v>
      </c>
      <c r="F11" s="197">
        <v>25432.533333333336</v>
      </c>
      <c r="G11" s="196">
        <v>25377.216666666674</v>
      </c>
      <c r="H11" s="196">
        <v>25311.683333333338</v>
      </c>
      <c r="I11" s="196">
        <v>25256.366666666676</v>
      </c>
      <c r="J11" s="196">
        <v>25498.066666666673</v>
      </c>
      <c r="K11" s="196">
        <v>25553.383333333331</v>
      </c>
      <c r="L11" s="196">
        <v>25618.916666666672</v>
      </c>
      <c r="M11" s="195">
        <v>25487.85</v>
      </c>
      <c r="N11" s="195">
        <v>25367</v>
      </c>
      <c r="O11" s="195">
        <v>15974900</v>
      </c>
      <c r="P11" s="198">
        <v>-2.04285613546684E-2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45560</v>
      </c>
      <c r="E12" s="197">
        <v>52261.35</v>
      </c>
      <c r="F12" s="197">
        <v>52176.783333333333</v>
      </c>
      <c r="G12" s="196">
        <v>52054.566666666666</v>
      </c>
      <c r="H12" s="196">
        <v>51847.783333333333</v>
      </c>
      <c r="I12" s="196">
        <v>51725.566666666666</v>
      </c>
      <c r="J12" s="196">
        <v>52383.566666666666</v>
      </c>
      <c r="K12" s="196">
        <v>52505.783333333326</v>
      </c>
      <c r="L12" s="196">
        <v>52712.566666666666</v>
      </c>
      <c r="M12" s="195">
        <v>52299</v>
      </c>
      <c r="N12" s="195">
        <v>51970</v>
      </c>
      <c r="O12" s="195">
        <v>2487720</v>
      </c>
      <c r="P12" s="198">
        <v>-3.0582183773673135E-2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45559</v>
      </c>
      <c r="E13" s="210">
        <v>24037.1</v>
      </c>
      <c r="F13" s="210">
        <v>24038.366666666669</v>
      </c>
      <c r="G13" s="212">
        <v>23968.733333333337</v>
      </c>
      <c r="H13" s="212">
        <v>23900.366666666669</v>
      </c>
      <c r="I13" s="212">
        <v>23830.733333333337</v>
      </c>
      <c r="J13" s="212">
        <v>24106.733333333337</v>
      </c>
      <c r="K13" s="212">
        <v>24176.366666666669</v>
      </c>
      <c r="L13" s="212">
        <v>24244.733333333337</v>
      </c>
      <c r="M13" s="213">
        <v>24108</v>
      </c>
      <c r="N13" s="213">
        <v>23970</v>
      </c>
      <c r="O13" s="213">
        <v>72325</v>
      </c>
      <c r="P13" s="214">
        <v>-2.9845741113346747E-2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45565</v>
      </c>
      <c r="E14" s="210">
        <v>13313.1</v>
      </c>
      <c r="F14" s="210">
        <v>13343.066666666666</v>
      </c>
      <c r="G14" s="212">
        <v>13257.983333333332</v>
      </c>
      <c r="H14" s="212">
        <v>13202.866666666667</v>
      </c>
      <c r="I14" s="212">
        <v>13117.783333333333</v>
      </c>
      <c r="J14" s="212">
        <v>13398.183333333331</v>
      </c>
      <c r="K14" s="212">
        <v>13483.266666666666</v>
      </c>
      <c r="L14" s="212">
        <v>13538.38333333333</v>
      </c>
      <c r="M14" s="213">
        <v>13428.15</v>
      </c>
      <c r="N14" s="213">
        <v>13287.95</v>
      </c>
      <c r="O14" s="213">
        <v>2331150</v>
      </c>
      <c r="P14" s="214">
        <v>1.3785905325186457E-2</v>
      </c>
    </row>
    <row r="15" spans="1:16" ht="12.75" customHeight="1">
      <c r="A15" s="206">
        <v>5</v>
      </c>
      <c r="B15" s="268" t="s">
        <v>34</v>
      </c>
      <c r="C15" s="210" t="s">
        <v>841</v>
      </c>
      <c r="D15" s="211">
        <v>45562</v>
      </c>
      <c r="E15" s="210">
        <v>75549.100000000006</v>
      </c>
      <c r="F15" s="210">
        <v>75565.7</v>
      </c>
      <c r="G15" s="212">
        <v>75347.5</v>
      </c>
      <c r="H15" s="212">
        <v>75145.900000000009</v>
      </c>
      <c r="I15" s="212">
        <v>74927.700000000012</v>
      </c>
      <c r="J15" s="212">
        <v>75767.299999999988</v>
      </c>
      <c r="K15" s="212">
        <v>75985.499999999971</v>
      </c>
      <c r="L15" s="212">
        <v>76187.099999999977</v>
      </c>
      <c r="M15" s="213">
        <v>75783.899999999994</v>
      </c>
      <c r="N15" s="213">
        <v>75364.100000000006</v>
      </c>
      <c r="O15" s="213">
        <v>16060</v>
      </c>
      <c r="P15" s="214">
        <v>1.2610340479192938E-2</v>
      </c>
    </row>
    <row r="16" spans="1:16" ht="12.75" customHeight="1">
      <c r="A16" s="206">
        <v>6</v>
      </c>
      <c r="B16" s="218" t="s">
        <v>831</v>
      </c>
      <c r="C16" s="215" t="s">
        <v>39</v>
      </c>
      <c r="D16" s="211">
        <v>45561</v>
      </c>
      <c r="E16" s="210">
        <v>574.54999999999995</v>
      </c>
      <c r="F16" s="210">
        <v>573.0333333333333</v>
      </c>
      <c r="G16" s="212">
        <v>570.51666666666665</v>
      </c>
      <c r="H16" s="212">
        <v>566.48333333333335</v>
      </c>
      <c r="I16" s="212">
        <v>563.9666666666667</v>
      </c>
      <c r="J16" s="212">
        <v>577.06666666666661</v>
      </c>
      <c r="K16" s="212">
        <v>579.58333333333326</v>
      </c>
      <c r="L16" s="212">
        <v>583.61666666666656</v>
      </c>
      <c r="M16" s="213">
        <v>575.54999999999995</v>
      </c>
      <c r="N16" s="213">
        <v>569</v>
      </c>
      <c r="O16" s="213">
        <v>20064000</v>
      </c>
      <c r="P16" s="214">
        <v>-1.0845986984815618E-2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45561</v>
      </c>
      <c r="E17" s="210">
        <v>7791.55</v>
      </c>
      <c r="F17" s="210">
        <v>7796.8500000000013</v>
      </c>
      <c r="G17" s="212">
        <v>7678.3000000000029</v>
      </c>
      <c r="H17" s="212">
        <v>7565.050000000002</v>
      </c>
      <c r="I17" s="212">
        <v>7446.5000000000036</v>
      </c>
      <c r="J17" s="212">
        <v>7910.1000000000022</v>
      </c>
      <c r="K17" s="212">
        <v>8028.65</v>
      </c>
      <c r="L17" s="212">
        <v>8141.9000000000015</v>
      </c>
      <c r="M17" s="213">
        <v>7915.4</v>
      </c>
      <c r="N17" s="213">
        <v>7683.6</v>
      </c>
      <c r="O17" s="213">
        <v>1562250</v>
      </c>
      <c r="P17" s="214">
        <v>1.7338217338217339E-2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45561</v>
      </c>
      <c r="E18" s="210">
        <v>29216.7</v>
      </c>
      <c r="F18" s="210">
        <v>29352.533333333336</v>
      </c>
      <c r="G18" s="212">
        <v>28996.616666666672</v>
      </c>
      <c r="H18" s="212">
        <v>28776.533333333336</v>
      </c>
      <c r="I18" s="212">
        <v>28420.616666666672</v>
      </c>
      <c r="J18" s="212">
        <v>29572.616666666672</v>
      </c>
      <c r="K18" s="212">
        <v>29928.533333333336</v>
      </c>
      <c r="L18" s="212">
        <v>30148.616666666672</v>
      </c>
      <c r="M18" s="213">
        <v>29708.45</v>
      </c>
      <c r="N18" s="213">
        <v>29132.45</v>
      </c>
      <c r="O18" s="213">
        <v>115240</v>
      </c>
      <c r="P18" s="214">
        <v>9.1068301225919433E-3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45561</v>
      </c>
      <c r="E19" s="210">
        <v>226.66</v>
      </c>
      <c r="F19" s="210">
        <v>228.01999999999998</v>
      </c>
      <c r="G19" s="212">
        <v>224.13999999999996</v>
      </c>
      <c r="H19" s="212">
        <v>221.61999999999998</v>
      </c>
      <c r="I19" s="212">
        <v>217.73999999999995</v>
      </c>
      <c r="J19" s="212">
        <v>230.53999999999996</v>
      </c>
      <c r="K19" s="212">
        <v>234.41999999999996</v>
      </c>
      <c r="L19" s="212">
        <v>236.93999999999997</v>
      </c>
      <c r="M19" s="213">
        <v>231.9</v>
      </c>
      <c r="N19" s="213">
        <v>225.5</v>
      </c>
      <c r="O19" s="213">
        <v>71620200</v>
      </c>
      <c r="P19" s="214">
        <v>6.5265234878955757E-3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45561</v>
      </c>
      <c r="E20" s="210">
        <v>332.7</v>
      </c>
      <c r="F20" s="210">
        <v>333.2</v>
      </c>
      <c r="G20" s="212">
        <v>328.09999999999997</v>
      </c>
      <c r="H20" s="212">
        <v>323.5</v>
      </c>
      <c r="I20" s="212">
        <v>318.39999999999998</v>
      </c>
      <c r="J20" s="212">
        <v>337.79999999999995</v>
      </c>
      <c r="K20" s="212">
        <v>342.9</v>
      </c>
      <c r="L20" s="212">
        <v>347.49999999999994</v>
      </c>
      <c r="M20" s="213">
        <v>338.3</v>
      </c>
      <c r="N20" s="213">
        <v>328.6</v>
      </c>
      <c r="O20" s="213">
        <v>54633800</v>
      </c>
      <c r="P20" s="214">
        <v>9.1924755768031594E-2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45561</v>
      </c>
      <c r="E21" s="210">
        <v>2514.15</v>
      </c>
      <c r="F21" s="210">
        <v>2517.5333333333333</v>
      </c>
      <c r="G21" s="212">
        <v>2499.6666666666665</v>
      </c>
      <c r="H21" s="212">
        <v>2485.1833333333334</v>
      </c>
      <c r="I21" s="212">
        <v>2467.3166666666666</v>
      </c>
      <c r="J21" s="212">
        <v>2532.0166666666664</v>
      </c>
      <c r="K21" s="212">
        <v>2549.8833333333332</v>
      </c>
      <c r="L21" s="212">
        <v>2564.3666666666663</v>
      </c>
      <c r="M21" s="213">
        <v>2535.4</v>
      </c>
      <c r="N21" s="213">
        <v>2503.0500000000002</v>
      </c>
      <c r="O21" s="213">
        <v>5789400</v>
      </c>
      <c r="P21" s="214">
        <v>-7.2023870768597592E-3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45561</v>
      </c>
      <c r="E22" s="210">
        <v>2995.15</v>
      </c>
      <c r="F22" s="210">
        <v>3000.75</v>
      </c>
      <c r="G22" s="212">
        <v>2969.3</v>
      </c>
      <c r="H22" s="212">
        <v>2943.4500000000003</v>
      </c>
      <c r="I22" s="212">
        <v>2912.0000000000005</v>
      </c>
      <c r="J22" s="212">
        <v>3026.6</v>
      </c>
      <c r="K22" s="212">
        <v>3058.0499999999997</v>
      </c>
      <c r="L22" s="212">
        <v>3083.8999999999996</v>
      </c>
      <c r="M22" s="213">
        <v>3032.2</v>
      </c>
      <c r="N22" s="213">
        <v>2974.9</v>
      </c>
      <c r="O22" s="213">
        <v>24128700</v>
      </c>
      <c r="P22" s="214">
        <v>4.4961220946933269E-3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45561</v>
      </c>
      <c r="E23" s="210">
        <v>1445.15</v>
      </c>
      <c r="F23" s="210">
        <v>1450.8</v>
      </c>
      <c r="G23" s="212">
        <v>1437.05</v>
      </c>
      <c r="H23" s="212">
        <v>1428.95</v>
      </c>
      <c r="I23" s="212">
        <v>1415.2</v>
      </c>
      <c r="J23" s="212">
        <v>1458.8999999999999</v>
      </c>
      <c r="K23" s="212">
        <v>1472.6499999999999</v>
      </c>
      <c r="L23" s="212">
        <v>1480.7499999999998</v>
      </c>
      <c r="M23" s="213">
        <v>1464.55</v>
      </c>
      <c r="N23" s="213">
        <v>1442.7</v>
      </c>
      <c r="O23" s="213">
        <v>28339200</v>
      </c>
      <c r="P23" s="214">
        <v>9.993299784737765E-3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45561</v>
      </c>
      <c r="E24" s="210">
        <v>6365.9</v>
      </c>
      <c r="F24" s="210">
        <v>6370.8499999999995</v>
      </c>
      <c r="G24" s="212">
        <v>6334.0499999999993</v>
      </c>
      <c r="H24" s="212">
        <v>6302.2</v>
      </c>
      <c r="I24" s="212">
        <v>6265.4</v>
      </c>
      <c r="J24" s="212">
        <v>6402.6999999999989</v>
      </c>
      <c r="K24" s="212">
        <v>6439.5</v>
      </c>
      <c r="L24" s="212">
        <v>6471.3499999999985</v>
      </c>
      <c r="M24" s="213">
        <v>6407.65</v>
      </c>
      <c r="N24" s="213">
        <v>6339</v>
      </c>
      <c r="O24" s="213">
        <v>2242400</v>
      </c>
      <c r="P24" s="214">
        <v>4.4614972784866601E-4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45561</v>
      </c>
      <c r="E25" s="210">
        <v>629.35</v>
      </c>
      <c r="F25" s="210">
        <v>630.6</v>
      </c>
      <c r="G25" s="212">
        <v>626.70000000000005</v>
      </c>
      <c r="H25" s="212">
        <v>624.05000000000007</v>
      </c>
      <c r="I25" s="212">
        <v>620.15000000000009</v>
      </c>
      <c r="J25" s="212">
        <v>633.25</v>
      </c>
      <c r="K25" s="212">
        <v>637.14999999999986</v>
      </c>
      <c r="L25" s="212">
        <v>639.79999999999995</v>
      </c>
      <c r="M25" s="213">
        <v>634.5</v>
      </c>
      <c r="N25" s="213">
        <v>627.95000000000005</v>
      </c>
      <c r="O25" s="213">
        <v>42315300</v>
      </c>
      <c r="P25" s="214">
        <v>1.0922617127867724E-2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45561</v>
      </c>
      <c r="E26" s="210">
        <v>7055.25</v>
      </c>
      <c r="F26" s="210">
        <v>7054.5</v>
      </c>
      <c r="G26" s="212">
        <v>7022.75</v>
      </c>
      <c r="H26" s="212">
        <v>6990.25</v>
      </c>
      <c r="I26" s="212">
        <v>6958.5</v>
      </c>
      <c r="J26" s="212">
        <v>7087</v>
      </c>
      <c r="K26" s="212">
        <v>7118.75</v>
      </c>
      <c r="L26" s="212">
        <v>7151.25</v>
      </c>
      <c r="M26" s="213">
        <v>7086.25</v>
      </c>
      <c r="N26" s="213">
        <v>7022</v>
      </c>
      <c r="O26" s="213">
        <v>1675625</v>
      </c>
      <c r="P26" s="214">
        <v>-9.751052670458742E-3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45561</v>
      </c>
      <c r="E27" s="210">
        <v>519.70000000000005</v>
      </c>
      <c r="F27" s="210">
        <v>520.41666666666663</v>
      </c>
      <c r="G27" s="212">
        <v>513.08333333333326</v>
      </c>
      <c r="H27" s="212">
        <v>506.46666666666658</v>
      </c>
      <c r="I27" s="212">
        <v>499.13333333333321</v>
      </c>
      <c r="J27" s="212">
        <v>527.0333333333333</v>
      </c>
      <c r="K27" s="212">
        <v>534.36666666666656</v>
      </c>
      <c r="L27" s="212">
        <v>540.98333333333335</v>
      </c>
      <c r="M27" s="213">
        <v>527.75</v>
      </c>
      <c r="N27" s="213">
        <v>513.79999999999995</v>
      </c>
      <c r="O27" s="213">
        <v>15691000</v>
      </c>
      <c r="P27" s="214">
        <v>0.11621719675897932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45561</v>
      </c>
      <c r="E28" s="210">
        <v>243.85</v>
      </c>
      <c r="F28" s="210">
        <v>245.08333333333334</v>
      </c>
      <c r="G28" s="212">
        <v>242.01666666666668</v>
      </c>
      <c r="H28" s="212">
        <v>240.18333333333334</v>
      </c>
      <c r="I28" s="212">
        <v>237.11666666666667</v>
      </c>
      <c r="J28" s="212">
        <v>246.91666666666669</v>
      </c>
      <c r="K28" s="212">
        <v>249.98333333333335</v>
      </c>
      <c r="L28" s="212">
        <v>251.81666666666669</v>
      </c>
      <c r="M28" s="213">
        <v>248.15</v>
      </c>
      <c r="N28" s="213">
        <v>243.25</v>
      </c>
      <c r="O28" s="213">
        <v>70310000</v>
      </c>
      <c r="P28" s="214">
        <v>4.4647500185721715E-2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45561</v>
      </c>
      <c r="E29" s="210">
        <v>3346.85</v>
      </c>
      <c r="F29" s="210">
        <v>3361.2166666666667</v>
      </c>
      <c r="G29" s="212">
        <v>3326.8833333333332</v>
      </c>
      <c r="H29" s="212">
        <v>3306.9166666666665</v>
      </c>
      <c r="I29" s="212">
        <v>3272.583333333333</v>
      </c>
      <c r="J29" s="212">
        <v>3381.1833333333334</v>
      </c>
      <c r="K29" s="212">
        <v>3415.5166666666664</v>
      </c>
      <c r="L29" s="212">
        <v>3435.4833333333336</v>
      </c>
      <c r="M29" s="213">
        <v>3395.55</v>
      </c>
      <c r="N29" s="213">
        <v>3341.25</v>
      </c>
      <c r="O29" s="213">
        <v>8505200</v>
      </c>
      <c r="P29" s="214">
        <v>1.1392013698955931E-2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45561</v>
      </c>
      <c r="E30" s="210">
        <v>1908</v>
      </c>
      <c r="F30" s="210">
        <v>1918.1666666666667</v>
      </c>
      <c r="G30" s="212">
        <v>1889.8833333333334</v>
      </c>
      <c r="H30" s="212">
        <v>1871.7666666666667</v>
      </c>
      <c r="I30" s="212">
        <v>1843.4833333333333</v>
      </c>
      <c r="J30" s="212">
        <v>1936.2833333333335</v>
      </c>
      <c r="K30" s="212">
        <v>1964.5666666666668</v>
      </c>
      <c r="L30" s="212">
        <v>1982.6833333333336</v>
      </c>
      <c r="M30" s="213">
        <v>1946.45</v>
      </c>
      <c r="N30" s="213">
        <v>1900.05</v>
      </c>
      <c r="O30" s="213">
        <v>5555279</v>
      </c>
      <c r="P30" s="214">
        <v>7.6294084186575656E-2</v>
      </c>
    </row>
    <row r="31" spans="1:16" ht="12.75" customHeight="1">
      <c r="A31" s="206">
        <v>21</v>
      </c>
      <c r="B31" s="218" t="s">
        <v>831</v>
      </c>
      <c r="C31" s="210" t="s">
        <v>60</v>
      </c>
      <c r="D31" s="211">
        <v>45561</v>
      </c>
      <c r="E31" s="210">
        <v>7911.5</v>
      </c>
      <c r="F31" s="210">
        <v>7937.1833333333334</v>
      </c>
      <c r="G31" s="212">
        <v>7875.3666666666668</v>
      </c>
      <c r="H31" s="212">
        <v>7839.2333333333336</v>
      </c>
      <c r="I31" s="212">
        <v>7777.416666666667</v>
      </c>
      <c r="J31" s="212">
        <v>7973.3166666666666</v>
      </c>
      <c r="K31" s="212">
        <v>8035.1333333333341</v>
      </c>
      <c r="L31" s="212">
        <v>8071.2666666666664</v>
      </c>
      <c r="M31" s="213">
        <v>7999</v>
      </c>
      <c r="N31" s="213">
        <v>7901.05</v>
      </c>
      <c r="O31" s="213">
        <v>935900</v>
      </c>
      <c r="P31" s="214">
        <v>2.141556911874933E-3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45561</v>
      </c>
      <c r="E32" s="210">
        <v>718.15</v>
      </c>
      <c r="F32" s="210">
        <v>717.98333333333323</v>
      </c>
      <c r="G32" s="212">
        <v>711.96666666666647</v>
      </c>
      <c r="H32" s="212">
        <v>705.78333333333319</v>
      </c>
      <c r="I32" s="212">
        <v>699.76666666666642</v>
      </c>
      <c r="J32" s="212">
        <v>724.16666666666652</v>
      </c>
      <c r="K32" s="212">
        <v>730.18333333333317</v>
      </c>
      <c r="L32" s="212">
        <v>736.36666666666656</v>
      </c>
      <c r="M32" s="213">
        <v>724</v>
      </c>
      <c r="N32" s="213">
        <v>711.8</v>
      </c>
      <c r="O32" s="213">
        <v>16354000</v>
      </c>
      <c r="P32" s="214">
        <v>-1.1962300628322861E-2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45561</v>
      </c>
      <c r="E33" s="210">
        <v>1567</v>
      </c>
      <c r="F33" s="210">
        <v>1569.5666666666666</v>
      </c>
      <c r="G33" s="212">
        <v>1551.1333333333332</v>
      </c>
      <c r="H33" s="212">
        <v>1535.2666666666667</v>
      </c>
      <c r="I33" s="212">
        <v>1516.8333333333333</v>
      </c>
      <c r="J33" s="212">
        <v>1585.4333333333332</v>
      </c>
      <c r="K33" s="212">
        <v>1603.8666666666666</v>
      </c>
      <c r="L33" s="212">
        <v>1619.7333333333331</v>
      </c>
      <c r="M33" s="213">
        <v>1588</v>
      </c>
      <c r="N33" s="213">
        <v>1553.7</v>
      </c>
      <c r="O33" s="213">
        <v>12222650</v>
      </c>
      <c r="P33" s="214">
        <v>9.539817380638714E-3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45561</v>
      </c>
      <c r="E34" s="210">
        <v>1232.25</v>
      </c>
      <c r="F34" s="210">
        <v>1224.3500000000001</v>
      </c>
      <c r="G34" s="212">
        <v>1213.9000000000003</v>
      </c>
      <c r="H34" s="212">
        <v>1195.5500000000002</v>
      </c>
      <c r="I34" s="212">
        <v>1185.1000000000004</v>
      </c>
      <c r="J34" s="212">
        <v>1242.7000000000003</v>
      </c>
      <c r="K34" s="212">
        <v>1253.1500000000001</v>
      </c>
      <c r="L34" s="212">
        <v>1271.5000000000002</v>
      </c>
      <c r="M34" s="213">
        <v>1234.8</v>
      </c>
      <c r="N34" s="213">
        <v>1206</v>
      </c>
      <c r="O34" s="213">
        <v>51276250</v>
      </c>
      <c r="P34" s="214">
        <v>1.9902785892766128E-2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45561</v>
      </c>
      <c r="E35" s="210">
        <v>11726.7</v>
      </c>
      <c r="F35" s="210">
        <v>11727.783333333335</v>
      </c>
      <c r="G35" s="212">
        <v>11673.616666666669</v>
      </c>
      <c r="H35" s="212">
        <v>11620.533333333335</v>
      </c>
      <c r="I35" s="212">
        <v>11566.366666666669</v>
      </c>
      <c r="J35" s="212">
        <v>11780.866666666669</v>
      </c>
      <c r="K35" s="212">
        <v>11835.033333333336</v>
      </c>
      <c r="L35" s="212">
        <v>11888.116666666669</v>
      </c>
      <c r="M35" s="213">
        <v>11781.95</v>
      </c>
      <c r="N35" s="213">
        <v>11674.7</v>
      </c>
      <c r="O35" s="213">
        <v>1765725</v>
      </c>
      <c r="P35" s="214">
        <v>-4.1915923981605825E-2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45561</v>
      </c>
      <c r="E36" s="210">
        <v>1861.65</v>
      </c>
      <c r="F36" s="210">
        <v>1874.05</v>
      </c>
      <c r="G36" s="212">
        <v>1828.6</v>
      </c>
      <c r="H36" s="212">
        <v>1795.55</v>
      </c>
      <c r="I36" s="212">
        <v>1750.1</v>
      </c>
      <c r="J36" s="212">
        <v>1907.1</v>
      </c>
      <c r="K36" s="212">
        <v>1952.5500000000002</v>
      </c>
      <c r="L36" s="212">
        <v>1985.6</v>
      </c>
      <c r="M36" s="213">
        <v>1919.5</v>
      </c>
      <c r="N36" s="213">
        <v>1841</v>
      </c>
      <c r="O36" s="213">
        <v>12564000</v>
      </c>
      <c r="P36" s="214">
        <v>-1.6747534825481296E-2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45561</v>
      </c>
      <c r="E37" s="210">
        <v>7356.5</v>
      </c>
      <c r="F37" s="210">
        <v>7459.6166666666659</v>
      </c>
      <c r="G37" s="212">
        <v>7224.5833333333321</v>
      </c>
      <c r="H37" s="212">
        <v>7092.6666666666661</v>
      </c>
      <c r="I37" s="212">
        <v>6857.6333333333323</v>
      </c>
      <c r="J37" s="212">
        <v>7591.5333333333319</v>
      </c>
      <c r="K37" s="212">
        <v>7826.5666666666666</v>
      </c>
      <c r="L37" s="212">
        <v>7958.4833333333318</v>
      </c>
      <c r="M37" s="213">
        <v>7694.65</v>
      </c>
      <c r="N37" s="213">
        <v>7327.7</v>
      </c>
      <c r="O37" s="213">
        <v>10762500</v>
      </c>
      <c r="P37" s="214">
        <v>1.5054878983294625E-2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45561</v>
      </c>
      <c r="E38" s="210">
        <v>3068.9</v>
      </c>
      <c r="F38" s="210">
        <v>3083.25</v>
      </c>
      <c r="G38" s="212">
        <v>3041.5</v>
      </c>
      <c r="H38" s="212">
        <v>3014.1</v>
      </c>
      <c r="I38" s="212">
        <v>2972.35</v>
      </c>
      <c r="J38" s="212">
        <v>3110.65</v>
      </c>
      <c r="K38" s="212">
        <v>3152.4</v>
      </c>
      <c r="L38" s="212">
        <v>3179.8</v>
      </c>
      <c r="M38" s="213">
        <v>3125</v>
      </c>
      <c r="N38" s="213">
        <v>3055.85</v>
      </c>
      <c r="O38" s="213">
        <v>1923900</v>
      </c>
      <c r="P38" s="214">
        <v>-1.2473052048044348E-2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45561</v>
      </c>
      <c r="E39" s="210">
        <v>569.75</v>
      </c>
      <c r="F39" s="210">
        <v>570.44999999999993</v>
      </c>
      <c r="G39" s="212">
        <v>565.89999999999986</v>
      </c>
      <c r="H39" s="212">
        <v>562.04999999999995</v>
      </c>
      <c r="I39" s="212">
        <v>557.49999999999989</v>
      </c>
      <c r="J39" s="212">
        <v>574.29999999999984</v>
      </c>
      <c r="K39" s="212">
        <v>578.8499999999998</v>
      </c>
      <c r="L39" s="212">
        <v>582.69999999999982</v>
      </c>
      <c r="M39" s="213">
        <v>575</v>
      </c>
      <c r="N39" s="213">
        <v>566.6</v>
      </c>
      <c r="O39" s="213">
        <v>9563200</v>
      </c>
      <c r="P39" s="214">
        <v>-8.9537390150887085E-3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45561</v>
      </c>
      <c r="E40" s="210">
        <v>205.36</v>
      </c>
      <c r="F40" s="210">
        <v>206.27666666666667</v>
      </c>
      <c r="G40" s="212">
        <v>203.45333333333335</v>
      </c>
      <c r="H40" s="212">
        <v>201.54666666666668</v>
      </c>
      <c r="I40" s="212">
        <v>198.72333333333336</v>
      </c>
      <c r="J40" s="212">
        <v>208.18333333333334</v>
      </c>
      <c r="K40" s="212">
        <v>211.00666666666666</v>
      </c>
      <c r="L40" s="212">
        <v>212.91333333333333</v>
      </c>
      <c r="M40" s="213">
        <v>209.1</v>
      </c>
      <c r="N40" s="213">
        <v>204.37</v>
      </c>
      <c r="O40" s="213">
        <v>111577200</v>
      </c>
      <c r="P40" s="214">
        <v>-1.6899393102087136E-2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45561</v>
      </c>
      <c r="E41" s="210">
        <v>239.4</v>
      </c>
      <c r="F41" s="210">
        <v>240.08333333333334</v>
      </c>
      <c r="G41" s="212">
        <v>238.2166666666667</v>
      </c>
      <c r="H41" s="212">
        <v>237.03333333333336</v>
      </c>
      <c r="I41" s="212">
        <v>235.16666666666671</v>
      </c>
      <c r="J41" s="212">
        <v>241.26666666666668</v>
      </c>
      <c r="K41" s="212">
        <v>243.1333333333333</v>
      </c>
      <c r="L41" s="212">
        <v>244.31666666666666</v>
      </c>
      <c r="M41" s="213">
        <v>241.95</v>
      </c>
      <c r="N41" s="213">
        <v>238.9</v>
      </c>
      <c r="O41" s="213">
        <v>204694425</v>
      </c>
      <c r="P41" s="214">
        <v>1.9471687307609708E-3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45561</v>
      </c>
      <c r="E42" s="210">
        <v>1444.15</v>
      </c>
      <c r="F42" s="210">
        <v>1444.7</v>
      </c>
      <c r="G42" s="212">
        <v>1438.25</v>
      </c>
      <c r="H42" s="212">
        <v>1432.35</v>
      </c>
      <c r="I42" s="212">
        <v>1425.8999999999999</v>
      </c>
      <c r="J42" s="212">
        <v>1450.6000000000001</v>
      </c>
      <c r="K42" s="212">
        <v>1457.0500000000004</v>
      </c>
      <c r="L42" s="212">
        <v>1462.9500000000003</v>
      </c>
      <c r="M42" s="213">
        <v>1451.15</v>
      </c>
      <c r="N42" s="213">
        <v>1438.8</v>
      </c>
      <c r="O42" s="213">
        <v>3481125</v>
      </c>
      <c r="P42" s="214">
        <v>1.9213877909530084E-2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45561</v>
      </c>
      <c r="E43" s="210">
        <v>291.35000000000002</v>
      </c>
      <c r="F43" s="210">
        <v>291.25</v>
      </c>
      <c r="G43" s="212">
        <v>289.39999999999998</v>
      </c>
      <c r="H43" s="212">
        <v>287.45</v>
      </c>
      <c r="I43" s="212">
        <v>285.59999999999997</v>
      </c>
      <c r="J43" s="212">
        <v>293.2</v>
      </c>
      <c r="K43" s="212">
        <v>295.05</v>
      </c>
      <c r="L43" s="212">
        <v>297</v>
      </c>
      <c r="M43" s="213">
        <v>293.10000000000002</v>
      </c>
      <c r="N43" s="213">
        <v>289.3</v>
      </c>
      <c r="O43" s="213">
        <v>159648450</v>
      </c>
      <c r="P43" s="214">
        <v>-2.2663828599343988E-2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45561</v>
      </c>
      <c r="E44" s="210">
        <v>625.85</v>
      </c>
      <c r="F44" s="210">
        <v>624.55000000000007</v>
      </c>
      <c r="G44" s="212">
        <v>621.30000000000018</v>
      </c>
      <c r="H44" s="212">
        <v>616.75000000000011</v>
      </c>
      <c r="I44" s="212">
        <v>613.50000000000023</v>
      </c>
      <c r="J44" s="212">
        <v>629.10000000000014</v>
      </c>
      <c r="K44" s="212">
        <v>632.34999999999991</v>
      </c>
      <c r="L44" s="212">
        <v>636.90000000000009</v>
      </c>
      <c r="M44" s="213">
        <v>627.79999999999995</v>
      </c>
      <c r="N44" s="213">
        <v>620</v>
      </c>
      <c r="O44" s="213">
        <v>12058200</v>
      </c>
      <c r="P44" s="214">
        <v>-2.7467262855317792E-2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45561</v>
      </c>
      <c r="E45" s="210">
        <v>1605.1</v>
      </c>
      <c r="F45" s="210">
        <v>1607.5333333333335</v>
      </c>
      <c r="G45" s="212">
        <v>1584.666666666667</v>
      </c>
      <c r="H45" s="212">
        <v>1564.2333333333333</v>
      </c>
      <c r="I45" s="212">
        <v>1541.3666666666668</v>
      </c>
      <c r="J45" s="212">
        <v>1627.9666666666672</v>
      </c>
      <c r="K45" s="212">
        <v>1650.8333333333335</v>
      </c>
      <c r="L45" s="212">
        <v>1671.2666666666673</v>
      </c>
      <c r="M45" s="213">
        <v>1630.4</v>
      </c>
      <c r="N45" s="213">
        <v>1587.1</v>
      </c>
      <c r="O45" s="213">
        <v>8059000</v>
      </c>
      <c r="P45" s="214">
        <v>-2.1253339810541658E-2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45561</v>
      </c>
      <c r="E46" s="210">
        <v>1640.45</v>
      </c>
      <c r="F46" s="210">
        <v>1641.9666666666669</v>
      </c>
      <c r="G46" s="212">
        <v>1631.5333333333338</v>
      </c>
      <c r="H46" s="212">
        <v>1622.6166666666668</v>
      </c>
      <c r="I46" s="212">
        <v>1612.1833333333336</v>
      </c>
      <c r="J46" s="212">
        <v>1650.8833333333339</v>
      </c>
      <c r="K46" s="212">
        <v>1661.3166666666668</v>
      </c>
      <c r="L46" s="212">
        <v>1670.233333333334</v>
      </c>
      <c r="M46" s="213">
        <v>1652.4</v>
      </c>
      <c r="N46" s="213">
        <v>1633.05</v>
      </c>
      <c r="O46" s="213">
        <v>41435675</v>
      </c>
      <c r="P46" s="214">
        <v>2.6666360156779806E-3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45561</v>
      </c>
      <c r="E47" s="210">
        <v>270.05</v>
      </c>
      <c r="F47" s="210">
        <v>268.55</v>
      </c>
      <c r="G47" s="212">
        <v>265.75</v>
      </c>
      <c r="H47" s="212">
        <v>261.45</v>
      </c>
      <c r="I47" s="212">
        <v>258.64999999999998</v>
      </c>
      <c r="J47" s="212">
        <v>272.85000000000002</v>
      </c>
      <c r="K47" s="212">
        <v>275.65000000000009</v>
      </c>
      <c r="L47" s="212">
        <v>279.95000000000005</v>
      </c>
      <c r="M47" s="213">
        <v>271.35000000000002</v>
      </c>
      <c r="N47" s="213">
        <v>264.25</v>
      </c>
      <c r="O47" s="213">
        <v>89914125</v>
      </c>
      <c r="P47" s="214">
        <v>-6.8275167967793704E-2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45561</v>
      </c>
      <c r="E48" s="210">
        <v>392.65</v>
      </c>
      <c r="F48" s="210">
        <v>390.05</v>
      </c>
      <c r="G48" s="212">
        <v>383.70000000000005</v>
      </c>
      <c r="H48" s="212">
        <v>374.75000000000006</v>
      </c>
      <c r="I48" s="212">
        <v>368.40000000000009</v>
      </c>
      <c r="J48" s="212">
        <v>399</v>
      </c>
      <c r="K48" s="212">
        <v>405.35</v>
      </c>
      <c r="L48" s="212">
        <v>414.29999999999995</v>
      </c>
      <c r="M48" s="213">
        <v>396.4</v>
      </c>
      <c r="N48" s="213">
        <v>381.1</v>
      </c>
      <c r="O48" s="213">
        <v>45027500</v>
      </c>
      <c r="P48" s="214">
        <v>1.105871786235545E-2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45561</v>
      </c>
      <c r="E49" s="210">
        <v>34123.449999999997</v>
      </c>
      <c r="F49" s="210">
        <v>34172.883333333331</v>
      </c>
      <c r="G49" s="212">
        <v>33870.566666666666</v>
      </c>
      <c r="H49" s="212">
        <v>33617.683333333334</v>
      </c>
      <c r="I49" s="212">
        <v>33315.366666666669</v>
      </c>
      <c r="J49" s="212">
        <v>34425.766666666663</v>
      </c>
      <c r="K49" s="212">
        <v>34728.083333333328</v>
      </c>
      <c r="L49" s="212">
        <v>34980.96666666666</v>
      </c>
      <c r="M49" s="213">
        <v>34475.199999999997</v>
      </c>
      <c r="N49" s="213">
        <v>33920</v>
      </c>
      <c r="O49" s="213">
        <v>288150</v>
      </c>
      <c r="P49" s="214">
        <v>-1.3522766175967135E-2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45561</v>
      </c>
      <c r="E50" s="210">
        <v>341.8</v>
      </c>
      <c r="F50" s="210">
        <v>342.5333333333333</v>
      </c>
      <c r="G50" s="212">
        <v>339.51666666666659</v>
      </c>
      <c r="H50" s="212">
        <v>337.23333333333329</v>
      </c>
      <c r="I50" s="212">
        <v>334.21666666666658</v>
      </c>
      <c r="J50" s="212">
        <v>344.81666666666661</v>
      </c>
      <c r="K50" s="212">
        <v>347.83333333333326</v>
      </c>
      <c r="L50" s="212">
        <v>350.11666666666662</v>
      </c>
      <c r="M50" s="213">
        <v>345.55</v>
      </c>
      <c r="N50" s="213">
        <v>340.25</v>
      </c>
      <c r="O50" s="213">
        <v>63795600</v>
      </c>
      <c r="P50" s="214">
        <v>-1.77645982872821E-2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45561</v>
      </c>
      <c r="E51" s="210">
        <v>6080.9</v>
      </c>
      <c r="F51" s="210">
        <v>6052.3833333333323</v>
      </c>
      <c r="G51" s="212">
        <v>5968.8166666666648</v>
      </c>
      <c r="H51" s="212">
        <v>5856.7333333333327</v>
      </c>
      <c r="I51" s="212">
        <v>5773.1666666666652</v>
      </c>
      <c r="J51" s="212">
        <v>6164.4666666666644</v>
      </c>
      <c r="K51" s="212">
        <v>6248.0333333333319</v>
      </c>
      <c r="L51" s="212">
        <v>6360.1166666666641</v>
      </c>
      <c r="M51" s="213">
        <v>6135.95</v>
      </c>
      <c r="N51" s="213">
        <v>5940.3</v>
      </c>
      <c r="O51" s="213">
        <v>2312600</v>
      </c>
      <c r="P51" s="214">
        <v>-3.5773849232821883E-2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45561</v>
      </c>
      <c r="E52" s="210">
        <v>634.54999999999995</v>
      </c>
      <c r="F52" s="210">
        <v>645</v>
      </c>
      <c r="G52" s="212">
        <v>621.9</v>
      </c>
      <c r="H52" s="212">
        <v>609.25</v>
      </c>
      <c r="I52" s="212">
        <v>586.15</v>
      </c>
      <c r="J52" s="212">
        <v>657.65</v>
      </c>
      <c r="K52" s="212">
        <v>680.74999999999989</v>
      </c>
      <c r="L52" s="212">
        <v>693.4</v>
      </c>
      <c r="M52" s="213">
        <v>668.1</v>
      </c>
      <c r="N52" s="213">
        <v>632.35</v>
      </c>
      <c r="O52" s="213">
        <v>17125000</v>
      </c>
      <c r="P52" s="214">
        <v>0.2202508194385065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45561</v>
      </c>
      <c r="E53" s="210">
        <v>106.78</v>
      </c>
      <c r="F53" s="210">
        <v>107.18666666666667</v>
      </c>
      <c r="G53" s="212">
        <v>106.16333333333334</v>
      </c>
      <c r="H53" s="212">
        <v>105.54666666666667</v>
      </c>
      <c r="I53" s="212">
        <v>104.52333333333334</v>
      </c>
      <c r="J53" s="212">
        <v>107.80333333333334</v>
      </c>
      <c r="K53" s="212">
        <v>108.82666666666665</v>
      </c>
      <c r="L53" s="212">
        <v>109.44333333333334</v>
      </c>
      <c r="M53" s="213">
        <v>108.21</v>
      </c>
      <c r="N53" s="213">
        <v>106.57</v>
      </c>
      <c r="O53" s="213">
        <v>343095750</v>
      </c>
      <c r="P53" s="214">
        <v>1.368087270406637E-2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45561</v>
      </c>
      <c r="E54" s="210">
        <v>903.95</v>
      </c>
      <c r="F54" s="210">
        <v>911.23333333333346</v>
      </c>
      <c r="G54" s="212">
        <v>875.1166666666669</v>
      </c>
      <c r="H54" s="212">
        <v>846.28333333333342</v>
      </c>
      <c r="I54" s="212">
        <v>810.16666666666686</v>
      </c>
      <c r="J54" s="212">
        <v>940.06666666666695</v>
      </c>
      <c r="K54" s="212">
        <v>976.18333333333351</v>
      </c>
      <c r="L54" s="212">
        <v>1005.016666666667</v>
      </c>
      <c r="M54" s="213">
        <v>947.35</v>
      </c>
      <c r="N54" s="213">
        <v>882.4</v>
      </c>
      <c r="O54" s="213">
        <v>6078150</v>
      </c>
      <c r="P54" s="214">
        <v>4.2300618625647886E-2</v>
      </c>
    </row>
    <row r="55" spans="1:16" ht="12.75" customHeight="1">
      <c r="A55" s="206">
        <v>45</v>
      </c>
      <c r="B55" s="218" t="s">
        <v>831</v>
      </c>
      <c r="C55" s="210" t="s">
        <v>89</v>
      </c>
      <c r="D55" s="211">
        <v>45561</v>
      </c>
      <c r="E55" s="210">
        <v>515</v>
      </c>
      <c r="F55" s="210">
        <v>512.75</v>
      </c>
      <c r="G55" s="212">
        <v>509.4</v>
      </c>
      <c r="H55" s="212">
        <v>503.79999999999995</v>
      </c>
      <c r="I55" s="212">
        <v>500.44999999999993</v>
      </c>
      <c r="J55" s="212">
        <v>518.35</v>
      </c>
      <c r="K55" s="212">
        <v>521.69999999999993</v>
      </c>
      <c r="L55" s="212">
        <v>527.30000000000007</v>
      </c>
      <c r="M55" s="213">
        <v>516.1</v>
      </c>
      <c r="N55" s="213">
        <v>507.15</v>
      </c>
      <c r="O55" s="213">
        <v>11973800</v>
      </c>
      <c r="P55" s="214">
        <v>-1.9143968871595331E-2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45561</v>
      </c>
      <c r="E56" s="210">
        <v>1566.1</v>
      </c>
      <c r="F56" s="210">
        <v>1573.0166666666667</v>
      </c>
      <c r="G56" s="212">
        <v>1557.0833333333333</v>
      </c>
      <c r="H56" s="212">
        <v>1548.0666666666666</v>
      </c>
      <c r="I56" s="212">
        <v>1532.1333333333332</v>
      </c>
      <c r="J56" s="212">
        <v>1582.0333333333333</v>
      </c>
      <c r="K56" s="212">
        <v>1597.9666666666667</v>
      </c>
      <c r="L56" s="212">
        <v>1606.9833333333333</v>
      </c>
      <c r="M56" s="213">
        <v>1588.95</v>
      </c>
      <c r="N56" s="213">
        <v>1564</v>
      </c>
      <c r="O56" s="213">
        <v>10968125</v>
      </c>
      <c r="P56" s="214">
        <v>-7.6901328809725758E-3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45561</v>
      </c>
      <c r="E57" s="210">
        <v>1665.05</v>
      </c>
      <c r="F57" s="210">
        <v>1664.2</v>
      </c>
      <c r="G57" s="212">
        <v>1656.45</v>
      </c>
      <c r="H57" s="212">
        <v>1647.85</v>
      </c>
      <c r="I57" s="212">
        <v>1640.1</v>
      </c>
      <c r="J57" s="212">
        <v>1672.8000000000002</v>
      </c>
      <c r="K57" s="212">
        <v>1680.5500000000002</v>
      </c>
      <c r="L57" s="212">
        <v>1689.1500000000003</v>
      </c>
      <c r="M57" s="213">
        <v>1671.95</v>
      </c>
      <c r="N57" s="213">
        <v>1655.6</v>
      </c>
      <c r="O57" s="213">
        <v>9956050</v>
      </c>
      <c r="P57" s="214">
        <v>-3.0324132691820715E-2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45561</v>
      </c>
      <c r="E58" s="210">
        <v>493.55</v>
      </c>
      <c r="F58" s="210">
        <v>492.31666666666666</v>
      </c>
      <c r="G58" s="212">
        <v>489.73333333333335</v>
      </c>
      <c r="H58" s="212">
        <v>485.91666666666669</v>
      </c>
      <c r="I58" s="212">
        <v>483.33333333333337</v>
      </c>
      <c r="J58" s="212">
        <v>496.13333333333333</v>
      </c>
      <c r="K58" s="212">
        <v>498.7166666666667</v>
      </c>
      <c r="L58" s="212">
        <v>502.5333333333333</v>
      </c>
      <c r="M58" s="213">
        <v>494.9</v>
      </c>
      <c r="N58" s="213">
        <v>488.5</v>
      </c>
      <c r="O58" s="213">
        <v>59709300</v>
      </c>
      <c r="P58" s="214">
        <v>-1.4146527512915641E-2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45561</v>
      </c>
      <c r="E59" s="210">
        <v>7010.85</v>
      </c>
      <c r="F59" s="210">
        <v>7015.4000000000005</v>
      </c>
      <c r="G59" s="212">
        <v>6931.8000000000011</v>
      </c>
      <c r="H59" s="212">
        <v>6852.7500000000009</v>
      </c>
      <c r="I59" s="212">
        <v>6769.1500000000015</v>
      </c>
      <c r="J59" s="212">
        <v>7094.4500000000007</v>
      </c>
      <c r="K59" s="212">
        <v>7178.0500000000011</v>
      </c>
      <c r="L59" s="212">
        <v>7257.1</v>
      </c>
      <c r="M59" s="213">
        <v>7099</v>
      </c>
      <c r="N59" s="213">
        <v>6936.35</v>
      </c>
      <c r="O59" s="213">
        <v>2093100</v>
      </c>
      <c r="P59" s="214">
        <v>7.5090252707581224E-3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45561</v>
      </c>
      <c r="E60" s="210">
        <v>3677.75</v>
      </c>
      <c r="F60" s="210">
        <v>3666.7999999999997</v>
      </c>
      <c r="G60" s="212">
        <v>3630.5999999999995</v>
      </c>
      <c r="H60" s="212">
        <v>3583.45</v>
      </c>
      <c r="I60" s="212">
        <v>3547.2499999999995</v>
      </c>
      <c r="J60" s="212">
        <v>3713.9499999999994</v>
      </c>
      <c r="K60" s="212">
        <v>3750.1499999999992</v>
      </c>
      <c r="L60" s="212">
        <v>3797.2999999999993</v>
      </c>
      <c r="M60" s="213">
        <v>3703</v>
      </c>
      <c r="N60" s="213">
        <v>3619.65</v>
      </c>
      <c r="O60" s="213">
        <v>2702000</v>
      </c>
      <c r="P60" s="214">
        <v>2.9745231425903695E-2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45561</v>
      </c>
      <c r="E61" s="210">
        <v>952.2</v>
      </c>
      <c r="F61" s="210">
        <v>955.28333333333342</v>
      </c>
      <c r="G61" s="212">
        <v>948.21666666666681</v>
      </c>
      <c r="H61" s="212">
        <v>944.23333333333335</v>
      </c>
      <c r="I61" s="212">
        <v>937.16666666666674</v>
      </c>
      <c r="J61" s="212">
        <v>959.26666666666688</v>
      </c>
      <c r="K61" s="212">
        <v>966.33333333333348</v>
      </c>
      <c r="L61" s="212">
        <v>970.31666666666695</v>
      </c>
      <c r="M61" s="213">
        <v>962.35</v>
      </c>
      <c r="N61" s="213">
        <v>951.3</v>
      </c>
      <c r="O61" s="213">
        <v>25359000</v>
      </c>
      <c r="P61" s="214">
        <v>4.7943577145574132E-3</v>
      </c>
    </row>
    <row r="62" spans="1:16" ht="12.75" customHeight="1">
      <c r="A62" s="206">
        <v>52</v>
      </c>
      <c r="B62" s="218" t="s">
        <v>831</v>
      </c>
      <c r="C62" s="215" t="s">
        <v>96</v>
      </c>
      <c r="D62" s="211">
        <v>45561</v>
      </c>
      <c r="E62" s="210">
        <v>1708.6</v>
      </c>
      <c r="F62" s="210">
        <v>1695.25</v>
      </c>
      <c r="G62" s="212">
        <v>1678.75</v>
      </c>
      <c r="H62" s="212">
        <v>1648.9</v>
      </c>
      <c r="I62" s="212">
        <v>1632.4</v>
      </c>
      <c r="J62" s="212">
        <v>1725.1</v>
      </c>
      <c r="K62" s="212">
        <v>1741.6</v>
      </c>
      <c r="L62" s="212">
        <v>1771.4499999999998</v>
      </c>
      <c r="M62" s="213">
        <v>1711.75</v>
      </c>
      <c r="N62" s="213">
        <v>1665.4</v>
      </c>
      <c r="O62" s="213">
        <v>2803500</v>
      </c>
      <c r="P62" s="214">
        <v>4.9962528103922061E-4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45561</v>
      </c>
      <c r="E63" s="210">
        <v>448.1</v>
      </c>
      <c r="F63" s="210">
        <v>451.98333333333335</v>
      </c>
      <c r="G63" s="212">
        <v>442.4666666666667</v>
      </c>
      <c r="H63" s="212">
        <v>436.83333333333337</v>
      </c>
      <c r="I63" s="212">
        <v>427.31666666666672</v>
      </c>
      <c r="J63" s="212">
        <v>457.61666666666667</v>
      </c>
      <c r="K63" s="212">
        <v>467.13333333333333</v>
      </c>
      <c r="L63" s="212">
        <v>472.76666666666665</v>
      </c>
      <c r="M63" s="213">
        <v>461.5</v>
      </c>
      <c r="N63" s="213">
        <v>446.35</v>
      </c>
      <c r="O63" s="213">
        <v>13203000</v>
      </c>
      <c r="P63" s="214">
        <v>3.382663847780127E-2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45561</v>
      </c>
      <c r="E64" s="210">
        <v>169.74</v>
      </c>
      <c r="F64" s="210">
        <v>170.34</v>
      </c>
      <c r="G64" s="212">
        <v>168.4</v>
      </c>
      <c r="H64" s="212">
        <v>167.06</v>
      </c>
      <c r="I64" s="212">
        <v>165.12</v>
      </c>
      <c r="J64" s="212">
        <v>171.68</v>
      </c>
      <c r="K64" s="212">
        <v>173.62</v>
      </c>
      <c r="L64" s="212">
        <v>174.96</v>
      </c>
      <c r="M64" s="213">
        <v>172.28</v>
      </c>
      <c r="N64" s="213">
        <v>169</v>
      </c>
      <c r="O64" s="213">
        <v>30125000</v>
      </c>
      <c r="P64" s="214">
        <v>3.2739115529653751E-2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45561</v>
      </c>
      <c r="E65" s="210">
        <v>3829.95</v>
      </c>
      <c r="F65" s="210">
        <v>3819.6333333333332</v>
      </c>
      <c r="G65" s="212">
        <v>3796.2666666666664</v>
      </c>
      <c r="H65" s="212">
        <v>3762.583333333333</v>
      </c>
      <c r="I65" s="212">
        <v>3739.2166666666662</v>
      </c>
      <c r="J65" s="212">
        <v>3853.3166666666666</v>
      </c>
      <c r="K65" s="212">
        <v>3876.6833333333334</v>
      </c>
      <c r="L65" s="212">
        <v>3910.3666666666668</v>
      </c>
      <c r="M65" s="213">
        <v>3843</v>
      </c>
      <c r="N65" s="213">
        <v>3785.95</v>
      </c>
      <c r="O65" s="213">
        <v>4651800</v>
      </c>
      <c r="P65" s="214">
        <v>7.9303172126885084E-3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45561</v>
      </c>
      <c r="E66" s="210">
        <v>663.55</v>
      </c>
      <c r="F66" s="210">
        <v>663.85</v>
      </c>
      <c r="G66" s="212">
        <v>659.7</v>
      </c>
      <c r="H66" s="212">
        <v>655.85</v>
      </c>
      <c r="I66" s="212">
        <v>651.70000000000005</v>
      </c>
      <c r="J66" s="212">
        <v>667.7</v>
      </c>
      <c r="K66" s="212">
        <v>671.84999999999991</v>
      </c>
      <c r="L66" s="212">
        <v>675.7</v>
      </c>
      <c r="M66" s="213">
        <v>668</v>
      </c>
      <c r="N66" s="213">
        <v>660</v>
      </c>
      <c r="O66" s="213">
        <v>12822500</v>
      </c>
      <c r="P66" s="214">
        <v>-1.5830375131919792E-2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45561</v>
      </c>
      <c r="E67" s="210">
        <v>1859.25</v>
      </c>
      <c r="F67" s="210">
        <v>1876.8499999999997</v>
      </c>
      <c r="G67" s="212">
        <v>1839.4999999999993</v>
      </c>
      <c r="H67" s="212">
        <v>1819.7499999999995</v>
      </c>
      <c r="I67" s="212">
        <v>1782.3999999999992</v>
      </c>
      <c r="J67" s="212">
        <v>1896.5999999999995</v>
      </c>
      <c r="K67" s="212">
        <v>1933.9499999999998</v>
      </c>
      <c r="L67" s="212">
        <v>1953.6999999999996</v>
      </c>
      <c r="M67" s="213">
        <v>1914.2</v>
      </c>
      <c r="N67" s="213">
        <v>1857.1</v>
      </c>
      <c r="O67" s="213">
        <v>3125375</v>
      </c>
      <c r="P67" s="214">
        <v>3.2806252271901128E-2</v>
      </c>
    </row>
    <row r="68" spans="1:16" ht="12.75" customHeight="1">
      <c r="A68" s="206">
        <v>58</v>
      </c>
      <c r="B68" s="218" t="s">
        <v>831</v>
      </c>
      <c r="C68" s="215" t="s">
        <v>102</v>
      </c>
      <c r="D68" s="211">
        <v>45561</v>
      </c>
      <c r="E68" s="210">
        <v>2934.1</v>
      </c>
      <c r="F68" s="210">
        <v>2932.6</v>
      </c>
      <c r="G68" s="212">
        <v>2908.5</v>
      </c>
      <c r="H68" s="212">
        <v>2882.9</v>
      </c>
      <c r="I68" s="212">
        <v>2858.8</v>
      </c>
      <c r="J68" s="212">
        <v>2958.2</v>
      </c>
      <c r="K68" s="212">
        <v>2982.2999999999993</v>
      </c>
      <c r="L68" s="212">
        <v>3007.8999999999996</v>
      </c>
      <c r="M68" s="213">
        <v>2956.7</v>
      </c>
      <c r="N68" s="213">
        <v>2907</v>
      </c>
      <c r="O68" s="213">
        <v>1928400</v>
      </c>
      <c r="P68" s="214">
        <v>-7.7184316146958936E-3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45561</v>
      </c>
      <c r="E69" s="210">
        <v>5475.05</v>
      </c>
      <c r="F69" s="210">
        <v>5468.4833333333327</v>
      </c>
      <c r="G69" s="212">
        <v>5449.9666666666653</v>
      </c>
      <c r="H69" s="212">
        <v>5424.8833333333323</v>
      </c>
      <c r="I69" s="212">
        <v>5406.366666666665</v>
      </c>
      <c r="J69" s="212">
        <v>5493.5666666666657</v>
      </c>
      <c r="K69" s="212">
        <v>5512.0833333333339</v>
      </c>
      <c r="L69" s="212">
        <v>5537.1666666666661</v>
      </c>
      <c r="M69" s="213">
        <v>5487</v>
      </c>
      <c r="N69" s="213">
        <v>5443.4</v>
      </c>
      <c r="O69" s="213">
        <v>4154600</v>
      </c>
      <c r="P69" s="214">
        <v>-5.6483653247810066E-3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45561</v>
      </c>
      <c r="E70" s="210">
        <v>14005.7</v>
      </c>
      <c r="F70" s="210">
        <v>13719.233333333332</v>
      </c>
      <c r="G70" s="212">
        <v>13346.466666666664</v>
      </c>
      <c r="H70" s="212">
        <v>12687.233333333332</v>
      </c>
      <c r="I70" s="212">
        <v>12314.466666666664</v>
      </c>
      <c r="J70" s="212">
        <v>14378.466666666664</v>
      </c>
      <c r="K70" s="212">
        <v>14751.23333333333</v>
      </c>
      <c r="L70" s="212">
        <v>15410.466666666664</v>
      </c>
      <c r="M70" s="213">
        <v>14092</v>
      </c>
      <c r="N70" s="213">
        <v>13060</v>
      </c>
      <c r="O70" s="213">
        <v>2171500</v>
      </c>
      <c r="P70" s="214">
        <v>9.3128618172665489E-2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45561</v>
      </c>
      <c r="E71" s="210">
        <v>864.1</v>
      </c>
      <c r="F71" s="210">
        <v>868.38333333333321</v>
      </c>
      <c r="G71" s="212">
        <v>854.76666666666642</v>
      </c>
      <c r="H71" s="212">
        <v>845.43333333333317</v>
      </c>
      <c r="I71" s="212">
        <v>831.81666666666638</v>
      </c>
      <c r="J71" s="212">
        <v>877.71666666666647</v>
      </c>
      <c r="K71" s="212">
        <v>891.33333333333326</v>
      </c>
      <c r="L71" s="212">
        <v>900.66666666666652</v>
      </c>
      <c r="M71" s="213">
        <v>882</v>
      </c>
      <c r="N71" s="213">
        <v>859.05</v>
      </c>
      <c r="O71" s="213">
        <v>40405200</v>
      </c>
      <c r="P71" s="214">
        <v>7.8195736274590498E-3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45561</v>
      </c>
      <c r="E72" s="210">
        <v>6669.85</v>
      </c>
      <c r="F72" s="210">
        <v>6679.2000000000007</v>
      </c>
      <c r="G72" s="212">
        <v>6649.6000000000013</v>
      </c>
      <c r="H72" s="212">
        <v>6629.35</v>
      </c>
      <c r="I72" s="212">
        <v>6599.7500000000009</v>
      </c>
      <c r="J72" s="212">
        <v>6699.4500000000016</v>
      </c>
      <c r="K72" s="212">
        <v>6729.05</v>
      </c>
      <c r="L72" s="212">
        <v>6749.300000000002</v>
      </c>
      <c r="M72" s="213">
        <v>6708.8</v>
      </c>
      <c r="N72" s="213">
        <v>6658.95</v>
      </c>
      <c r="O72" s="213">
        <v>3009500</v>
      </c>
      <c r="P72" s="214">
        <v>6.3113897596656218E-3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45561</v>
      </c>
      <c r="E73" s="210">
        <v>4906.45</v>
      </c>
      <c r="F73" s="210">
        <v>4898.5666666666666</v>
      </c>
      <c r="G73" s="212">
        <v>4858.7833333333328</v>
      </c>
      <c r="H73" s="212">
        <v>4811.1166666666659</v>
      </c>
      <c r="I73" s="212">
        <v>4771.3333333333321</v>
      </c>
      <c r="J73" s="212">
        <v>4946.2333333333336</v>
      </c>
      <c r="K73" s="212">
        <v>4986.0166666666682</v>
      </c>
      <c r="L73" s="212">
        <v>5033.6833333333343</v>
      </c>
      <c r="M73" s="213">
        <v>4938.3500000000004</v>
      </c>
      <c r="N73" s="213">
        <v>4850.8999999999996</v>
      </c>
      <c r="O73" s="213">
        <v>3922450</v>
      </c>
      <c r="P73" s="214">
        <v>-2.580989676041296E-3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45561</v>
      </c>
      <c r="E74" s="210">
        <v>3860.65</v>
      </c>
      <c r="F74" s="210">
        <v>3849.7666666666664</v>
      </c>
      <c r="G74" s="212">
        <v>3819.833333333333</v>
      </c>
      <c r="H74" s="212">
        <v>3779.0166666666664</v>
      </c>
      <c r="I74" s="212">
        <v>3749.083333333333</v>
      </c>
      <c r="J74" s="212">
        <v>3890.583333333333</v>
      </c>
      <c r="K74" s="212">
        <v>3920.5166666666664</v>
      </c>
      <c r="L74" s="212">
        <v>3961.333333333333</v>
      </c>
      <c r="M74" s="213">
        <v>3879.7</v>
      </c>
      <c r="N74" s="213">
        <v>3808.95</v>
      </c>
      <c r="O74" s="213">
        <v>1806475</v>
      </c>
      <c r="P74" s="214">
        <v>-2.232475070695044E-2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45561</v>
      </c>
      <c r="E75" s="210">
        <v>491.25</v>
      </c>
      <c r="F75" s="210">
        <v>489.2166666666667</v>
      </c>
      <c r="G75" s="212">
        <v>485.78333333333342</v>
      </c>
      <c r="H75" s="212">
        <v>480.31666666666672</v>
      </c>
      <c r="I75" s="212">
        <v>476.88333333333344</v>
      </c>
      <c r="J75" s="212">
        <v>494.68333333333339</v>
      </c>
      <c r="K75" s="212">
        <v>498.11666666666667</v>
      </c>
      <c r="L75" s="212">
        <v>503.58333333333337</v>
      </c>
      <c r="M75" s="213">
        <v>492.65</v>
      </c>
      <c r="N75" s="213">
        <v>483.75</v>
      </c>
      <c r="O75" s="213">
        <v>35638200</v>
      </c>
      <c r="P75" s="214">
        <v>-1.613635217588624E-3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45561</v>
      </c>
      <c r="E76" s="210">
        <v>184.85</v>
      </c>
      <c r="F76" s="210">
        <v>185.75333333333333</v>
      </c>
      <c r="G76" s="212">
        <v>183.39666666666665</v>
      </c>
      <c r="H76" s="212">
        <v>181.94333333333333</v>
      </c>
      <c r="I76" s="212">
        <v>179.58666666666664</v>
      </c>
      <c r="J76" s="212">
        <v>187.20666666666665</v>
      </c>
      <c r="K76" s="212">
        <v>189.56333333333333</v>
      </c>
      <c r="L76" s="212">
        <v>191.01666666666665</v>
      </c>
      <c r="M76" s="213">
        <v>188.11</v>
      </c>
      <c r="N76" s="213">
        <v>184.3</v>
      </c>
      <c r="O76" s="213">
        <v>98920000</v>
      </c>
      <c r="P76" s="214">
        <v>5.8477342036274145E-2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45561</v>
      </c>
      <c r="E77" s="210">
        <v>218.54</v>
      </c>
      <c r="F77" s="210">
        <v>218.97666666666666</v>
      </c>
      <c r="G77" s="212">
        <v>217.08333333333331</v>
      </c>
      <c r="H77" s="212">
        <v>215.62666666666667</v>
      </c>
      <c r="I77" s="212">
        <v>213.73333333333332</v>
      </c>
      <c r="J77" s="212">
        <v>220.43333333333331</v>
      </c>
      <c r="K77" s="212">
        <v>222.32666666666668</v>
      </c>
      <c r="L77" s="212">
        <v>223.7833333333333</v>
      </c>
      <c r="M77" s="213">
        <v>220.87</v>
      </c>
      <c r="N77" s="213">
        <v>217.52</v>
      </c>
      <c r="O77" s="213">
        <v>113208375</v>
      </c>
      <c r="P77" s="214">
        <v>-1.4527258786973891E-3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45561</v>
      </c>
      <c r="E78" s="210">
        <v>1742.85</v>
      </c>
      <c r="F78" s="210">
        <v>1746.4333333333334</v>
      </c>
      <c r="G78" s="212">
        <v>1732.4166666666667</v>
      </c>
      <c r="H78" s="212">
        <v>1721.9833333333333</v>
      </c>
      <c r="I78" s="212">
        <v>1707.9666666666667</v>
      </c>
      <c r="J78" s="212">
        <v>1756.8666666666668</v>
      </c>
      <c r="K78" s="212">
        <v>1770.8833333333332</v>
      </c>
      <c r="L78" s="212">
        <v>1781.3166666666668</v>
      </c>
      <c r="M78" s="213">
        <v>1760.45</v>
      </c>
      <c r="N78" s="213">
        <v>1736</v>
      </c>
      <c r="O78" s="213">
        <v>5897875</v>
      </c>
      <c r="P78" s="214">
        <v>-1.2503034717164361E-2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45561</v>
      </c>
      <c r="E79" s="210">
        <v>97.44</v>
      </c>
      <c r="F79" s="210">
        <v>97.313333333333333</v>
      </c>
      <c r="G79" s="212">
        <v>96.476666666666659</v>
      </c>
      <c r="H79" s="212">
        <v>95.513333333333321</v>
      </c>
      <c r="I79" s="212">
        <v>94.676666666666648</v>
      </c>
      <c r="J79" s="212">
        <v>98.276666666666671</v>
      </c>
      <c r="K79" s="212">
        <v>99.113333333333344</v>
      </c>
      <c r="L79" s="212">
        <v>100.07666666666668</v>
      </c>
      <c r="M79" s="213">
        <v>98.15</v>
      </c>
      <c r="N79" s="213">
        <v>96.35</v>
      </c>
      <c r="O79" s="213">
        <v>339896250</v>
      </c>
      <c r="P79" s="214">
        <v>-1.4739931518017283E-2</v>
      </c>
    </row>
    <row r="80" spans="1:16" ht="12.75" customHeight="1">
      <c r="A80" s="206">
        <v>70</v>
      </c>
      <c r="B80" s="218" t="s">
        <v>831</v>
      </c>
      <c r="C80" s="216" t="s">
        <v>116</v>
      </c>
      <c r="D80" s="211">
        <v>45561</v>
      </c>
      <c r="E80" s="210">
        <v>655.20000000000005</v>
      </c>
      <c r="F80" s="210">
        <v>657.91666666666663</v>
      </c>
      <c r="G80" s="212">
        <v>649.83333333333326</v>
      </c>
      <c r="H80" s="212">
        <v>644.46666666666658</v>
      </c>
      <c r="I80" s="212">
        <v>636.38333333333321</v>
      </c>
      <c r="J80" s="212">
        <v>663.2833333333333</v>
      </c>
      <c r="K80" s="212">
        <v>671.36666666666656</v>
      </c>
      <c r="L80" s="212">
        <v>676.73333333333335</v>
      </c>
      <c r="M80" s="213">
        <v>666</v>
      </c>
      <c r="N80" s="213">
        <v>652.54999999999995</v>
      </c>
      <c r="O80" s="213">
        <v>9341800</v>
      </c>
      <c r="P80" s="214">
        <v>0.21467207572684247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45561</v>
      </c>
      <c r="E81" s="210">
        <v>1443.25</v>
      </c>
      <c r="F81" s="210">
        <v>1436.3666666666668</v>
      </c>
      <c r="G81" s="212">
        <v>1408.5833333333335</v>
      </c>
      <c r="H81" s="212">
        <v>1373.9166666666667</v>
      </c>
      <c r="I81" s="212">
        <v>1346.1333333333334</v>
      </c>
      <c r="J81" s="212">
        <v>1471.0333333333335</v>
      </c>
      <c r="K81" s="212">
        <v>1498.8166666666668</v>
      </c>
      <c r="L81" s="212">
        <v>1533.4833333333336</v>
      </c>
      <c r="M81" s="213">
        <v>1464.15</v>
      </c>
      <c r="N81" s="213">
        <v>1401.7</v>
      </c>
      <c r="O81" s="213">
        <v>10490500</v>
      </c>
      <c r="P81" s="214">
        <v>0.17890655728493565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45561</v>
      </c>
      <c r="E82" s="210">
        <v>2844.95</v>
      </c>
      <c r="F82" s="210">
        <v>2888.4500000000003</v>
      </c>
      <c r="G82" s="212">
        <v>2791.9000000000005</v>
      </c>
      <c r="H82" s="212">
        <v>2738.8500000000004</v>
      </c>
      <c r="I82" s="212">
        <v>2642.3000000000006</v>
      </c>
      <c r="J82" s="212">
        <v>2941.5000000000005</v>
      </c>
      <c r="K82" s="212">
        <v>3038.0500000000006</v>
      </c>
      <c r="L82" s="212">
        <v>3091.1000000000004</v>
      </c>
      <c r="M82" s="213">
        <v>2985</v>
      </c>
      <c r="N82" s="213">
        <v>2835.4</v>
      </c>
      <c r="O82" s="213">
        <v>5459400</v>
      </c>
      <c r="P82" s="214">
        <v>2.7004147972572591E-2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45561</v>
      </c>
      <c r="E83" s="210">
        <v>550.29999999999995</v>
      </c>
      <c r="F83" s="210">
        <v>552.5</v>
      </c>
      <c r="G83" s="212">
        <v>544.79999999999995</v>
      </c>
      <c r="H83" s="212">
        <v>539.29999999999995</v>
      </c>
      <c r="I83" s="212">
        <v>531.59999999999991</v>
      </c>
      <c r="J83" s="212">
        <v>558</v>
      </c>
      <c r="K83" s="212">
        <v>565.70000000000005</v>
      </c>
      <c r="L83" s="212">
        <v>571.20000000000005</v>
      </c>
      <c r="M83" s="213">
        <v>560.20000000000005</v>
      </c>
      <c r="N83" s="213">
        <v>547</v>
      </c>
      <c r="O83" s="213">
        <v>16316000</v>
      </c>
      <c r="P83" s="214">
        <v>-2.6375462465688029E-2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45561</v>
      </c>
      <c r="E84" s="210">
        <v>2770.65</v>
      </c>
      <c r="F84" s="210">
        <v>2786.5833333333335</v>
      </c>
      <c r="G84" s="212">
        <v>2750.6166666666668</v>
      </c>
      <c r="H84" s="212">
        <v>2730.5833333333335</v>
      </c>
      <c r="I84" s="212">
        <v>2694.6166666666668</v>
      </c>
      <c r="J84" s="212">
        <v>2806.6166666666668</v>
      </c>
      <c r="K84" s="212">
        <v>2842.583333333333</v>
      </c>
      <c r="L84" s="212">
        <v>2862.6166666666668</v>
      </c>
      <c r="M84" s="213">
        <v>2822.55</v>
      </c>
      <c r="N84" s="213">
        <v>2766.55</v>
      </c>
      <c r="O84" s="213">
        <v>7866750</v>
      </c>
      <c r="P84" s="214">
        <v>-1.1745862253069941E-2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45561</v>
      </c>
      <c r="E85" s="210">
        <v>631.5</v>
      </c>
      <c r="F85" s="210">
        <v>630.38333333333333</v>
      </c>
      <c r="G85" s="212">
        <v>625.51666666666665</v>
      </c>
      <c r="H85" s="212">
        <v>619.5333333333333</v>
      </c>
      <c r="I85" s="212">
        <v>614.66666666666663</v>
      </c>
      <c r="J85" s="212">
        <v>636.36666666666667</v>
      </c>
      <c r="K85" s="212">
        <v>641.23333333333323</v>
      </c>
      <c r="L85" s="212">
        <v>647.2166666666667</v>
      </c>
      <c r="M85" s="213">
        <v>635.25</v>
      </c>
      <c r="N85" s="213">
        <v>624.4</v>
      </c>
      <c r="O85" s="213">
        <v>9512500</v>
      </c>
      <c r="P85" s="214">
        <v>2.6574935923377851E-2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45561</v>
      </c>
      <c r="E86" s="210">
        <v>4611.8999999999996</v>
      </c>
      <c r="F86" s="210">
        <v>4627.6166666666659</v>
      </c>
      <c r="G86" s="212">
        <v>4586.5333333333319</v>
      </c>
      <c r="H86" s="212">
        <v>4561.1666666666661</v>
      </c>
      <c r="I86" s="212">
        <v>4520.0833333333321</v>
      </c>
      <c r="J86" s="212">
        <v>4652.9833333333318</v>
      </c>
      <c r="K86" s="212">
        <v>4694.0666666666657</v>
      </c>
      <c r="L86" s="212">
        <v>4719.4333333333316</v>
      </c>
      <c r="M86" s="213">
        <v>4668.7</v>
      </c>
      <c r="N86" s="213">
        <v>4602.25</v>
      </c>
      <c r="O86" s="213">
        <v>13666200</v>
      </c>
      <c r="P86" s="214">
        <v>4.232617609452846E-3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45561</v>
      </c>
      <c r="E87" s="210">
        <v>1993.35</v>
      </c>
      <c r="F87" s="210">
        <v>1997.8166666666666</v>
      </c>
      <c r="G87" s="212">
        <v>1983.0833333333333</v>
      </c>
      <c r="H87" s="212">
        <v>1972.8166666666666</v>
      </c>
      <c r="I87" s="212">
        <v>1958.0833333333333</v>
      </c>
      <c r="J87" s="212">
        <v>2008.0833333333333</v>
      </c>
      <c r="K87" s="212">
        <v>2022.8166666666668</v>
      </c>
      <c r="L87" s="212">
        <v>2033.0833333333333</v>
      </c>
      <c r="M87" s="213">
        <v>2012.55</v>
      </c>
      <c r="N87" s="213">
        <v>1987.55</v>
      </c>
      <c r="O87" s="213">
        <v>8172000</v>
      </c>
      <c r="P87" s="214">
        <v>4.7952784950202878E-3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45561</v>
      </c>
      <c r="E88" s="210">
        <v>1815.35</v>
      </c>
      <c r="F88" s="210">
        <v>1814.9000000000003</v>
      </c>
      <c r="G88" s="212">
        <v>1807.8500000000006</v>
      </c>
      <c r="H88" s="212">
        <v>1800.3500000000004</v>
      </c>
      <c r="I88" s="212">
        <v>1793.3000000000006</v>
      </c>
      <c r="J88" s="212">
        <v>1822.4000000000005</v>
      </c>
      <c r="K88" s="212">
        <v>1829.4500000000003</v>
      </c>
      <c r="L88" s="212">
        <v>1836.9500000000005</v>
      </c>
      <c r="M88" s="213">
        <v>1821.95</v>
      </c>
      <c r="N88" s="213">
        <v>1807.4</v>
      </c>
      <c r="O88" s="213">
        <v>15112650</v>
      </c>
      <c r="P88" s="214">
        <v>-1.9305457766472099E-2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45561</v>
      </c>
      <c r="E89" s="210">
        <v>4447.2</v>
      </c>
      <c r="F89" s="210">
        <v>4442.7</v>
      </c>
      <c r="G89" s="212">
        <v>4413.3999999999996</v>
      </c>
      <c r="H89" s="212">
        <v>4379.5999999999995</v>
      </c>
      <c r="I89" s="212">
        <v>4350.2999999999993</v>
      </c>
      <c r="J89" s="212">
        <v>4476.5</v>
      </c>
      <c r="K89" s="212">
        <v>4505.8000000000011</v>
      </c>
      <c r="L89" s="212">
        <v>4539.6000000000004</v>
      </c>
      <c r="M89" s="213">
        <v>4472</v>
      </c>
      <c r="N89" s="213">
        <v>4408.8999999999996</v>
      </c>
      <c r="O89" s="213">
        <v>2568300</v>
      </c>
      <c r="P89" s="214">
        <v>1.7552071144395038E-3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45561</v>
      </c>
      <c r="E90" s="210">
        <v>1675.95</v>
      </c>
      <c r="F90" s="210">
        <v>1675.4833333333333</v>
      </c>
      <c r="G90" s="212">
        <v>1668.1666666666667</v>
      </c>
      <c r="H90" s="212">
        <v>1660.3833333333334</v>
      </c>
      <c r="I90" s="212">
        <v>1653.0666666666668</v>
      </c>
      <c r="J90" s="212">
        <v>1683.2666666666667</v>
      </c>
      <c r="K90" s="212">
        <v>1690.5833333333333</v>
      </c>
      <c r="L90" s="212">
        <v>1698.3666666666666</v>
      </c>
      <c r="M90" s="213">
        <v>1682.8</v>
      </c>
      <c r="N90" s="213">
        <v>1667.7</v>
      </c>
      <c r="O90" s="213">
        <v>154198550</v>
      </c>
      <c r="P90" s="214">
        <v>-1.9721267999216847E-3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45561</v>
      </c>
      <c r="E91" s="210">
        <v>703.4</v>
      </c>
      <c r="F91" s="210">
        <v>704.06666666666661</v>
      </c>
      <c r="G91" s="212">
        <v>699.53333333333319</v>
      </c>
      <c r="H91" s="212">
        <v>695.66666666666663</v>
      </c>
      <c r="I91" s="212">
        <v>691.13333333333321</v>
      </c>
      <c r="J91" s="212">
        <v>707.93333333333317</v>
      </c>
      <c r="K91" s="212">
        <v>712.46666666666647</v>
      </c>
      <c r="L91" s="212">
        <v>716.33333333333314</v>
      </c>
      <c r="M91" s="213">
        <v>708.6</v>
      </c>
      <c r="N91" s="213">
        <v>700.2</v>
      </c>
      <c r="O91" s="213">
        <v>23596100</v>
      </c>
      <c r="P91" s="214">
        <v>2.0164550340038997E-2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45561</v>
      </c>
      <c r="E92" s="210">
        <v>5788.95</v>
      </c>
      <c r="F92" s="210">
        <v>5780.9666666666672</v>
      </c>
      <c r="G92" s="212">
        <v>5738.9833333333345</v>
      </c>
      <c r="H92" s="212">
        <v>5689.0166666666673</v>
      </c>
      <c r="I92" s="212">
        <v>5647.0333333333347</v>
      </c>
      <c r="J92" s="212">
        <v>5830.9333333333343</v>
      </c>
      <c r="K92" s="212">
        <v>5872.9166666666679</v>
      </c>
      <c r="L92" s="212">
        <v>5922.8833333333341</v>
      </c>
      <c r="M92" s="213">
        <v>5822.95</v>
      </c>
      <c r="N92" s="213">
        <v>5731</v>
      </c>
      <c r="O92" s="213">
        <v>4044450</v>
      </c>
      <c r="P92" s="214">
        <v>-1.0786220053564222E-2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45561</v>
      </c>
      <c r="E93" s="210">
        <v>686.15</v>
      </c>
      <c r="F93" s="210">
        <v>683.76666666666677</v>
      </c>
      <c r="G93" s="212">
        <v>679.78333333333353</v>
      </c>
      <c r="H93" s="212">
        <v>673.41666666666674</v>
      </c>
      <c r="I93" s="212">
        <v>669.43333333333351</v>
      </c>
      <c r="J93" s="212">
        <v>690.13333333333355</v>
      </c>
      <c r="K93" s="212">
        <v>694.1166666666669</v>
      </c>
      <c r="L93" s="212">
        <v>700.48333333333358</v>
      </c>
      <c r="M93" s="213">
        <v>687.75</v>
      </c>
      <c r="N93" s="213">
        <v>677.4</v>
      </c>
      <c r="O93" s="213">
        <v>41588400</v>
      </c>
      <c r="P93" s="214">
        <v>-3.8485191778604953E-2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45561</v>
      </c>
      <c r="E94" s="210">
        <v>322.25</v>
      </c>
      <c r="F94" s="210">
        <v>320.7</v>
      </c>
      <c r="G94" s="212">
        <v>315.14999999999998</v>
      </c>
      <c r="H94" s="212">
        <v>308.05</v>
      </c>
      <c r="I94" s="212">
        <v>302.5</v>
      </c>
      <c r="J94" s="212">
        <v>327.79999999999995</v>
      </c>
      <c r="K94" s="212">
        <v>333.35</v>
      </c>
      <c r="L94" s="212">
        <v>340.44999999999993</v>
      </c>
      <c r="M94" s="213">
        <v>326.25</v>
      </c>
      <c r="N94" s="213">
        <v>313.60000000000002</v>
      </c>
      <c r="O94" s="213">
        <v>38289850</v>
      </c>
      <c r="P94" s="214">
        <v>-1.8676989948383592E-2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45561</v>
      </c>
      <c r="E95" s="210">
        <v>410.7</v>
      </c>
      <c r="F95" s="210">
        <v>410.48333333333335</v>
      </c>
      <c r="G95" s="212">
        <v>406.7166666666667</v>
      </c>
      <c r="H95" s="212">
        <v>402.73333333333335</v>
      </c>
      <c r="I95" s="212">
        <v>398.9666666666667</v>
      </c>
      <c r="J95" s="212">
        <v>414.4666666666667</v>
      </c>
      <c r="K95" s="212">
        <v>418.23333333333335</v>
      </c>
      <c r="L95" s="212">
        <v>422.2166666666667</v>
      </c>
      <c r="M95" s="213">
        <v>414.25</v>
      </c>
      <c r="N95" s="213">
        <v>406.5</v>
      </c>
      <c r="O95" s="213">
        <v>60472575</v>
      </c>
      <c r="P95" s="214">
        <v>2.679618154412996E-4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45561</v>
      </c>
      <c r="E96" s="210">
        <v>2871.65</v>
      </c>
      <c r="F96" s="210">
        <v>2874.5</v>
      </c>
      <c r="G96" s="212">
        <v>2834</v>
      </c>
      <c r="H96" s="212">
        <v>2796.35</v>
      </c>
      <c r="I96" s="212">
        <v>2755.85</v>
      </c>
      <c r="J96" s="212">
        <v>2912.15</v>
      </c>
      <c r="K96" s="212">
        <v>2952.65</v>
      </c>
      <c r="L96" s="212">
        <v>2990.3</v>
      </c>
      <c r="M96" s="213">
        <v>2915</v>
      </c>
      <c r="N96" s="213">
        <v>2836.85</v>
      </c>
      <c r="O96" s="213">
        <v>14346300</v>
      </c>
      <c r="P96" s="214">
        <v>-5.366790018403815E-2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45561</v>
      </c>
      <c r="E97" s="210">
        <v>1264.0999999999999</v>
      </c>
      <c r="F97" s="210">
        <v>1256.8166666666666</v>
      </c>
      <c r="G97" s="212">
        <v>1247.8333333333333</v>
      </c>
      <c r="H97" s="212">
        <v>1231.5666666666666</v>
      </c>
      <c r="I97" s="212">
        <v>1222.5833333333333</v>
      </c>
      <c r="J97" s="212">
        <v>1273.0833333333333</v>
      </c>
      <c r="K97" s="212">
        <v>1282.0666666666668</v>
      </c>
      <c r="L97" s="212">
        <v>1298.3333333333333</v>
      </c>
      <c r="M97" s="213">
        <v>1265.8</v>
      </c>
      <c r="N97" s="213">
        <v>1240.55</v>
      </c>
      <c r="O97" s="213">
        <v>77158200</v>
      </c>
      <c r="P97" s="214">
        <v>-2.4928346484554685E-2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45561</v>
      </c>
      <c r="E98" s="210">
        <v>2101.85</v>
      </c>
      <c r="F98" s="210">
        <v>2104.7666666666664</v>
      </c>
      <c r="G98" s="212">
        <v>2088.083333333333</v>
      </c>
      <c r="H98" s="212">
        <v>2074.3166666666666</v>
      </c>
      <c r="I98" s="212">
        <v>2057.6333333333332</v>
      </c>
      <c r="J98" s="212">
        <v>2118.5333333333328</v>
      </c>
      <c r="K98" s="212">
        <v>2135.2166666666662</v>
      </c>
      <c r="L98" s="212">
        <v>2148.9833333333327</v>
      </c>
      <c r="M98" s="213">
        <v>2121.4499999999998</v>
      </c>
      <c r="N98" s="213">
        <v>2091</v>
      </c>
      <c r="O98" s="213">
        <v>5109500</v>
      </c>
      <c r="P98" s="214">
        <v>6.5005417118093175E-3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45561</v>
      </c>
      <c r="E99" s="210">
        <v>750.5</v>
      </c>
      <c r="F99" s="210">
        <v>752.41666666666663</v>
      </c>
      <c r="G99" s="212">
        <v>746.33333333333326</v>
      </c>
      <c r="H99" s="212">
        <v>742.16666666666663</v>
      </c>
      <c r="I99" s="212">
        <v>736.08333333333326</v>
      </c>
      <c r="J99" s="212">
        <v>756.58333333333326</v>
      </c>
      <c r="K99" s="212">
        <v>762.66666666666652</v>
      </c>
      <c r="L99" s="212">
        <v>766.83333333333326</v>
      </c>
      <c r="M99" s="213">
        <v>758.5</v>
      </c>
      <c r="N99" s="213">
        <v>748.25</v>
      </c>
      <c r="O99" s="213">
        <v>12918000</v>
      </c>
      <c r="P99" s="214">
        <v>1.2342776536969554E-2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45561</v>
      </c>
      <c r="E100" s="210">
        <v>13.31</v>
      </c>
      <c r="F100" s="210">
        <v>13.316666666666668</v>
      </c>
      <c r="G100" s="212">
        <v>13.153333333333336</v>
      </c>
      <c r="H100" s="212">
        <v>12.996666666666668</v>
      </c>
      <c r="I100" s="212">
        <v>12.833333333333336</v>
      </c>
      <c r="J100" s="212">
        <v>13.473333333333336</v>
      </c>
      <c r="K100" s="212">
        <v>13.636666666666667</v>
      </c>
      <c r="L100" s="212">
        <v>13.793333333333337</v>
      </c>
      <c r="M100" s="213">
        <v>13.48</v>
      </c>
      <c r="N100" s="213">
        <v>13.16</v>
      </c>
      <c r="O100" s="213">
        <v>4784200000</v>
      </c>
      <c r="P100" s="214">
        <v>2.1365731043150398E-3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45561</v>
      </c>
      <c r="E101" s="210">
        <v>111.35</v>
      </c>
      <c r="F101" s="210">
        <v>111.71999999999998</v>
      </c>
      <c r="G101" s="212">
        <v>110.77999999999997</v>
      </c>
      <c r="H101" s="212">
        <v>110.21</v>
      </c>
      <c r="I101" s="212">
        <v>109.26999999999998</v>
      </c>
      <c r="J101" s="212">
        <v>112.28999999999996</v>
      </c>
      <c r="K101" s="212">
        <v>113.22999999999999</v>
      </c>
      <c r="L101" s="212">
        <v>113.79999999999995</v>
      </c>
      <c r="M101" s="213">
        <v>112.66</v>
      </c>
      <c r="N101" s="213">
        <v>111.15</v>
      </c>
      <c r="O101" s="213">
        <v>115700000</v>
      </c>
      <c r="P101" s="214">
        <v>7.0063971452195483E-3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45561</v>
      </c>
      <c r="E102" s="210">
        <v>73.349999999999994</v>
      </c>
      <c r="F102" s="210">
        <v>73.249999999999986</v>
      </c>
      <c r="G102" s="212">
        <v>72.199999999999974</v>
      </c>
      <c r="H102" s="212">
        <v>71.049999999999983</v>
      </c>
      <c r="I102" s="212">
        <v>69.999999999999972</v>
      </c>
      <c r="J102" s="212">
        <v>74.399999999999977</v>
      </c>
      <c r="K102" s="212">
        <v>75.449999999999989</v>
      </c>
      <c r="L102" s="212">
        <v>76.59999999999998</v>
      </c>
      <c r="M102" s="213">
        <v>74.3</v>
      </c>
      <c r="N102" s="213">
        <v>72.099999999999994</v>
      </c>
      <c r="O102" s="213">
        <v>523230000</v>
      </c>
      <c r="P102" s="214">
        <v>1.63308713197267E-2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45561</v>
      </c>
      <c r="E103" s="210">
        <v>221.19</v>
      </c>
      <c r="F103" s="210">
        <v>220.22</v>
      </c>
      <c r="G103" s="212">
        <v>217.69</v>
      </c>
      <c r="H103" s="212">
        <v>214.19</v>
      </c>
      <c r="I103" s="212">
        <v>211.66</v>
      </c>
      <c r="J103" s="212">
        <v>223.72</v>
      </c>
      <c r="K103" s="212">
        <v>226.25000000000003</v>
      </c>
      <c r="L103" s="212">
        <v>229.75</v>
      </c>
      <c r="M103" s="213">
        <v>222.75</v>
      </c>
      <c r="N103" s="213">
        <v>216.72</v>
      </c>
      <c r="O103" s="213">
        <v>66615000</v>
      </c>
      <c r="P103" s="214">
        <v>-1.0968208897054729E-2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45561</v>
      </c>
      <c r="E104" s="210">
        <v>530.20000000000005</v>
      </c>
      <c r="F104" s="210">
        <v>526.23333333333346</v>
      </c>
      <c r="G104" s="212">
        <v>521.1166666666669</v>
      </c>
      <c r="H104" s="212">
        <v>512.03333333333342</v>
      </c>
      <c r="I104" s="212">
        <v>506.91666666666686</v>
      </c>
      <c r="J104" s="212">
        <v>535.31666666666695</v>
      </c>
      <c r="K104" s="212">
        <v>540.43333333333351</v>
      </c>
      <c r="L104" s="212">
        <v>549.51666666666699</v>
      </c>
      <c r="M104" s="213">
        <v>531.35</v>
      </c>
      <c r="N104" s="213">
        <v>517.15</v>
      </c>
      <c r="O104" s="213">
        <v>14088250</v>
      </c>
      <c r="P104" s="214">
        <v>2.6421371954202955E-3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45561</v>
      </c>
      <c r="E105" s="210">
        <v>692.4</v>
      </c>
      <c r="F105" s="210">
        <v>692.7166666666667</v>
      </c>
      <c r="G105" s="212">
        <v>686.53333333333342</v>
      </c>
      <c r="H105" s="212">
        <v>680.66666666666674</v>
      </c>
      <c r="I105" s="212">
        <v>674.48333333333346</v>
      </c>
      <c r="J105" s="212">
        <v>698.58333333333337</v>
      </c>
      <c r="K105" s="212">
        <v>704.76666666666677</v>
      </c>
      <c r="L105" s="212">
        <v>710.63333333333333</v>
      </c>
      <c r="M105" s="213">
        <v>698.9</v>
      </c>
      <c r="N105" s="213">
        <v>686.85</v>
      </c>
      <c r="O105" s="213">
        <v>19272000</v>
      </c>
      <c r="P105" s="214">
        <v>7.789375292101573E-4</v>
      </c>
    </row>
    <row r="106" spans="1:16" ht="12.75" customHeight="1">
      <c r="A106" s="206">
        <v>96</v>
      </c>
      <c r="B106" s="218" t="s">
        <v>57</v>
      </c>
      <c r="C106" s="215" t="s">
        <v>143</v>
      </c>
      <c r="D106" s="211" t="e">
        <v>#N/A</v>
      </c>
      <c r="E106" s="210" t="e">
        <v>#N/A</v>
      </c>
      <c r="F106" s="210" t="e">
        <v>#N/A</v>
      </c>
      <c r="G106" s="212" t="e">
        <v>#N/A</v>
      </c>
      <c r="H106" s="212" t="e">
        <v>#N/A</v>
      </c>
      <c r="I106" s="212" t="e">
        <v>#N/A</v>
      </c>
      <c r="J106" s="212" t="e">
        <v>#N/A</v>
      </c>
      <c r="K106" s="212" t="e">
        <v>#N/A</v>
      </c>
      <c r="L106" s="212" t="e">
        <v>#N/A</v>
      </c>
      <c r="M106" s="213" t="e">
        <v>#N/A</v>
      </c>
      <c r="N106" s="213" t="e">
        <v>#N/A</v>
      </c>
      <c r="O106" s="213" t="e">
        <v>#N/A</v>
      </c>
      <c r="P106" s="214" t="e">
        <v>#N/A</v>
      </c>
    </row>
    <row r="107" spans="1:16" ht="12.75" customHeight="1">
      <c r="A107" s="206">
        <v>97</v>
      </c>
      <c r="B107" s="218" t="s">
        <v>114</v>
      </c>
      <c r="C107" s="217" t="s">
        <v>144</v>
      </c>
      <c r="D107" s="211">
        <v>45561</v>
      </c>
      <c r="E107" s="210">
        <v>3122.2</v>
      </c>
      <c r="F107" s="210">
        <v>3129.7166666666667</v>
      </c>
      <c r="G107" s="212">
        <v>3100.6833333333334</v>
      </c>
      <c r="H107" s="212">
        <v>3079.1666666666665</v>
      </c>
      <c r="I107" s="212">
        <v>3050.1333333333332</v>
      </c>
      <c r="J107" s="212">
        <v>3151.2333333333336</v>
      </c>
      <c r="K107" s="212">
        <v>3180.2666666666673</v>
      </c>
      <c r="L107" s="212">
        <v>3201.7833333333338</v>
      </c>
      <c r="M107" s="213">
        <v>3158.75</v>
      </c>
      <c r="N107" s="213">
        <v>3108.2</v>
      </c>
      <c r="O107" s="213">
        <v>1557900</v>
      </c>
      <c r="P107" s="214">
        <v>4.6430644225188625E-3</v>
      </c>
    </row>
    <row r="108" spans="1:16" ht="12.75" customHeight="1">
      <c r="A108" s="206">
        <v>98</v>
      </c>
      <c r="B108" s="218" t="s">
        <v>61</v>
      </c>
      <c r="C108" s="210" t="s">
        <v>145</v>
      </c>
      <c r="D108" s="211">
        <v>45561</v>
      </c>
      <c r="E108" s="210">
        <v>4964.3</v>
      </c>
      <c r="F108" s="210">
        <v>4973.3</v>
      </c>
      <c r="G108" s="212">
        <v>4941.05</v>
      </c>
      <c r="H108" s="212">
        <v>4917.8</v>
      </c>
      <c r="I108" s="212">
        <v>4885.55</v>
      </c>
      <c r="J108" s="212">
        <v>4996.55</v>
      </c>
      <c r="K108" s="212">
        <v>5028.8</v>
      </c>
      <c r="L108" s="212">
        <v>5052.05</v>
      </c>
      <c r="M108" s="213">
        <v>5005.55</v>
      </c>
      <c r="N108" s="213">
        <v>4950.05</v>
      </c>
      <c r="O108" s="213">
        <v>10254000</v>
      </c>
      <c r="P108" s="214">
        <v>1.5147015147015146E-2</v>
      </c>
    </row>
    <row r="109" spans="1:16" ht="12.75" customHeight="1">
      <c r="A109" s="206">
        <v>99</v>
      </c>
      <c r="B109" s="218" t="s">
        <v>77</v>
      </c>
      <c r="C109" s="210" t="s">
        <v>146</v>
      </c>
      <c r="D109" s="211">
        <v>45561</v>
      </c>
      <c r="E109" s="210">
        <v>1471.3</v>
      </c>
      <c r="F109" s="210">
        <v>1468.6499999999999</v>
      </c>
      <c r="G109" s="212">
        <v>1461.6499999999996</v>
      </c>
      <c r="H109" s="212">
        <v>1451.9999999999998</v>
      </c>
      <c r="I109" s="212">
        <v>1444.9999999999995</v>
      </c>
      <c r="J109" s="212">
        <v>1478.2999999999997</v>
      </c>
      <c r="K109" s="212">
        <v>1485.3000000000002</v>
      </c>
      <c r="L109" s="212">
        <v>1494.9499999999998</v>
      </c>
      <c r="M109" s="213">
        <v>1475.65</v>
      </c>
      <c r="N109" s="213">
        <v>1459</v>
      </c>
      <c r="O109" s="213">
        <v>35155000</v>
      </c>
      <c r="P109" s="214">
        <v>8.144303289266153E-3</v>
      </c>
    </row>
    <row r="110" spans="1:16" ht="12.75" customHeight="1">
      <c r="A110" s="206">
        <v>100</v>
      </c>
      <c r="B110" s="218" t="s">
        <v>85</v>
      </c>
      <c r="C110" s="210" t="s">
        <v>147</v>
      </c>
      <c r="D110" s="211">
        <v>45561</v>
      </c>
      <c r="E110" s="210">
        <v>429.8</v>
      </c>
      <c r="F110" s="210">
        <v>427.78333333333336</v>
      </c>
      <c r="G110" s="212">
        <v>423.2166666666667</v>
      </c>
      <c r="H110" s="212">
        <v>416.63333333333333</v>
      </c>
      <c r="I110" s="212">
        <v>412.06666666666666</v>
      </c>
      <c r="J110" s="212">
        <v>434.36666666666673</v>
      </c>
      <c r="K110" s="212">
        <v>438.93333333333345</v>
      </c>
      <c r="L110" s="212">
        <v>445.51666666666677</v>
      </c>
      <c r="M110" s="213">
        <v>432.35</v>
      </c>
      <c r="N110" s="213">
        <v>421.2</v>
      </c>
      <c r="O110" s="213">
        <v>79849000</v>
      </c>
      <c r="P110" s="214">
        <v>-3.6062791684344504E-3</v>
      </c>
    </row>
    <row r="111" spans="1:16" ht="12.75" customHeight="1">
      <c r="A111" s="206">
        <v>101</v>
      </c>
      <c r="B111" s="218" t="s">
        <v>82</v>
      </c>
      <c r="C111" s="210" t="s">
        <v>148</v>
      </c>
      <c r="D111" s="211">
        <v>45561</v>
      </c>
      <c r="E111" s="210">
        <v>1951.45</v>
      </c>
      <c r="F111" s="210">
        <v>1947.5</v>
      </c>
      <c r="G111" s="212">
        <v>1940</v>
      </c>
      <c r="H111" s="212">
        <v>1928.55</v>
      </c>
      <c r="I111" s="212">
        <v>1921.05</v>
      </c>
      <c r="J111" s="212">
        <v>1958.95</v>
      </c>
      <c r="K111" s="212">
        <v>1966.45</v>
      </c>
      <c r="L111" s="212">
        <v>1977.9</v>
      </c>
      <c r="M111" s="213">
        <v>1955</v>
      </c>
      <c r="N111" s="213">
        <v>1936.05</v>
      </c>
      <c r="O111" s="213">
        <v>44155600</v>
      </c>
      <c r="P111" s="214">
        <v>-2.0775119532338043E-2</v>
      </c>
    </row>
    <row r="112" spans="1:16" ht="12.75" customHeight="1">
      <c r="A112" s="206">
        <v>102</v>
      </c>
      <c r="B112" s="218" t="s">
        <v>42</v>
      </c>
      <c r="C112" s="210" t="s">
        <v>150</v>
      </c>
      <c r="D112" s="211">
        <v>45561</v>
      </c>
      <c r="E112" s="210">
        <v>172.32</v>
      </c>
      <c r="F112" s="210">
        <v>172.73666666666668</v>
      </c>
      <c r="G112" s="212">
        <v>171.41333333333336</v>
      </c>
      <c r="H112" s="212">
        <v>170.50666666666669</v>
      </c>
      <c r="I112" s="212">
        <v>169.18333333333337</v>
      </c>
      <c r="J112" s="212">
        <v>173.64333333333335</v>
      </c>
      <c r="K112" s="212">
        <v>174.96666666666667</v>
      </c>
      <c r="L112" s="212">
        <v>175.87333333333333</v>
      </c>
      <c r="M112" s="213">
        <v>174.06</v>
      </c>
      <c r="N112" s="213">
        <v>171.83</v>
      </c>
      <c r="O112" s="213">
        <v>192289500</v>
      </c>
      <c r="P112" s="214">
        <v>-1.1142625607779579E-3</v>
      </c>
    </row>
    <row r="113" spans="1:16" ht="12.75" customHeight="1">
      <c r="A113" s="206">
        <v>103</v>
      </c>
      <c r="B113" s="218" t="s">
        <v>114</v>
      </c>
      <c r="C113" s="217" t="s">
        <v>151</v>
      </c>
      <c r="D113" s="211">
        <v>45561</v>
      </c>
      <c r="E113" s="210">
        <v>1462.4</v>
      </c>
      <c r="F113" s="210">
        <v>1467.25</v>
      </c>
      <c r="G113" s="212">
        <v>1454.5</v>
      </c>
      <c r="H113" s="212">
        <v>1446.6</v>
      </c>
      <c r="I113" s="212">
        <v>1433.85</v>
      </c>
      <c r="J113" s="212">
        <v>1475.15</v>
      </c>
      <c r="K113" s="212">
        <v>1487.9</v>
      </c>
      <c r="L113" s="212">
        <v>1495.8000000000002</v>
      </c>
      <c r="M113" s="213">
        <v>1480</v>
      </c>
      <c r="N113" s="213">
        <v>1459.35</v>
      </c>
      <c r="O113" s="213">
        <v>2628600</v>
      </c>
      <c r="P113" s="214">
        <v>-1.9636363636363636E-2</v>
      </c>
    </row>
    <row r="114" spans="1:16" ht="12.75" customHeight="1">
      <c r="A114" s="206">
        <v>104</v>
      </c>
      <c r="B114" s="218" t="s">
        <v>57</v>
      </c>
      <c r="C114" s="210" t="s">
        <v>152</v>
      </c>
      <c r="D114" s="211">
        <v>45561</v>
      </c>
      <c r="E114" s="210">
        <v>935.95</v>
      </c>
      <c r="F114" s="210">
        <v>935.7833333333333</v>
      </c>
      <c r="G114" s="212">
        <v>928.16666666666663</v>
      </c>
      <c r="H114" s="212">
        <v>920.38333333333333</v>
      </c>
      <c r="I114" s="212">
        <v>912.76666666666665</v>
      </c>
      <c r="J114" s="212">
        <v>943.56666666666661</v>
      </c>
      <c r="K114" s="212">
        <v>951.18333333333339</v>
      </c>
      <c r="L114" s="212">
        <v>958.96666666666658</v>
      </c>
      <c r="M114" s="213">
        <v>943.4</v>
      </c>
      <c r="N114" s="213">
        <v>928</v>
      </c>
      <c r="O114" s="213">
        <v>22569750</v>
      </c>
      <c r="P114" s="214">
        <v>-2.243540151632369E-3</v>
      </c>
    </row>
    <row r="115" spans="1:16" ht="12.75" customHeight="1">
      <c r="A115" s="206">
        <v>105</v>
      </c>
      <c r="B115" s="218" t="s">
        <v>129</v>
      </c>
      <c r="C115" s="210" t="s">
        <v>153</v>
      </c>
      <c r="D115" s="211">
        <v>45561</v>
      </c>
      <c r="E115" s="210">
        <v>513.35</v>
      </c>
      <c r="F115" s="210">
        <v>514.31666666666661</v>
      </c>
      <c r="G115" s="212">
        <v>510.63333333333321</v>
      </c>
      <c r="H115" s="212">
        <v>507.91666666666663</v>
      </c>
      <c r="I115" s="212">
        <v>504.23333333333323</v>
      </c>
      <c r="J115" s="212">
        <v>517.03333333333319</v>
      </c>
      <c r="K115" s="212">
        <v>520.71666666666658</v>
      </c>
      <c r="L115" s="212">
        <v>523.43333333333317</v>
      </c>
      <c r="M115" s="213">
        <v>518</v>
      </c>
      <c r="N115" s="213">
        <v>511.6</v>
      </c>
      <c r="O115" s="213">
        <v>105884800</v>
      </c>
      <c r="P115" s="214">
        <v>3.9899871046044149E-3</v>
      </c>
    </row>
    <row r="116" spans="1:16" ht="12.75" customHeight="1">
      <c r="A116" s="206">
        <v>106</v>
      </c>
      <c r="B116" s="218" t="s">
        <v>47</v>
      </c>
      <c r="C116" s="210" t="s">
        <v>154</v>
      </c>
      <c r="D116" s="211">
        <v>45561</v>
      </c>
      <c r="E116" s="210">
        <v>1043.2</v>
      </c>
      <c r="F116" s="210">
        <v>1038.0666666666666</v>
      </c>
      <c r="G116" s="212">
        <v>1030.1333333333332</v>
      </c>
      <c r="H116" s="212">
        <v>1017.0666666666666</v>
      </c>
      <c r="I116" s="212">
        <v>1009.1333333333332</v>
      </c>
      <c r="J116" s="212">
        <v>1051.1333333333332</v>
      </c>
      <c r="K116" s="212">
        <v>1059.0666666666666</v>
      </c>
      <c r="L116" s="212">
        <v>1072.1333333333332</v>
      </c>
      <c r="M116" s="213">
        <v>1046</v>
      </c>
      <c r="N116" s="213">
        <v>1025</v>
      </c>
      <c r="O116" s="213">
        <v>13056250</v>
      </c>
      <c r="P116" s="214">
        <v>-6.562678333650371E-3</v>
      </c>
    </row>
    <row r="117" spans="1:16" ht="12.75" customHeight="1">
      <c r="A117" s="206">
        <v>107</v>
      </c>
      <c r="B117" s="218" t="s">
        <v>129</v>
      </c>
      <c r="C117" s="215" t="s">
        <v>155</v>
      </c>
      <c r="D117" s="211">
        <v>45561</v>
      </c>
      <c r="E117" s="210">
        <v>4724.75</v>
      </c>
      <c r="F117" s="210">
        <v>4723.9333333333334</v>
      </c>
      <c r="G117" s="212">
        <v>4703.2166666666672</v>
      </c>
      <c r="H117" s="212">
        <v>4681.6833333333334</v>
      </c>
      <c r="I117" s="212">
        <v>4660.9666666666672</v>
      </c>
      <c r="J117" s="212">
        <v>4745.4666666666672</v>
      </c>
      <c r="K117" s="212">
        <v>4766.1833333333325</v>
      </c>
      <c r="L117" s="212">
        <v>4787.7166666666672</v>
      </c>
      <c r="M117" s="213">
        <v>4744.6499999999996</v>
      </c>
      <c r="N117" s="213">
        <v>4702.3999999999996</v>
      </c>
      <c r="O117" s="213">
        <v>949375</v>
      </c>
      <c r="P117" s="214">
        <v>3.5446489434219498E-2</v>
      </c>
    </row>
    <row r="118" spans="1:16" ht="12.75" customHeight="1">
      <c r="A118" s="206">
        <v>108</v>
      </c>
      <c r="B118" s="218" t="s">
        <v>57</v>
      </c>
      <c r="C118" s="210" t="s">
        <v>156</v>
      </c>
      <c r="D118" s="211">
        <v>45561</v>
      </c>
      <c r="E118" s="210">
        <v>974.15</v>
      </c>
      <c r="F118" s="210">
        <v>971.28333333333342</v>
      </c>
      <c r="G118" s="212">
        <v>962.06666666666683</v>
      </c>
      <c r="H118" s="212">
        <v>949.98333333333346</v>
      </c>
      <c r="I118" s="212">
        <v>940.76666666666688</v>
      </c>
      <c r="J118" s="212">
        <v>983.36666666666679</v>
      </c>
      <c r="K118" s="212">
        <v>992.58333333333326</v>
      </c>
      <c r="L118" s="212">
        <v>1004.6666666666667</v>
      </c>
      <c r="M118" s="213">
        <v>980.5</v>
      </c>
      <c r="N118" s="213">
        <v>959.2</v>
      </c>
      <c r="O118" s="213">
        <v>19167975</v>
      </c>
      <c r="P118" s="214">
        <v>-4.5570862691485256E-3</v>
      </c>
    </row>
    <row r="119" spans="1:16" ht="12.75" customHeight="1">
      <c r="A119" s="206">
        <v>109</v>
      </c>
      <c r="B119" s="218" t="s">
        <v>61</v>
      </c>
      <c r="C119" s="210" t="s">
        <v>157</v>
      </c>
      <c r="D119" s="211">
        <v>45561</v>
      </c>
      <c r="E119" s="210">
        <v>666.65</v>
      </c>
      <c r="F119" s="210">
        <v>672.4666666666667</v>
      </c>
      <c r="G119" s="212">
        <v>659.43333333333339</v>
      </c>
      <c r="H119" s="212">
        <v>652.2166666666667</v>
      </c>
      <c r="I119" s="212">
        <v>639.18333333333339</v>
      </c>
      <c r="J119" s="212">
        <v>679.68333333333339</v>
      </c>
      <c r="K119" s="212">
        <v>692.7166666666667</v>
      </c>
      <c r="L119" s="212">
        <v>699.93333333333339</v>
      </c>
      <c r="M119" s="213">
        <v>685.5</v>
      </c>
      <c r="N119" s="213">
        <v>665.25</v>
      </c>
      <c r="O119" s="213">
        <v>17636250</v>
      </c>
      <c r="P119" s="214">
        <v>2.6557043073341096E-2</v>
      </c>
    </row>
    <row r="120" spans="1:16" ht="12.75" customHeight="1">
      <c r="A120" s="206">
        <v>110</v>
      </c>
      <c r="B120" s="218" t="s">
        <v>66</v>
      </c>
      <c r="C120" s="210" t="s">
        <v>158</v>
      </c>
      <c r="D120" s="211">
        <v>45561</v>
      </c>
      <c r="E120" s="210">
        <v>1836.25</v>
      </c>
      <c r="F120" s="210">
        <v>1836.25</v>
      </c>
      <c r="G120" s="212">
        <v>1826</v>
      </c>
      <c r="H120" s="212">
        <v>1815.75</v>
      </c>
      <c r="I120" s="212">
        <v>1805.5</v>
      </c>
      <c r="J120" s="212">
        <v>1846.5</v>
      </c>
      <c r="K120" s="212">
        <v>1856.75</v>
      </c>
      <c r="L120" s="212">
        <v>1867</v>
      </c>
      <c r="M120" s="213">
        <v>1846.5</v>
      </c>
      <c r="N120" s="213">
        <v>1826</v>
      </c>
      <c r="O120" s="213">
        <v>34972800</v>
      </c>
      <c r="P120" s="214">
        <v>1.8303285439736432E-4</v>
      </c>
    </row>
    <row r="121" spans="1:16" ht="12.75" customHeight="1">
      <c r="A121" s="206">
        <v>111</v>
      </c>
      <c r="B121" s="218" t="s">
        <v>42</v>
      </c>
      <c r="C121" s="210" t="s">
        <v>833</v>
      </c>
      <c r="D121" s="211">
        <v>45561</v>
      </c>
      <c r="E121" s="210">
        <v>175.74</v>
      </c>
      <c r="F121" s="210">
        <v>176.39000000000001</v>
      </c>
      <c r="G121" s="212">
        <v>173.92000000000002</v>
      </c>
      <c r="H121" s="212">
        <v>172.1</v>
      </c>
      <c r="I121" s="212">
        <v>169.63</v>
      </c>
      <c r="J121" s="212">
        <v>178.21000000000004</v>
      </c>
      <c r="K121" s="212">
        <v>180.68</v>
      </c>
      <c r="L121" s="212">
        <v>182.50000000000006</v>
      </c>
      <c r="M121" s="213">
        <v>178.86</v>
      </c>
      <c r="N121" s="213">
        <v>174.57</v>
      </c>
      <c r="O121" s="213">
        <v>85554388</v>
      </c>
      <c r="P121" s="214">
        <v>9.264133066638593E-3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45561</v>
      </c>
      <c r="E122" s="210">
        <v>3352.5</v>
      </c>
      <c r="F122" s="210">
        <v>3370.85</v>
      </c>
      <c r="G122" s="212">
        <v>3327.6499999999996</v>
      </c>
      <c r="H122" s="212">
        <v>3302.7999999999997</v>
      </c>
      <c r="I122" s="212">
        <v>3259.5999999999995</v>
      </c>
      <c r="J122" s="212">
        <v>3395.7</v>
      </c>
      <c r="K122" s="212">
        <v>3438.8999999999996</v>
      </c>
      <c r="L122" s="212">
        <v>3463.75</v>
      </c>
      <c r="M122" s="213">
        <v>3414.05</v>
      </c>
      <c r="N122" s="213">
        <v>3346</v>
      </c>
      <c r="O122" s="213">
        <v>937800</v>
      </c>
      <c r="P122" s="214">
        <v>3.1002638522427441E-2</v>
      </c>
    </row>
    <row r="123" spans="1:16" ht="12.75" customHeight="1">
      <c r="A123" s="206">
        <v>113</v>
      </c>
      <c r="B123" s="218" t="s">
        <v>66</v>
      </c>
      <c r="C123" s="215" t="s">
        <v>160</v>
      </c>
      <c r="D123" s="211">
        <v>45561</v>
      </c>
      <c r="E123" s="210">
        <v>504.85</v>
      </c>
      <c r="F123" s="210">
        <v>506.7</v>
      </c>
      <c r="G123" s="212">
        <v>497.35</v>
      </c>
      <c r="H123" s="212">
        <v>489.85</v>
      </c>
      <c r="I123" s="212">
        <v>480.50000000000006</v>
      </c>
      <c r="J123" s="212">
        <v>514.20000000000005</v>
      </c>
      <c r="K123" s="212">
        <v>523.54999999999995</v>
      </c>
      <c r="L123" s="212">
        <v>531.04999999999995</v>
      </c>
      <c r="M123" s="213">
        <v>516.04999999999995</v>
      </c>
      <c r="N123" s="213">
        <v>499.2</v>
      </c>
      <c r="O123" s="213">
        <v>25474500</v>
      </c>
      <c r="P123" s="214">
        <v>2.8483184625943719E-2</v>
      </c>
    </row>
    <row r="124" spans="1:16" ht="12.75" customHeight="1">
      <c r="A124" s="206">
        <v>114</v>
      </c>
      <c r="B124" s="218" t="s">
        <v>40</v>
      </c>
      <c r="C124" s="210" t="s">
        <v>161</v>
      </c>
      <c r="D124" s="211">
        <v>45561</v>
      </c>
      <c r="E124" s="210">
        <v>680.8</v>
      </c>
      <c r="F124" s="210">
        <v>698.93333333333339</v>
      </c>
      <c r="G124" s="212">
        <v>660.06666666666683</v>
      </c>
      <c r="H124" s="212">
        <v>639.33333333333348</v>
      </c>
      <c r="I124" s="212">
        <v>600.46666666666692</v>
      </c>
      <c r="J124" s="212">
        <v>719.66666666666674</v>
      </c>
      <c r="K124" s="212">
        <v>758.5333333333333</v>
      </c>
      <c r="L124" s="212">
        <v>779.26666666666665</v>
      </c>
      <c r="M124" s="213">
        <v>737.8</v>
      </c>
      <c r="N124" s="213">
        <v>678.2</v>
      </c>
      <c r="O124" s="213">
        <v>35664000</v>
      </c>
      <c r="P124" s="214">
        <v>0.21944881351295903</v>
      </c>
    </row>
    <row r="125" spans="1:16" ht="12.75" customHeight="1">
      <c r="A125" s="206">
        <v>115</v>
      </c>
      <c r="B125" s="218" t="s">
        <v>85</v>
      </c>
      <c r="C125" s="210" t="s">
        <v>162</v>
      </c>
      <c r="D125" s="211">
        <v>45561</v>
      </c>
      <c r="E125" s="210">
        <v>3674.15</v>
      </c>
      <c r="F125" s="210">
        <v>3658.9</v>
      </c>
      <c r="G125" s="212">
        <v>3636.4</v>
      </c>
      <c r="H125" s="212">
        <v>3598.65</v>
      </c>
      <c r="I125" s="212">
        <v>3576.15</v>
      </c>
      <c r="J125" s="212">
        <v>3696.65</v>
      </c>
      <c r="K125" s="212">
        <v>3719.15</v>
      </c>
      <c r="L125" s="212">
        <v>3756.9</v>
      </c>
      <c r="M125" s="213">
        <v>3681.4</v>
      </c>
      <c r="N125" s="213">
        <v>3621.15</v>
      </c>
      <c r="O125" s="213">
        <v>17987700</v>
      </c>
      <c r="P125" s="214">
        <v>1.7542687205533464E-3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45561</v>
      </c>
      <c r="E126" s="210">
        <v>6428.2</v>
      </c>
      <c r="F126" s="210">
        <v>6434.1166666666659</v>
      </c>
      <c r="G126" s="212">
        <v>6400.6333333333314</v>
      </c>
      <c r="H126" s="212">
        <v>6373.0666666666657</v>
      </c>
      <c r="I126" s="212">
        <v>6339.5833333333312</v>
      </c>
      <c r="J126" s="212">
        <v>6461.6833333333316</v>
      </c>
      <c r="K126" s="212">
        <v>6495.166666666667</v>
      </c>
      <c r="L126" s="212">
        <v>6522.7333333333318</v>
      </c>
      <c r="M126" s="213">
        <v>6467.6</v>
      </c>
      <c r="N126" s="213">
        <v>6406.55</v>
      </c>
      <c r="O126" s="213">
        <v>3053250</v>
      </c>
      <c r="P126" s="214">
        <v>-1.7283831410225461E-2</v>
      </c>
    </row>
    <row r="127" spans="1:16" ht="12.75" customHeight="1">
      <c r="A127" s="206">
        <v>117</v>
      </c>
      <c r="B127" s="218" t="s">
        <v>42</v>
      </c>
      <c r="C127" s="210" t="s">
        <v>164</v>
      </c>
      <c r="D127" s="211">
        <v>45561</v>
      </c>
      <c r="E127" s="210">
        <v>5718.1</v>
      </c>
      <c r="F127" s="210">
        <v>5756.916666666667</v>
      </c>
      <c r="G127" s="212">
        <v>5670.2333333333336</v>
      </c>
      <c r="H127" s="212">
        <v>5622.3666666666668</v>
      </c>
      <c r="I127" s="212">
        <v>5535.6833333333334</v>
      </c>
      <c r="J127" s="212">
        <v>5804.7833333333338</v>
      </c>
      <c r="K127" s="212">
        <v>5891.4666666666662</v>
      </c>
      <c r="L127" s="212">
        <v>5939.3333333333339</v>
      </c>
      <c r="M127" s="213">
        <v>5843.6</v>
      </c>
      <c r="N127" s="213">
        <v>5709.05</v>
      </c>
      <c r="O127" s="213">
        <v>1097100</v>
      </c>
      <c r="P127" s="214">
        <v>6.9756769160165214E-3</v>
      </c>
    </row>
    <row r="128" spans="1:16" ht="12.75" customHeight="1">
      <c r="A128" s="206">
        <v>118</v>
      </c>
      <c r="B128" s="218" t="s">
        <v>54</v>
      </c>
      <c r="C128" s="210" t="s">
        <v>165</v>
      </c>
      <c r="D128" s="211">
        <v>45561</v>
      </c>
      <c r="E128" s="210">
        <v>2259.65</v>
      </c>
      <c r="F128" s="210">
        <v>2264.3833333333337</v>
      </c>
      <c r="G128" s="212">
        <v>2237.5666666666675</v>
      </c>
      <c r="H128" s="212">
        <v>2215.483333333334</v>
      </c>
      <c r="I128" s="212">
        <v>2188.6666666666679</v>
      </c>
      <c r="J128" s="212">
        <v>2286.4666666666672</v>
      </c>
      <c r="K128" s="212">
        <v>2313.2833333333338</v>
      </c>
      <c r="L128" s="212">
        <v>2335.3666666666668</v>
      </c>
      <c r="M128" s="213">
        <v>2291.1999999999998</v>
      </c>
      <c r="N128" s="213">
        <v>2242.3000000000002</v>
      </c>
      <c r="O128" s="213">
        <v>12938275</v>
      </c>
      <c r="P128" s="214">
        <v>-2.6863226863226863E-3</v>
      </c>
    </row>
    <row r="129" spans="1:16" ht="12.75" customHeight="1">
      <c r="A129" s="206">
        <v>119</v>
      </c>
      <c r="B129" s="218" t="s">
        <v>66</v>
      </c>
      <c r="C129" s="210" t="s">
        <v>166</v>
      </c>
      <c r="D129" s="211">
        <v>45561</v>
      </c>
      <c r="E129" s="210">
        <v>2766.7</v>
      </c>
      <c r="F129" s="210">
        <v>2766.7333333333336</v>
      </c>
      <c r="G129" s="212">
        <v>2742.4666666666672</v>
      </c>
      <c r="H129" s="212">
        <v>2718.2333333333336</v>
      </c>
      <c r="I129" s="212">
        <v>2693.9666666666672</v>
      </c>
      <c r="J129" s="212">
        <v>2790.9666666666672</v>
      </c>
      <c r="K129" s="212">
        <v>2815.2333333333336</v>
      </c>
      <c r="L129" s="212">
        <v>2839.4666666666672</v>
      </c>
      <c r="M129" s="213">
        <v>2791</v>
      </c>
      <c r="N129" s="213">
        <v>2742.5</v>
      </c>
      <c r="O129" s="213">
        <v>16172450</v>
      </c>
      <c r="P129" s="214">
        <v>2.0819327275487412E-3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45561</v>
      </c>
      <c r="E130" s="210">
        <v>331.35</v>
      </c>
      <c r="F130" s="210">
        <v>332.59999999999997</v>
      </c>
      <c r="G130" s="212">
        <v>328.74999999999994</v>
      </c>
      <c r="H130" s="212">
        <v>326.14999999999998</v>
      </c>
      <c r="I130" s="212">
        <v>322.29999999999995</v>
      </c>
      <c r="J130" s="212">
        <v>335.19999999999993</v>
      </c>
      <c r="K130" s="212">
        <v>339.04999999999995</v>
      </c>
      <c r="L130" s="212">
        <v>341.64999999999992</v>
      </c>
      <c r="M130" s="213">
        <v>336.45</v>
      </c>
      <c r="N130" s="213">
        <v>330</v>
      </c>
      <c r="O130" s="213">
        <v>36710000</v>
      </c>
      <c r="P130" s="214">
        <v>3.4989885736154392E-3</v>
      </c>
    </row>
    <row r="131" spans="1:16" ht="12.75" customHeight="1">
      <c r="A131" s="206">
        <v>121</v>
      </c>
      <c r="B131" s="218" t="s">
        <v>57</v>
      </c>
      <c r="C131" s="210" t="s">
        <v>168</v>
      </c>
      <c r="D131" s="211">
        <v>45561</v>
      </c>
      <c r="E131" s="210">
        <v>214.19</v>
      </c>
      <c r="F131" s="210">
        <v>213.67666666666665</v>
      </c>
      <c r="G131" s="212">
        <v>211.55333333333328</v>
      </c>
      <c r="H131" s="212">
        <v>208.91666666666663</v>
      </c>
      <c r="I131" s="212">
        <v>206.79333333333327</v>
      </c>
      <c r="J131" s="212">
        <v>216.3133333333333</v>
      </c>
      <c r="K131" s="212">
        <v>218.4366666666667</v>
      </c>
      <c r="L131" s="212">
        <v>221.07333333333332</v>
      </c>
      <c r="M131" s="213">
        <v>215.8</v>
      </c>
      <c r="N131" s="213">
        <v>211.04</v>
      </c>
      <c r="O131" s="213">
        <v>62238000</v>
      </c>
      <c r="P131" s="214">
        <v>1.0718113612004287E-2</v>
      </c>
    </row>
    <row r="132" spans="1:16" ht="12.75" customHeight="1">
      <c r="A132" s="206">
        <v>122</v>
      </c>
      <c r="B132" s="218" t="s">
        <v>54</v>
      </c>
      <c r="C132" s="210" t="s">
        <v>169</v>
      </c>
      <c r="D132" s="211">
        <v>45561</v>
      </c>
      <c r="E132" s="210">
        <v>697.55</v>
      </c>
      <c r="F132" s="210">
        <v>691.58333333333337</v>
      </c>
      <c r="G132" s="212">
        <v>684.66666666666674</v>
      </c>
      <c r="H132" s="212">
        <v>671.78333333333342</v>
      </c>
      <c r="I132" s="212">
        <v>664.86666666666679</v>
      </c>
      <c r="J132" s="212">
        <v>704.4666666666667</v>
      </c>
      <c r="K132" s="212">
        <v>711.38333333333344</v>
      </c>
      <c r="L132" s="212">
        <v>724.26666666666665</v>
      </c>
      <c r="M132" s="213">
        <v>698.5</v>
      </c>
      <c r="N132" s="213">
        <v>678.7</v>
      </c>
      <c r="O132" s="213">
        <v>14364000</v>
      </c>
      <c r="P132" s="214">
        <v>6.9036349022059476E-2</v>
      </c>
    </row>
    <row r="133" spans="1:16" ht="12.75" customHeight="1">
      <c r="A133" s="206">
        <v>123</v>
      </c>
      <c r="B133" s="218" t="s">
        <v>57</v>
      </c>
      <c r="C133" s="210" t="s">
        <v>170</v>
      </c>
      <c r="D133" s="211">
        <v>45561</v>
      </c>
      <c r="E133" s="210">
        <v>12326.5</v>
      </c>
      <c r="F133" s="210">
        <v>12338.1</v>
      </c>
      <c r="G133" s="212">
        <v>12280.5</v>
      </c>
      <c r="H133" s="212">
        <v>12234.5</v>
      </c>
      <c r="I133" s="212">
        <v>12176.9</v>
      </c>
      <c r="J133" s="212">
        <v>12384.1</v>
      </c>
      <c r="K133" s="212">
        <v>12441.700000000003</v>
      </c>
      <c r="L133" s="212">
        <v>12487.7</v>
      </c>
      <c r="M133" s="213">
        <v>12395.7</v>
      </c>
      <c r="N133" s="213">
        <v>12292.1</v>
      </c>
      <c r="O133" s="213">
        <v>3329850</v>
      </c>
      <c r="P133" s="214">
        <v>1.4502246934267651E-2</v>
      </c>
    </row>
    <row r="134" spans="1:16" ht="12.75" customHeight="1">
      <c r="A134" s="206">
        <v>124</v>
      </c>
      <c r="B134" s="218" t="s">
        <v>85</v>
      </c>
      <c r="C134" s="210" t="s">
        <v>874</v>
      </c>
      <c r="D134" s="211">
        <v>45561</v>
      </c>
      <c r="E134" s="210">
        <v>1547.95</v>
      </c>
      <c r="F134" s="210">
        <v>1542.5999999999997</v>
      </c>
      <c r="G134" s="212">
        <v>1531.1999999999994</v>
      </c>
      <c r="H134" s="212">
        <v>1514.4499999999996</v>
      </c>
      <c r="I134" s="212">
        <v>1503.0499999999993</v>
      </c>
      <c r="J134" s="212">
        <v>1559.3499999999995</v>
      </c>
      <c r="K134" s="212">
        <v>1570.7499999999995</v>
      </c>
      <c r="L134" s="212">
        <v>1587.4999999999995</v>
      </c>
      <c r="M134" s="213">
        <v>1554</v>
      </c>
      <c r="N134" s="213">
        <v>1525.85</v>
      </c>
      <c r="O134" s="213">
        <v>9739100</v>
      </c>
      <c r="P134" s="214">
        <v>1.3476107226107226E-2</v>
      </c>
    </row>
    <row r="135" spans="1:16" ht="12.75" customHeight="1">
      <c r="A135" s="206">
        <v>125</v>
      </c>
      <c r="B135" s="218" t="s">
        <v>42</v>
      </c>
      <c r="C135" s="217" t="s">
        <v>172</v>
      </c>
      <c r="D135" s="211">
        <v>45561</v>
      </c>
      <c r="E135" s="210">
        <v>5591.2</v>
      </c>
      <c r="F135" s="210">
        <v>5541.083333333333</v>
      </c>
      <c r="G135" s="212">
        <v>5374.3166666666657</v>
      </c>
      <c r="H135" s="212">
        <v>5157.4333333333325</v>
      </c>
      <c r="I135" s="212">
        <v>4990.6666666666652</v>
      </c>
      <c r="J135" s="212">
        <v>5757.9666666666662</v>
      </c>
      <c r="K135" s="212">
        <v>5924.7333333333345</v>
      </c>
      <c r="L135" s="212">
        <v>6141.6166666666668</v>
      </c>
      <c r="M135" s="213">
        <v>5707.85</v>
      </c>
      <c r="N135" s="213">
        <v>5324.2</v>
      </c>
      <c r="O135" s="213">
        <v>2258800</v>
      </c>
      <c r="P135" s="214">
        <v>-1.7705382436260624E-4</v>
      </c>
    </row>
    <row r="136" spans="1:16" ht="12.75" customHeight="1">
      <c r="A136" s="206">
        <v>126</v>
      </c>
      <c r="B136" s="218" t="s">
        <v>66</v>
      </c>
      <c r="C136" s="217" t="s">
        <v>173</v>
      </c>
      <c r="D136" s="211">
        <v>45561</v>
      </c>
      <c r="E136" s="210">
        <v>2179.1</v>
      </c>
      <c r="F136" s="210">
        <v>2182.15</v>
      </c>
      <c r="G136" s="212">
        <v>2167.9500000000003</v>
      </c>
      <c r="H136" s="212">
        <v>2156.8000000000002</v>
      </c>
      <c r="I136" s="212">
        <v>2142.6000000000004</v>
      </c>
      <c r="J136" s="212">
        <v>2193.3000000000002</v>
      </c>
      <c r="K136" s="212">
        <v>2207.5</v>
      </c>
      <c r="L136" s="212">
        <v>2218.65</v>
      </c>
      <c r="M136" s="213">
        <v>2196.35</v>
      </c>
      <c r="N136" s="213">
        <v>2171</v>
      </c>
      <c r="O136" s="213">
        <v>1450400</v>
      </c>
      <c r="P136" s="214">
        <v>-4.6792849631966352E-2</v>
      </c>
    </row>
    <row r="137" spans="1:16" ht="12.75" customHeight="1">
      <c r="A137" s="206">
        <v>127</v>
      </c>
      <c r="B137" s="218" t="s">
        <v>82</v>
      </c>
      <c r="C137" s="210" t="s">
        <v>174</v>
      </c>
      <c r="D137" s="211">
        <v>45561</v>
      </c>
      <c r="E137" s="210">
        <v>1136.0999999999999</v>
      </c>
      <c r="F137" s="210">
        <v>1136.8</v>
      </c>
      <c r="G137" s="212">
        <v>1124.8</v>
      </c>
      <c r="H137" s="212">
        <v>1113.5</v>
      </c>
      <c r="I137" s="212">
        <v>1101.5</v>
      </c>
      <c r="J137" s="212">
        <v>1148.0999999999999</v>
      </c>
      <c r="K137" s="212">
        <v>1160.0999999999999</v>
      </c>
      <c r="L137" s="212">
        <v>1171.3999999999999</v>
      </c>
      <c r="M137" s="213">
        <v>1148.8</v>
      </c>
      <c r="N137" s="213">
        <v>1125.5</v>
      </c>
      <c r="O137" s="213">
        <v>8348800</v>
      </c>
      <c r="P137" s="214">
        <v>-8.4560570071258914E-3</v>
      </c>
    </row>
    <row r="138" spans="1:16" ht="12.75" customHeight="1">
      <c r="A138" s="206">
        <v>128</v>
      </c>
      <c r="B138" s="218" t="s">
        <v>54</v>
      </c>
      <c r="C138" s="210" t="s">
        <v>175</v>
      </c>
      <c r="D138" s="211">
        <v>45561</v>
      </c>
      <c r="E138" s="210">
        <v>1822.3</v>
      </c>
      <c r="F138" s="210">
        <v>1816.7666666666667</v>
      </c>
      <c r="G138" s="212">
        <v>1803.5333333333333</v>
      </c>
      <c r="H138" s="212">
        <v>1784.7666666666667</v>
      </c>
      <c r="I138" s="212">
        <v>1771.5333333333333</v>
      </c>
      <c r="J138" s="212">
        <v>1835.5333333333333</v>
      </c>
      <c r="K138" s="212">
        <v>1848.7666666666664</v>
      </c>
      <c r="L138" s="212">
        <v>1867.5333333333333</v>
      </c>
      <c r="M138" s="213">
        <v>1830</v>
      </c>
      <c r="N138" s="213">
        <v>1798</v>
      </c>
      <c r="O138" s="213">
        <v>1774000</v>
      </c>
      <c r="P138" s="214">
        <v>2.7333796618021773E-2</v>
      </c>
    </row>
    <row r="139" spans="1:16" ht="12.75" customHeight="1">
      <c r="A139" s="206">
        <v>129</v>
      </c>
      <c r="B139" s="218" t="s">
        <v>85</v>
      </c>
      <c r="C139" s="215" t="s">
        <v>176</v>
      </c>
      <c r="D139" s="211">
        <v>45561</v>
      </c>
      <c r="E139" s="210">
        <v>194.45</v>
      </c>
      <c r="F139" s="210">
        <v>193.23333333333335</v>
      </c>
      <c r="G139" s="212">
        <v>191.4666666666667</v>
      </c>
      <c r="H139" s="212">
        <v>188.48333333333335</v>
      </c>
      <c r="I139" s="212">
        <v>186.7166666666667</v>
      </c>
      <c r="J139" s="212">
        <v>196.2166666666667</v>
      </c>
      <c r="K139" s="212">
        <v>197.98333333333335</v>
      </c>
      <c r="L139" s="212">
        <v>200.9666666666667</v>
      </c>
      <c r="M139" s="213">
        <v>195</v>
      </c>
      <c r="N139" s="213">
        <v>190.25</v>
      </c>
      <c r="O139" s="213">
        <v>137001600</v>
      </c>
      <c r="P139" s="214">
        <v>6.2672100451591578E-2</v>
      </c>
    </row>
    <row r="140" spans="1:16" ht="12.75" customHeight="1">
      <c r="A140" s="206">
        <v>130</v>
      </c>
      <c r="B140" s="218" t="s">
        <v>54</v>
      </c>
      <c r="C140" s="210" t="s">
        <v>177</v>
      </c>
      <c r="D140" s="211">
        <v>45561</v>
      </c>
      <c r="E140" s="210">
        <v>3136.2</v>
      </c>
      <c r="F140" s="210">
        <v>3145.4166666666665</v>
      </c>
      <c r="G140" s="212">
        <v>3113.333333333333</v>
      </c>
      <c r="H140" s="212">
        <v>3090.4666666666667</v>
      </c>
      <c r="I140" s="212">
        <v>3058.3833333333332</v>
      </c>
      <c r="J140" s="212">
        <v>3168.2833333333328</v>
      </c>
      <c r="K140" s="212">
        <v>3200.3666666666659</v>
      </c>
      <c r="L140" s="212">
        <v>3223.2333333333327</v>
      </c>
      <c r="M140" s="213">
        <v>3177.5</v>
      </c>
      <c r="N140" s="213">
        <v>3122.55</v>
      </c>
      <c r="O140" s="213">
        <v>3735875</v>
      </c>
      <c r="P140" s="214">
        <v>1.9914441658061663E-3</v>
      </c>
    </row>
    <row r="141" spans="1:16" ht="12.75" customHeight="1">
      <c r="A141" s="206">
        <v>131</v>
      </c>
      <c r="B141" s="218" t="s">
        <v>66</v>
      </c>
      <c r="C141" s="210" t="s">
        <v>178</v>
      </c>
      <c r="D141" s="211">
        <v>45561</v>
      </c>
      <c r="E141" s="210">
        <v>136895.79999999999</v>
      </c>
      <c r="F141" s="210">
        <v>137630.46666666667</v>
      </c>
      <c r="G141" s="212">
        <v>135810.93333333335</v>
      </c>
      <c r="H141" s="212">
        <v>134726.06666666668</v>
      </c>
      <c r="I141" s="212">
        <v>132906.53333333335</v>
      </c>
      <c r="J141" s="212">
        <v>138715.33333333334</v>
      </c>
      <c r="K141" s="212">
        <v>140534.86666666667</v>
      </c>
      <c r="L141" s="212">
        <v>141619.73333333334</v>
      </c>
      <c r="M141" s="213">
        <v>139450</v>
      </c>
      <c r="N141" s="213">
        <v>136545.60000000001</v>
      </c>
      <c r="O141" s="213">
        <v>66140</v>
      </c>
      <c r="P141" s="214">
        <v>3.3373786407766988E-3</v>
      </c>
    </row>
    <row r="142" spans="1:16" ht="12.75" customHeight="1">
      <c r="A142" s="206">
        <v>132</v>
      </c>
      <c r="B142" s="218" t="s">
        <v>129</v>
      </c>
      <c r="C142" s="210" t="s">
        <v>179</v>
      </c>
      <c r="D142" s="211">
        <v>45561</v>
      </c>
      <c r="E142" s="210">
        <v>2020</v>
      </c>
      <c r="F142" s="210">
        <v>2019.2166666666665</v>
      </c>
      <c r="G142" s="212">
        <v>2006.383333333333</v>
      </c>
      <c r="H142" s="212">
        <v>1992.7666666666664</v>
      </c>
      <c r="I142" s="212">
        <v>1979.9333333333329</v>
      </c>
      <c r="J142" s="212">
        <v>2032.833333333333</v>
      </c>
      <c r="K142" s="212">
        <v>2045.6666666666665</v>
      </c>
      <c r="L142" s="212">
        <v>2059.2833333333328</v>
      </c>
      <c r="M142" s="213">
        <v>2032.05</v>
      </c>
      <c r="N142" s="213">
        <v>2005.6</v>
      </c>
      <c r="O142" s="213">
        <v>4392850</v>
      </c>
      <c r="P142" s="214">
        <v>6.3232161874334392E-2</v>
      </c>
    </row>
    <row r="143" spans="1:16" ht="12.75" customHeight="1">
      <c r="A143" s="206">
        <v>133</v>
      </c>
      <c r="B143" s="218" t="s">
        <v>85</v>
      </c>
      <c r="C143" s="210" t="s">
        <v>180</v>
      </c>
      <c r="D143" s="211">
        <v>45561</v>
      </c>
      <c r="E143" s="210">
        <v>187.96</v>
      </c>
      <c r="F143" s="210">
        <v>186.07000000000002</v>
      </c>
      <c r="G143" s="212">
        <v>183.24000000000004</v>
      </c>
      <c r="H143" s="212">
        <v>178.52</v>
      </c>
      <c r="I143" s="212">
        <v>175.69000000000003</v>
      </c>
      <c r="J143" s="212">
        <v>190.79000000000005</v>
      </c>
      <c r="K143" s="212">
        <v>193.62000000000003</v>
      </c>
      <c r="L143" s="212">
        <v>198.34000000000006</v>
      </c>
      <c r="M143" s="213">
        <v>188.9</v>
      </c>
      <c r="N143" s="213">
        <v>181.35</v>
      </c>
      <c r="O143" s="213">
        <v>96993750</v>
      </c>
      <c r="P143" s="214">
        <v>7.3815751235106072E-2</v>
      </c>
    </row>
    <row r="144" spans="1:16" ht="12.75" customHeight="1">
      <c r="A144" s="206">
        <v>134</v>
      </c>
      <c r="B144" s="218" t="s">
        <v>831</v>
      </c>
      <c r="C144" s="210" t="s">
        <v>181</v>
      </c>
      <c r="D144" s="211">
        <v>45561</v>
      </c>
      <c r="E144" s="210">
        <v>7901.3</v>
      </c>
      <c r="F144" s="210">
        <v>7864.916666666667</v>
      </c>
      <c r="G144" s="212">
        <v>7791.8333333333339</v>
      </c>
      <c r="H144" s="212">
        <v>7682.3666666666668</v>
      </c>
      <c r="I144" s="212">
        <v>7609.2833333333338</v>
      </c>
      <c r="J144" s="212">
        <v>7974.3833333333341</v>
      </c>
      <c r="K144" s="212">
        <v>8047.4666666666681</v>
      </c>
      <c r="L144" s="212">
        <v>8156.9333333333343</v>
      </c>
      <c r="M144" s="213">
        <v>7938</v>
      </c>
      <c r="N144" s="213">
        <v>7755.45</v>
      </c>
      <c r="O144" s="213">
        <v>1437750</v>
      </c>
      <c r="P144" s="214">
        <v>6.9335014182161994E-3</v>
      </c>
    </row>
    <row r="145" spans="1:16" ht="12.75" customHeight="1">
      <c r="A145" s="206">
        <v>135</v>
      </c>
      <c r="B145" s="218" t="s">
        <v>57</v>
      </c>
      <c r="C145" s="210" t="s">
        <v>182</v>
      </c>
      <c r="D145" s="211">
        <v>45561</v>
      </c>
      <c r="E145" s="210">
        <v>3284.45</v>
      </c>
      <c r="F145" s="210">
        <v>3286.2333333333336</v>
      </c>
      <c r="G145" s="212">
        <v>3263.4666666666672</v>
      </c>
      <c r="H145" s="212">
        <v>3242.4833333333336</v>
      </c>
      <c r="I145" s="212">
        <v>3219.7166666666672</v>
      </c>
      <c r="J145" s="212">
        <v>3307.2166666666672</v>
      </c>
      <c r="K145" s="212">
        <v>3329.9833333333336</v>
      </c>
      <c r="L145" s="212">
        <v>3350.9666666666672</v>
      </c>
      <c r="M145" s="213">
        <v>3309</v>
      </c>
      <c r="N145" s="213">
        <v>3265.25</v>
      </c>
      <c r="O145" s="213">
        <v>2511600</v>
      </c>
      <c r="P145" s="214">
        <v>-9.4554489612809715E-3</v>
      </c>
    </row>
    <row r="146" spans="1:16" ht="12.75" customHeight="1">
      <c r="A146" s="206">
        <v>136</v>
      </c>
      <c r="B146" s="218" t="s">
        <v>129</v>
      </c>
      <c r="C146" s="210" t="s">
        <v>183</v>
      </c>
      <c r="D146" s="211">
        <v>45561</v>
      </c>
      <c r="E146" s="210">
        <v>2555.9499999999998</v>
      </c>
      <c r="F146" s="210">
        <v>2536.7999999999997</v>
      </c>
      <c r="G146" s="212">
        <v>2515.5999999999995</v>
      </c>
      <c r="H146" s="212">
        <v>2475.2499999999995</v>
      </c>
      <c r="I146" s="212">
        <v>2454.0499999999993</v>
      </c>
      <c r="J146" s="212">
        <v>2577.1499999999996</v>
      </c>
      <c r="K146" s="212">
        <v>2598.3499999999995</v>
      </c>
      <c r="L146" s="212">
        <v>2638.7</v>
      </c>
      <c r="M146" s="213">
        <v>2558</v>
      </c>
      <c r="N146" s="213">
        <v>2496.4499999999998</v>
      </c>
      <c r="O146" s="213">
        <v>6924200</v>
      </c>
      <c r="P146" s="214">
        <v>-1.91239800543971E-2</v>
      </c>
    </row>
    <row r="147" spans="1:16" ht="12.75" customHeight="1">
      <c r="A147" s="206">
        <v>137</v>
      </c>
      <c r="B147" s="218" t="s">
        <v>185</v>
      </c>
      <c r="C147" s="210" t="s">
        <v>184</v>
      </c>
      <c r="D147" s="211">
        <v>45561</v>
      </c>
      <c r="E147" s="210">
        <v>218.26</v>
      </c>
      <c r="F147" s="210">
        <v>219.28666666666666</v>
      </c>
      <c r="G147" s="212">
        <v>216.37333333333333</v>
      </c>
      <c r="H147" s="212">
        <v>214.48666666666668</v>
      </c>
      <c r="I147" s="212">
        <v>211.57333333333335</v>
      </c>
      <c r="J147" s="212">
        <v>221.17333333333332</v>
      </c>
      <c r="K147" s="212">
        <v>224.08666666666667</v>
      </c>
      <c r="L147" s="212">
        <v>225.9733333333333</v>
      </c>
      <c r="M147" s="213">
        <v>222.2</v>
      </c>
      <c r="N147" s="213">
        <v>217.4</v>
      </c>
      <c r="O147" s="213">
        <v>109957500</v>
      </c>
      <c r="P147" s="214">
        <v>-3.3960623072665452E-2</v>
      </c>
    </row>
    <row r="148" spans="1:16" ht="12.75" customHeight="1">
      <c r="A148" s="206">
        <v>138</v>
      </c>
      <c r="B148" s="218" t="s">
        <v>105</v>
      </c>
      <c r="C148" s="210" t="s">
        <v>186</v>
      </c>
      <c r="D148" s="211">
        <v>45561</v>
      </c>
      <c r="E148" s="210">
        <v>412.5</v>
      </c>
      <c r="F148" s="210">
        <v>409.86666666666662</v>
      </c>
      <c r="G148" s="212">
        <v>406.28333333333325</v>
      </c>
      <c r="H148" s="212">
        <v>400.06666666666661</v>
      </c>
      <c r="I148" s="212">
        <v>396.48333333333323</v>
      </c>
      <c r="J148" s="212">
        <v>416.08333333333326</v>
      </c>
      <c r="K148" s="212">
        <v>419.66666666666663</v>
      </c>
      <c r="L148" s="212">
        <v>425.88333333333327</v>
      </c>
      <c r="M148" s="213">
        <v>413.45</v>
      </c>
      <c r="N148" s="213">
        <v>403.65</v>
      </c>
      <c r="O148" s="213">
        <v>114403500</v>
      </c>
      <c r="P148" s="214">
        <v>2.9479651751366673E-2</v>
      </c>
    </row>
    <row r="149" spans="1:16" ht="12.75" customHeight="1">
      <c r="A149" s="206">
        <v>139</v>
      </c>
      <c r="B149" s="218" t="s">
        <v>85</v>
      </c>
      <c r="C149" s="215" t="s">
        <v>187</v>
      </c>
      <c r="D149" s="211">
        <v>45561</v>
      </c>
      <c r="E149" s="210">
        <v>1803.15</v>
      </c>
      <c r="F149" s="210">
        <v>1815.5666666666668</v>
      </c>
      <c r="G149" s="212">
        <v>1782.7333333333336</v>
      </c>
      <c r="H149" s="212">
        <v>1762.3166666666668</v>
      </c>
      <c r="I149" s="212">
        <v>1729.4833333333336</v>
      </c>
      <c r="J149" s="212">
        <v>1835.9833333333336</v>
      </c>
      <c r="K149" s="212">
        <v>1868.8166666666671</v>
      </c>
      <c r="L149" s="212">
        <v>1889.2333333333336</v>
      </c>
      <c r="M149" s="213">
        <v>1848.4</v>
      </c>
      <c r="N149" s="213">
        <v>1795.15</v>
      </c>
      <c r="O149" s="213">
        <v>8715000</v>
      </c>
      <c r="P149" s="214">
        <v>-2.3835659400972244E-2</v>
      </c>
    </row>
    <row r="150" spans="1:16" ht="12.75" customHeight="1">
      <c r="A150" s="206">
        <v>140</v>
      </c>
      <c r="B150" s="218" t="s">
        <v>82</v>
      </c>
      <c r="C150" s="217" t="s">
        <v>188</v>
      </c>
      <c r="D150" s="211">
        <v>45561</v>
      </c>
      <c r="E150" s="210">
        <v>12255.7</v>
      </c>
      <c r="F150" s="210">
        <v>12210.916666666666</v>
      </c>
      <c r="G150" s="212">
        <v>12045.833333333332</v>
      </c>
      <c r="H150" s="212">
        <v>11835.966666666665</v>
      </c>
      <c r="I150" s="212">
        <v>11670.883333333331</v>
      </c>
      <c r="J150" s="212">
        <v>12420.783333333333</v>
      </c>
      <c r="K150" s="212">
        <v>12585.866666666665</v>
      </c>
      <c r="L150" s="212">
        <v>12795.733333333334</v>
      </c>
      <c r="M150" s="213">
        <v>12376</v>
      </c>
      <c r="N150" s="213">
        <v>12001.05</v>
      </c>
      <c r="O150" s="213">
        <v>1387000</v>
      </c>
      <c r="P150" s="214">
        <v>-3.7741085056195368E-2</v>
      </c>
    </row>
    <row r="151" spans="1:16" ht="12.75" customHeight="1">
      <c r="A151" s="206">
        <v>141</v>
      </c>
      <c r="B151" s="218" t="s">
        <v>45</v>
      </c>
      <c r="C151" s="210" t="s">
        <v>189</v>
      </c>
      <c r="D151" s="211">
        <v>45561</v>
      </c>
      <c r="E151" s="210">
        <v>293.39999999999998</v>
      </c>
      <c r="F151" s="210">
        <v>293.56666666666666</v>
      </c>
      <c r="G151" s="212">
        <v>291.5333333333333</v>
      </c>
      <c r="H151" s="212">
        <v>289.66666666666663</v>
      </c>
      <c r="I151" s="212">
        <v>287.63333333333327</v>
      </c>
      <c r="J151" s="212">
        <v>295.43333333333334</v>
      </c>
      <c r="K151" s="212">
        <v>297.46666666666675</v>
      </c>
      <c r="L151" s="212">
        <v>299.33333333333337</v>
      </c>
      <c r="M151" s="213">
        <v>295.60000000000002</v>
      </c>
      <c r="N151" s="213">
        <v>291.7</v>
      </c>
      <c r="O151" s="213">
        <v>134155175</v>
      </c>
      <c r="P151" s="214">
        <v>1.3200936277859355E-2</v>
      </c>
    </row>
    <row r="152" spans="1:16" ht="12.75" customHeight="1">
      <c r="A152" s="206">
        <v>142</v>
      </c>
      <c r="B152" s="218" t="s">
        <v>42</v>
      </c>
      <c r="C152" s="210" t="s">
        <v>190</v>
      </c>
      <c r="D152" s="211">
        <v>45561</v>
      </c>
      <c r="E152" s="210">
        <v>43197.25</v>
      </c>
      <c r="F152" s="210">
        <v>43290.683333333334</v>
      </c>
      <c r="G152" s="212">
        <v>42557.866666666669</v>
      </c>
      <c r="H152" s="212">
        <v>41918.483333333337</v>
      </c>
      <c r="I152" s="212">
        <v>41185.666666666672</v>
      </c>
      <c r="J152" s="212">
        <v>43930.066666666666</v>
      </c>
      <c r="K152" s="212">
        <v>44662.883333333331</v>
      </c>
      <c r="L152" s="212">
        <v>45302.266666666663</v>
      </c>
      <c r="M152" s="213">
        <v>44023.5</v>
      </c>
      <c r="N152" s="213">
        <v>42651.3</v>
      </c>
      <c r="O152" s="213">
        <v>198135</v>
      </c>
      <c r="P152" s="214">
        <v>-8.7054409005628518E-3</v>
      </c>
    </row>
    <row r="153" spans="1:16" ht="12.75" customHeight="1">
      <c r="A153" s="206">
        <v>143</v>
      </c>
      <c r="B153" s="218" t="s">
        <v>85</v>
      </c>
      <c r="C153" s="210" t="s">
        <v>191</v>
      </c>
      <c r="D153" s="211">
        <v>45561</v>
      </c>
      <c r="E153" s="210">
        <v>1125.7</v>
      </c>
      <c r="F153" s="210">
        <v>1118.1333333333332</v>
      </c>
      <c r="G153" s="212">
        <v>1089.5166666666664</v>
      </c>
      <c r="H153" s="212">
        <v>1053.3333333333333</v>
      </c>
      <c r="I153" s="212">
        <v>1024.7166666666665</v>
      </c>
      <c r="J153" s="212">
        <v>1154.3166666666664</v>
      </c>
      <c r="K153" s="212">
        <v>1182.9333333333332</v>
      </c>
      <c r="L153" s="212">
        <v>1219.1166666666663</v>
      </c>
      <c r="M153" s="213">
        <v>1146.75</v>
      </c>
      <c r="N153" s="213">
        <v>1081.95</v>
      </c>
      <c r="O153" s="213">
        <v>10678500</v>
      </c>
      <c r="P153" s="214">
        <v>6.0242758209844365E-2</v>
      </c>
    </row>
    <row r="154" spans="1:16" ht="12.75" customHeight="1">
      <c r="A154" s="206">
        <v>144</v>
      </c>
      <c r="B154" s="218" t="s">
        <v>82</v>
      </c>
      <c r="C154" s="215" t="s">
        <v>192</v>
      </c>
      <c r="D154" s="211">
        <v>45561</v>
      </c>
      <c r="E154" s="210">
        <v>5317.9</v>
      </c>
      <c r="F154" s="210">
        <v>5338.3166666666666</v>
      </c>
      <c r="G154" s="212">
        <v>5286.7333333333336</v>
      </c>
      <c r="H154" s="212">
        <v>5255.5666666666666</v>
      </c>
      <c r="I154" s="212">
        <v>5203.9833333333336</v>
      </c>
      <c r="J154" s="212">
        <v>5369.4833333333336</v>
      </c>
      <c r="K154" s="212">
        <v>5421.0666666666675</v>
      </c>
      <c r="L154" s="212">
        <v>5452.2333333333336</v>
      </c>
      <c r="M154" s="213">
        <v>5389.9</v>
      </c>
      <c r="N154" s="213">
        <v>5307.15</v>
      </c>
      <c r="O154" s="213">
        <v>2092400</v>
      </c>
      <c r="P154" s="214">
        <v>-2.5741252740966729E-3</v>
      </c>
    </row>
    <row r="155" spans="1:16" ht="12.75" customHeight="1">
      <c r="A155" s="206">
        <v>145</v>
      </c>
      <c r="B155" s="218" t="s">
        <v>66</v>
      </c>
      <c r="C155" s="210" t="s">
        <v>193</v>
      </c>
      <c r="D155" s="211">
        <v>45561</v>
      </c>
      <c r="E155" s="210">
        <v>337.3</v>
      </c>
      <c r="F155" s="210">
        <v>336.90000000000003</v>
      </c>
      <c r="G155" s="212">
        <v>334.90000000000009</v>
      </c>
      <c r="H155" s="212">
        <v>332.50000000000006</v>
      </c>
      <c r="I155" s="212">
        <v>330.50000000000011</v>
      </c>
      <c r="J155" s="212">
        <v>339.30000000000007</v>
      </c>
      <c r="K155" s="212">
        <v>341.29999999999995</v>
      </c>
      <c r="L155" s="212">
        <v>343.70000000000005</v>
      </c>
      <c r="M155" s="213">
        <v>338.9</v>
      </c>
      <c r="N155" s="213">
        <v>334.5</v>
      </c>
      <c r="O155" s="213">
        <v>34020000</v>
      </c>
      <c r="P155" s="214">
        <v>5.5865921787709499E-3</v>
      </c>
    </row>
    <row r="156" spans="1:16" ht="12.75" customHeight="1">
      <c r="A156" s="206">
        <v>146</v>
      </c>
      <c r="B156" s="218" t="s">
        <v>57</v>
      </c>
      <c r="C156" s="210" t="s">
        <v>194</v>
      </c>
      <c r="D156" s="211">
        <v>45561</v>
      </c>
      <c r="E156" s="210">
        <v>492.5</v>
      </c>
      <c r="F156" s="210">
        <v>494.7</v>
      </c>
      <c r="G156" s="212">
        <v>487</v>
      </c>
      <c r="H156" s="212">
        <v>481.5</v>
      </c>
      <c r="I156" s="212">
        <v>473.8</v>
      </c>
      <c r="J156" s="212">
        <v>500.2</v>
      </c>
      <c r="K156" s="212">
        <v>507.89999999999992</v>
      </c>
      <c r="L156" s="212">
        <v>513.4</v>
      </c>
      <c r="M156" s="213">
        <v>502.4</v>
      </c>
      <c r="N156" s="213">
        <v>489.2</v>
      </c>
      <c r="O156" s="213">
        <v>59215000</v>
      </c>
      <c r="P156" s="214">
        <v>1.23797035094348E-2</v>
      </c>
    </row>
    <row r="157" spans="1:16" ht="12.75" customHeight="1">
      <c r="A157" s="206">
        <v>147</v>
      </c>
      <c r="B157" s="218" t="s">
        <v>831</v>
      </c>
      <c r="C157" s="210" t="s">
        <v>195</v>
      </c>
      <c r="D157" s="211">
        <v>45561</v>
      </c>
      <c r="E157" s="210">
        <v>3305.7</v>
      </c>
      <c r="F157" s="210">
        <v>3304.3166666666671</v>
      </c>
      <c r="G157" s="212">
        <v>3284.4333333333343</v>
      </c>
      <c r="H157" s="212">
        <v>3263.1666666666674</v>
      </c>
      <c r="I157" s="212">
        <v>3243.2833333333347</v>
      </c>
      <c r="J157" s="212">
        <v>3325.5833333333339</v>
      </c>
      <c r="K157" s="212">
        <v>3345.4666666666662</v>
      </c>
      <c r="L157" s="212">
        <v>3366.7333333333336</v>
      </c>
      <c r="M157" s="213">
        <v>3324.2</v>
      </c>
      <c r="N157" s="213">
        <v>3283.05</v>
      </c>
      <c r="O157" s="213">
        <v>2701500</v>
      </c>
      <c r="P157" s="214">
        <v>-6.8014705882352942E-3</v>
      </c>
    </row>
    <row r="158" spans="1:16" ht="12.75" customHeight="1">
      <c r="A158" s="206">
        <v>148</v>
      </c>
      <c r="B158" s="218" t="s">
        <v>61</v>
      </c>
      <c r="C158" s="210" t="s">
        <v>196</v>
      </c>
      <c r="D158" s="211">
        <v>45561</v>
      </c>
      <c r="E158" s="210">
        <v>4670.8500000000004</v>
      </c>
      <c r="F158" s="210">
        <v>4667</v>
      </c>
      <c r="G158" s="212">
        <v>4636.3</v>
      </c>
      <c r="H158" s="212">
        <v>4601.75</v>
      </c>
      <c r="I158" s="212">
        <v>4571.05</v>
      </c>
      <c r="J158" s="212">
        <v>4701.55</v>
      </c>
      <c r="K158" s="212">
        <v>4732.2500000000009</v>
      </c>
      <c r="L158" s="212">
        <v>4766.8</v>
      </c>
      <c r="M158" s="213">
        <v>4697.7</v>
      </c>
      <c r="N158" s="213">
        <v>4632.45</v>
      </c>
      <c r="O158" s="213">
        <v>1770500</v>
      </c>
      <c r="P158" s="214">
        <v>-6.1745719898961549E-3</v>
      </c>
    </row>
    <row r="159" spans="1:16" ht="12.75" customHeight="1">
      <c r="A159" s="206">
        <v>149</v>
      </c>
      <c r="B159" s="218" t="s">
        <v>40</v>
      </c>
      <c r="C159" s="210" t="s">
        <v>197</v>
      </c>
      <c r="D159" s="211">
        <v>45561</v>
      </c>
      <c r="E159" s="210">
        <v>111.17</v>
      </c>
      <c r="F159" s="210">
        <v>111.38666666666667</v>
      </c>
      <c r="G159" s="212">
        <v>110.32333333333334</v>
      </c>
      <c r="H159" s="212">
        <v>109.47666666666667</v>
      </c>
      <c r="I159" s="212">
        <v>108.41333333333334</v>
      </c>
      <c r="J159" s="212">
        <v>112.23333333333333</v>
      </c>
      <c r="K159" s="212">
        <v>113.29666666666667</v>
      </c>
      <c r="L159" s="212">
        <v>114.14333333333333</v>
      </c>
      <c r="M159" s="213">
        <v>112.45</v>
      </c>
      <c r="N159" s="213">
        <v>110.54</v>
      </c>
      <c r="O159" s="213">
        <v>337760000</v>
      </c>
      <c r="P159" s="214">
        <v>2.0348977717627725E-2</v>
      </c>
    </row>
    <row r="160" spans="1:16" ht="12.75" customHeight="1">
      <c r="A160" s="206">
        <v>150</v>
      </c>
      <c r="B160" s="218" t="s">
        <v>185</v>
      </c>
      <c r="C160" s="217" t="s">
        <v>198</v>
      </c>
      <c r="D160" s="211">
        <v>45561</v>
      </c>
      <c r="E160" s="210">
        <v>6740.4</v>
      </c>
      <c r="F160" s="210">
        <v>6764.7333333333336</v>
      </c>
      <c r="G160" s="212">
        <v>6692.666666666667</v>
      </c>
      <c r="H160" s="212">
        <v>6644.9333333333334</v>
      </c>
      <c r="I160" s="212">
        <v>6572.8666666666668</v>
      </c>
      <c r="J160" s="212">
        <v>6812.4666666666672</v>
      </c>
      <c r="K160" s="212">
        <v>6884.5333333333328</v>
      </c>
      <c r="L160" s="212">
        <v>6932.2666666666673</v>
      </c>
      <c r="M160" s="213">
        <v>6836.8</v>
      </c>
      <c r="N160" s="213">
        <v>6717</v>
      </c>
      <c r="O160" s="213">
        <v>2660875</v>
      </c>
      <c r="P160" s="214">
        <v>4.8310844085491973E-2</v>
      </c>
    </row>
    <row r="161" spans="1:16" ht="12.75" customHeight="1">
      <c r="A161" s="206">
        <v>151</v>
      </c>
      <c r="B161" s="218" t="s">
        <v>200</v>
      </c>
      <c r="C161" s="210" t="s">
        <v>199</v>
      </c>
      <c r="D161" s="211">
        <v>45561</v>
      </c>
      <c r="E161" s="210">
        <v>339.3</v>
      </c>
      <c r="F161" s="210">
        <v>339.75</v>
      </c>
      <c r="G161" s="212">
        <v>337.7</v>
      </c>
      <c r="H161" s="212">
        <v>336.09999999999997</v>
      </c>
      <c r="I161" s="212">
        <v>334.04999999999995</v>
      </c>
      <c r="J161" s="212">
        <v>341.35</v>
      </c>
      <c r="K161" s="212">
        <v>343.4</v>
      </c>
      <c r="L161" s="212">
        <v>345.00000000000006</v>
      </c>
      <c r="M161" s="213">
        <v>341.8</v>
      </c>
      <c r="N161" s="213">
        <v>338.15</v>
      </c>
      <c r="O161" s="213">
        <v>71283600</v>
      </c>
      <c r="P161" s="214">
        <v>3.2934738548844752E-3</v>
      </c>
    </row>
    <row r="162" spans="1:16" ht="12.75" customHeight="1">
      <c r="A162" s="206">
        <v>152</v>
      </c>
      <c r="B162" s="218" t="s">
        <v>47</v>
      </c>
      <c r="C162" s="210" t="s">
        <v>201</v>
      </c>
      <c r="D162" s="211">
        <v>45561</v>
      </c>
      <c r="E162" s="210">
        <v>1695</v>
      </c>
      <c r="F162" s="210">
        <v>1684.9166666666667</v>
      </c>
      <c r="G162" s="212">
        <v>1661.0833333333335</v>
      </c>
      <c r="H162" s="212">
        <v>1627.1666666666667</v>
      </c>
      <c r="I162" s="212">
        <v>1603.3333333333335</v>
      </c>
      <c r="J162" s="212">
        <v>1718.8333333333335</v>
      </c>
      <c r="K162" s="212">
        <v>1742.666666666667</v>
      </c>
      <c r="L162" s="212">
        <v>1776.5833333333335</v>
      </c>
      <c r="M162" s="213">
        <v>1708.75</v>
      </c>
      <c r="N162" s="213">
        <v>1651</v>
      </c>
      <c r="O162" s="213">
        <v>3700851</v>
      </c>
      <c r="P162" s="214">
        <v>1.4164621904974348E-2</v>
      </c>
    </row>
    <row r="163" spans="1:16" ht="12.75" customHeight="1">
      <c r="A163" s="206">
        <v>153</v>
      </c>
      <c r="B163" s="218" t="s">
        <v>61</v>
      </c>
      <c r="C163" s="210" t="s">
        <v>202</v>
      </c>
      <c r="D163" s="211">
        <v>45561</v>
      </c>
      <c r="E163" s="210">
        <v>853.85</v>
      </c>
      <c r="F163" s="210">
        <v>854.15</v>
      </c>
      <c r="G163" s="212">
        <v>848.25</v>
      </c>
      <c r="H163" s="212">
        <v>842.65</v>
      </c>
      <c r="I163" s="212">
        <v>836.75</v>
      </c>
      <c r="J163" s="212">
        <v>859.75</v>
      </c>
      <c r="K163" s="212">
        <v>865.64999999999986</v>
      </c>
      <c r="L163" s="212">
        <v>871.25</v>
      </c>
      <c r="M163" s="213">
        <v>860.05</v>
      </c>
      <c r="N163" s="213">
        <v>848.55</v>
      </c>
      <c r="O163" s="213">
        <v>10795000</v>
      </c>
      <c r="P163" s="214">
        <v>4.9326613236387672E-2</v>
      </c>
    </row>
    <row r="164" spans="1:16" ht="12.75" customHeight="1">
      <c r="A164" s="206">
        <v>154</v>
      </c>
      <c r="B164" s="218" t="s">
        <v>66</v>
      </c>
      <c r="C164" s="210" t="s">
        <v>203</v>
      </c>
      <c r="D164" s="211">
        <v>45561</v>
      </c>
      <c r="E164" s="210">
        <v>215.53</v>
      </c>
      <c r="F164" s="210">
        <v>215.91</v>
      </c>
      <c r="G164" s="212">
        <v>214.62</v>
      </c>
      <c r="H164" s="212">
        <v>213.71</v>
      </c>
      <c r="I164" s="212">
        <v>212.42000000000002</v>
      </c>
      <c r="J164" s="212">
        <v>216.82</v>
      </c>
      <c r="K164" s="212">
        <v>218.11</v>
      </c>
      <c r="L164" s="212">
        <v>219.01999999999998</v>
      </c>
      <c r="M164" s="213">
        <v>217.2</v>
      </c>
      <c r="N164" s="213">
        <v>215</v>
      </c>
      <c r="O164" s="213">
        <v>77362500</v>
      </c>
      <c r="P164" s="214">
        <v>-4.8559300231541033E-3</v>
      </c>
    </row>
    <row r="165" spans="1:16" ht="12.75" customHeight="1">
      <c r="A165" s="206">
        <v>155</v>
      </c>
      <c r="B165" s="218" t="s">
        <v>82</v>
      </c>
      <c r="C165" s="210" t="s">
        <v>204</v>
      </c>
      <c r="D165" s="211">
        <v>45561</v>
      </c>
      <c r="E165" s="210">
        <v>562.25</v>
      </c>
      <c r="F165" s="210">
        <v>564</v>
      </c>
      <c r="G165" s="212">
        <v>556.75</v>
      </c>
      <c r="H165" s="212">
        <v>551.25</v>
      </c>
      <c r="I165" s="212">
        <v>544</v>
      </c>
      <c r="J165" s="212">
        <v>569.5</v>
      </c>
      <c r="K165" s="212">
        <v>576.75</v>
      </c>
      <c r="L165" s="212">
        <v>582.25</v>
      </c>
      <c r="M165" s="213">
        <v>571.25</v>
      </c>
      <c r="N165" s="213">
        <v>558.5</v>
      </c>
      <c r="O165" s="213">
        <v>65368000</v>
      </c>
      <c r="P165" s="214">
        <v>2.7798742138364779E-2</v>
      </c>
    </row>
    <row r="166" spans="1:16" ht="12.75" customHeight="1">
      <c r="A166" s="206">
        <v>156</v>
      </c>
      <c r="B166" s="218" t="s">
        <v>129</v>
      </c>
      <c r="C166" s="210" t="s">
        <v>205</v>
      </c>
      <c r="D166" s="211">
        <v>45561</v>
      </c>
      <c r="E166" s="210">
        <v>2952.4</v>
      </c>
      <c r="F166" s="210">
        <v>2952.0333333333328</v>
      </c>
      <c r="G166" s="212">
        <v>2937.0666666666657</v>
      </c>
      <c r="H166" s="212">
        <v>2921.7333333333327</v>
      </c>
      <c r="I166" s="212">
        <v>2906.7666666666655</v>
      </c>
      <c r="J166" s="212">
        <v>2967.3666666666659</v>
      </c>
      <c r="K166" s="212">
        <v>2982.333333333333</v>
      </c>
      <c r="L166" s="212">
        <v>2997.6666666666661</v>
      </c>
      <c r="M166" s="213">
        <v>2967</v>
      </c>
      <c r="N166" s="213">
        <v>2936.7</v>
      </c>
      <c r="O166" s="213">
        <v>56008750</v>
      </c>
      <c r="P166" s="214">
        <v>1.4169624259111919E-3</v>
      </c>
    </row>
    <row r="167" spans="1:16" ht="12.75" customHeight="1">
      <c r="A167" s="206">
        <v>157</v>
      </c>
      <c r="B167" s="218" t="s">
        <v>66</v>
      </c>
      <c r="C167" s="210" t="s">
        <v>206</v>
      </c>
      <c r="D167" s="211">
        <v>45561</v>
      </c>
      <c r="E167" s="210">
        <v>132.09</v>
      </c>
      <c r="F167" s="210">
        <v>132.14333333333332</v>
      </c>
      <c r="G167" s="212">
        <v>130.85666666666663</v>
      </c>
      <c r="H167" s="212">
        <v>129.62333333333331</v>
      </c>
      <c r="I167" s="212">
        <v>128.33666666666662</v>
      </c>
      <c r="J167" s="212">
        <v>133.37666666666664</v>
      </c>
      <c r="K167" s="212">
        <v>134.66333333333333</v>
      </c>
      <c r="L167" s="212">
        <v>135.89666666666665</v>
      </c>
      <c r="M167" s="213">
        <v>133.43</v>
      </c>
      <c r="N167" s="213">
        <v>130.91</v>
      </c>
      <c r="O167" s="213">
        <v>162636000</v>
      </c>
      <c r="P167" s="214">
        <v>1.7925543900057583E-2</v>
      </c>
    </row>
    <row r="168" spans="1:16" ht="12.75" customHeight="1">
      <c r="A168" s="206">
        <v>158</v>
      </c>
      <c r="B168" s="218" t="s">
        <v>66</v>
      </c>
      <c r="C168" s="215" t="s">
        <v>207</v>
      </c>
      <c r="D168" s="211">
        <v>45561</v>
      </c>
      <c r="E168" s="210">
        <v>802.95</v>
      </c>
      <c r="F168" s="210">
        <v>802.2166666666667</v>
      </c>
      <c r="G168" s="212">
        <v>795.93333333333339</v>
      </c>
      <c r="H168" s="212">
        <v>788.91666666666674</v>
      </c>
      <c r="I168" s="212">
        <v>782.63333333333344</v>
      </c>
      <c r="J168" s="212">
        <v>809.23333333333335</v>
      </c>
      <c r="K168" s="212">
        <v>815.51666666666665</v>
      </c>
      <c r="L168" s="212">
        <v>822.5333333333333</v>
      </c>
      <c r="M168" s="213">
        <v>808.5</v>
      </c>
      <c r="N168" s="213">
        <v>795.2</v>
      </c>
      <c r="O168" s="213">
        <v>19323200</v>
      </c>
      <c r="P168" s="214">
        <v>-6.9481560662747197E-3</v>
      </c>
    </row>
    <row r="169" spans="1:16" ht="12.75" customHeight="1">
      <c r="A169" s="206">
        <v>159</v>
      </c>
      <c r="B169" s="218" t="s">
        <v>61</v>
      </c>
      <c r="C169" s="210" t="s">
        <v>208</v>
      </c>
      <c r="D169" s="211">
        <v>45561</v>
      </c>
      <c r="E169" s="210">
        <v>1827.35</v>
      </c>
      <c r="F169" s="210">
        <v>1837.1499999999999</v>
      </c>
      <c r="G169" s="212">
        <v>1811.7999999999997</v>
      </c>
      <c r="H169" s="212">
        <v>1796.2499999999998</v>
      </c>
      <c r="I169" s="212">
        <v>1770.8999999999996</v>
      </c>
      <c r="J169" s="212">
        <v>1852.6999999999998</v>
      </c>
      <c r="K169" s="212">
        <v>1878.0499999999997</v>
      </c>
      <c r="L169" s="212">
        <v>1893.6</v>
      </c>
      <c r="M169" s="213">
        <v>1862.5</v>
      </c>
      <c r="N169" s="213">
        <v>1821.6</v>
      </c>
      <c r="O169" s="213">
        <v>8165250</v>
      </c>
      <c r="P169" s="214">
        <v>5.4788548176137188E-2</v>
      </c>
    </row>
    <row r="170" spans="1:16" ht="12.75" customHeight="1">
      <c r="A170" s="206">
        <v>160</v>
      </c>
      <c r="B170" s="218" t="s">
        <v>47</v>
      </c>
      <c r="C170" s="210" t="s">
        <v>209</v>
      </c>
      <c r="D170" s="211">
        <v>45561</v>
      </c>
      <c r="E170" s="210">
        <v>788.2</v>
      </c>
      <c r="F170" s="210">
        <v>790.7166666666667</v>
      </c>
      <c r="G170" s="212">
        <v>784.18333333333339</v>
      </c>
      <c r="H170" s="212">
        <v>780.16666666666674</v>
      </c>
      <c r="I170" s="212">
        <v>773.63333333333344</v>
      </c>
      <c r="J170" s="212">
        <v>794.73333333333335</v>
      </c>
      <c r="K170" s="212">
        <v>801.26666666666665</v>
      </c>
      <c r="L170" s="212">
        <v>805.2833333333333</v>
      </c>
      <c r="M170" s="213">
        <v>797.25</v>
      </c>
      <c r="N170" s="213">
        <v>786.7</v>
      </c>
      <c r="O170" s="213">
        <v>106231500</v>
      </c>
      <c r="P170" s="214">
        <v>4.1270914811656421E-2</v>
      </c>
    </row>
    <row r="171" spans="1:16" ht="12.75" customHeight="1">
      <c r="A171" s="206">
        <v>161</v>
      </c>
      <c r="B171" s="218" t="s">
        <v>40</v>
      </c>
      <c r="C171" s="210" t="s">
        <v>210</v>
      </c>
      <c r="D171" s="211">
        <v>45561</v>
      </c>
      <c r="E171" s="210">
        <v>25641.85</v>
      </c>
      <c r="F171" s="210">
        <v>25779.816666666666</v>
      </c>
      <c r="G171" s="212">
        <v>25439.633333333331</v>
      </c>
      <c r="H171" s="212">
        <v>25237.416666666664</v>
      </c>
      <c r="I171" s="212">
        <v>24897.23333333333</v>
      </c>
      <c r="J171" s="212">
        <v>25982.033333333333</v>
      </c>
      <c r="K171" s="212">
        <v>26322.216666666667</v>
      </c>
      <c r="L171" s="212">
        <v>26524.433333333334</v>
      </c>
      <c r="M171" s="213">
        <v>26120</v>
      </c>
      <c r="N171" s="213">
        <v>25577.599999999999</v>
      </c>
      <c r="O171" s="213">
        <v>229250</v>
      </c>
      <c r="P171" s="214">
        <v>1.8097035638947486E-2</v>
      </c>
    </row>
    <row r="172" spans="1:16" ht="12.75" customHeight="1">
      <c r="A172" s="206">
        <v>162</v>
      </c>
      <c r="B172" s="218" t="s">
        <v>45</v>
      </c>
      <c r="C172" s="210" t="s">
        <v>211</v>
      </c>
      <c r="D172" s="211">
        <v>45561</v>
      </c>
      <c r="E172" s="210">
        <v>6730.65</v>
      </c>
      <c r="F172" s="210">
        <v>6742.45</v>
      </c>
      <c r="G172" s="212">
        <v>6708.9</v>
      </c>
      <c r="H172" s="212">
        <v>6687.15</v>
      </c>
      <c r="I172" s="212">
        <v>6653.5999999999995</v>
      </c>
      <c r="J172" s="212">
        <v>6764.2</v>
      </c>
      <c r="K172" s="212">
        <v>6797.7500000000009</v>
      </c>
      <c r="L172" s="212">
        <v>6819.5</v>
      </c>
      <c r="M172" s="213">
        <v>6776</v>
      </c>
      <c r="N172" s="213">
        <v>6720.7</v>
      </c>
      <c r="O172" s="213">
        <v>2728800</v>
      </c>
      <c r="P172" s="214">
        <v>-3.8463651849002695E-4</v>
      </c>
    </row>
    <row r="173" spans="1:16" ht="12.75" customHeight="1">
      <c r="A173" s="206">
        <v>163</v>
      </c>
      <c r="B173" s="218" t="s">
        <v>66</v>
      </c>
      <c r="C173" s="210" t="s">
        <v>212</v>
      </c>
      <c r="D173" s="211">
        <v>45561</v>
      </c>
      <c r="E173" s="210">
        <v>2444.6999999999998</v>
      </c>
      <c r="F173" s="210">
        <v>2447.1</v>
      </c>
      <c r="G173" s="212">
        <v>2412.5499999999997</v>
      </c>
      <c r="H173" s="212">
        <v>2380.3999999999996</v>
      </c>
      <c r="I173" s="212">
        <v>2345.8499999999995</v>
      </c>
      <c r="J173" s="212">
        <v>2479.25</v>
      </c>
      <c r="K173" s="212">
        <v>2513.8000000000002</v>
      </c>
      <c r="L173" s="212">
        <v>2545.9500000000003</v>
      </c>
      <c r="M173" s="213">
        <v>2481.65</v>
      </c>
      <c r="N173" s="213">
        <v>2414.9499999999998</v>
      </c>
      <c r="O173" s="213">
        <v>6244500</v>
      </c>
      <c r="P173" s="214">
        <v>3.828407532111236E-2</v>
      </c>
    </row>
    <row r="174" spans="1:16" ht="12.75" customHeight="1">
      <c r="A174" s="206">
        <v>164</v>
      </c>
      <c r="B174" s="218" t="s">
        <v>42</v>
      </c>
      <c r="C174" s="210" t="s">
        <v>213</v>
      </c>
      <c r="D174" s="211">
        <v>45561</v>
      </c>
      <c r="E174" s="210">
        <v>3420.65</v>
      </c>
      <c r="F174" s="210">
        <v>3409.9</v>
      </c>
      <c r="G174" s="212">
        <v>3380.8</v>
      </c>
      <c r="H174" s="212">
        <v>3340.9500000000003</v>
      </c>
      <c r="I174" s="212">
        <v>3311.8500000000004</v>
      </c>
      <c r="J174" s="212">
        <v>3449.75</v>
      </c>
      <c r="K174" s="212">
        <v>3478.8499999999995</v>
      </c>
      <c r="L174" s="212">
        <v>3518.7</v>
      </c>
      <c r="M174" s="213">
        <v>3439</v>
      </c>
      <c r="N174" s="213">
        <v>3370.05</v>
      </c>
      <c r="O174" s="213">
        <v>5779200</v>
      </c>
      <c r="P174" s="214">
        <v>1.5076683129711464E-3</v>
      </c>
    </row>
    <row r="175" spans="1:16" ht="12.75" customHeight="1">
      <c r="A175" s="206">
        <v>165</v>
      </c>
      <c r="B175" s="218" t="s">
        <v>200</v>
      </c>
      <c r="C175" s="210" t="s">
        <v>214</v>
      </c>
      <c r="D175" s="211">
        <v>45561</v>
      </c>
      <c r="E175" s="210">
        <v>1867.7</v>
      </c>
      <c r="F175" s="210">
        <v>1863.4666666666665</v>
      </c>
      <c r="G175" s="212">
        <v>1855.7333333333329</v>
      </c>
      <c r="H175" s="212">
        <v>1843.7666666666664</v>
      </c>
      <c r="I175" s="212">
        <v>1836.0333333333328</v>
      </c>
      <c r="J175" s="212">
        <v>1875.4333333333329</v>
      </c>
      <c r="K175" s="212">
        <v>1883.1666666666665</v>
      </c>
      <c r="L175" s="212">
        <v>1895.133333333333</v>
      </c>
      <c r="M175" s="213">
        <v>1871.2</v>
      </c>
      <c r="N175" s="213">
        <v>1851.5</v>
      </c>
      <c r="O175" s="213">
        <v>15801100</v>
      </c>
      <c r="P175" s="214">
        <v>1.8640983533797879E-3</v>
      </c>
    </row>
    <row r="176" spans="1:16" ht="12.75" customHeight="1">
      <c r="A176" s="206">
        <v>166</v>
      </c>
      <c r="B176" s="218" t="s">
        <v>42</v>
      </c>
      <c r="C176" s="210" t="s">
        <v>215</v>
      </c>
      <c r="D176" s="211">
        <v>45561</v>
      </c>
      <c r="E176" s="210">
        <v>834</v>
      </c>
      <c r="F176" s="210">
        <v>829.2833333333333</v>
      </c>
      <c r="G176" s="212">
        <v>822.96666666666658</v>
      </c>
      <c r="H176" s="212">
        <v>811.93333333333328</v>
      </c>
      <c r="I176" s="212">
        <v>805.61666666666656</v>
      </c>
      <c r="J176" s="212">
        <v>840.31666666666661</v>
      </c>
      <c r="K176" s="212">
        <v>846.63333333333321</v>
      </c>
      <c r="L176" s="212">
        <v>857.66666666666663</v>
      </c>
      <c r="M176" s="213">
        <v>835.6</v>
      </c>
      <c r="N176" s="213">
        <v>818.25</v>
      </c>
      <c r="O176" s="213">
        <v>6106500</v>
      </c>
      <c r="P176" s="214">
        <v>4.7876447876447875E-2</v>
      </c>
    </row>
    <row r="177" spans="1:16" ht="12.75" customHeight="1">
      <c r="A177" s="206">
        <v>167</v>
      </c>
      <c r="B177" s="218" t="s">
        <v>831</v>
      </c>
      <c r="C177" s="217" t="s">
        <v>216</v>
      </c>
      <c r="D177" s="211">
        <v>45561</v>
      </c>
      <c r="E177" s="210">
        <v>942.1</v>
      </c>
      <c r="F177" s="210">
        <v>939.51666666666677</v>
      </c>
      <c r="G177" s="212">
        <v>932.03333333333353</v>
      </c>
      <c r="H177" s="212">
        <v>921.96666666666681</v>
      </c>
      <c r="I177" s="212">
        <v>914.48333333333358</v>
      </c>
      <c r="J177" s="212">
        <v>949.58333333333348</v>
      </c>
      <c r="K177" s="212">
        <v>957.06666666666683</v>
      </c>
      <c r="L177" s="212">
        <v>967.13333333333344</v>
      </c>
      <c r="M177" s="213">
        <v>947</v>
      </c>
      <c r="N177" s="213">
        <v>929.45</v>
      </c>
      <c r="O177" s="213">
        <v>7789000</v>
      </c>
      <c r="P177" s="214">
        <v>0.13146426496223126</v>
      </c>
    </row>
    <row r="178" spans="1:16" ht="12.75" customHeight="1">
      <c r="A178" s="206">
        <v>168</v>
      </c>
      <c r="B178" s="218" t="s">
        <v>77</v>
      </c>
      <c r="C178" s="210" t="s">
        <v>217</v>
      </c>
      <c r="D178" s="211">
        <v>45561</v>
      </c>
      <c r="E178" s="210">
        <v>1045.8</v>
      </c>
      <c r="F178" s="210">
        <v>1049.7</v>
      </c>
      <c r="G178" s="212">
        <v>1039.6500000000001</v>
      </c>
      <c r="H178" s="212">
        <v>1033.5</v>
      </c>
      <c r="I178" s="212">
        <v>1023.45</v>
      </c>
      <c r="J178" s="212">
        <v>1055.8500000000001</v>
      </c>
      <c r="K178" s="212">
        <v>1065.8999999999999</v>
      </c>
      <c r="L178" s="212">
        <v>1072.0500000000002</v>
      </c>
      <c r="M178" s="213">
        <v>1059.75</v>
      </c>
      <c r="N178" s="213">
        <v>1043.55</v>
      </c>
      <c r="O178" s="213">
        <v>11564300</v>
      </c>
      <c r="P178" s="214">
        <v>2.7563288046134296E-2</v>
      </c>
    </row>
    <row r="179" spans="1:16" ht="12.75" customHeight="1">
      <c r="A179" s="206">
        <v>169</v>
      </c>
      <c r="B179" s="218" t="s">
        <v>57</v>
      </c>
      <c r="C179" s="216" t="s">
        <v>218</v>
      </c>
      <c r="D179" s="211">
        <v>45561</v>
      </c>
      <c r="E179" s="210">
        <v>2050.0500000000002</v>
      </c>
      <c r="F179" s="210">
        <v>2057.6333333333332</v>
      </c>
      <c r="G179" s="212">
        <v>2038.0166666666664</v>
      </c>
      <c r="H179" s="212">
        <v>2025.9833333333331</v>
      </c>
      <c r="I179" s="212">
        <v>2006.3666666666663</v>
      </c>
      <c r="J179" s="212">
        <v>2069.6666666666665</v>
      </c>
      <c r="K179" s="212">
        <v>2089.2833333333333</v>
      </c>
      <c r="L179" s="212">
        <v>2101.3166666666666</v>
      </c>
      <c r="M179" s="213">
        <v>2077.25</v>
      </c>
      <c r="N179" s="213">
        <v>2045.6</v>
      </c>
      <c r="O179" s="213">
        <v>7023500</v>
      </c>
      <c r="P179" s="214">
        <v>-3.1225604996096799E-3</v>
      </c>
    </row>
    <row r="180" spans="1:16" ht="12.75" customHeight="1">
      <c r="A180" s="206">
        <v>170</v>
      </c>
      <c r="B180" s="218" t="s">
        <v>54</v>
      </c>
      <c r="C180" s="210" t="s">
        <v>219</v>
      </c>
      <c r="D180" s="211">
        <v>45561</v>
      </c>
      <c r="E180" s="210">
        <v>1222.95</v>
      </c>
      <c r="F180" s="210">
        <v>1219.6666666666667</v>
      </c>
      <c r="G180" s="212">
        <v>1212.7333333333336</v>
      </c>
      <c r="H180" s="212">
        <v>1202.5166666666669</v>
      </c>
      <c r="I180" s="212">
        <v>1195.5833333333337</v>
      </c>
      <c r="J180" s="212">
        <v>1229.8833333333334</v>
      </c>
      <c r="K180" s="212">
        <v>1236.8166666666664</v>
      </c>
      <c r="L180" s="212">
        <v>1247.0333333333333</v>
      </c>
      <c r="M180" s="213">
        <v>1226.5999999999999</v>
      </c>
      <c r="N180" s="213">
        <v>1209.45</v>
      </c>
      <c r="O180" s="213">
        <v>12684552</v>
      </c>
      <c r="P180" s="214">
        <v>-1.4350506696903124E-2</v>
      </c>
    </row>
    <row r="181" spans="1:16" ht="12.75" customHeight="1">
      <c r="A181" s="206">
        <v>171</v>
      </c>
      <c r="B181" s="218" t="s">
        <v>185</v>
      </c>
      <c r="C181" s="210" t="s">
        <v>220</v>
      </c>
      <c r="D181" s="211">
        <v>45561</v>
      </c>
      <c r="E181" s="210">
        <v>986.45</v>
      </c>
      <c r="F181" s="210">
        <v>988.19999999999993</v>
      </c>
      <c r="G181" s="212">
        <v>979.59999999999991</v>
      </c>
      <c r="H181" s="212">
        <v>972.75</v>
      </c>
      <c r="I181" s="212">
        <v>964.15</v>
      </c>
      <c r="J181" s="212">
        <v>995.04999999999984</v>
      </c>
      <c r="K181" s="212">
        <v>1003.65</v>
      </c>
      <c r="L181" s="212">
        <v>1010.4999999999998</v>
      </c>
      <c r="M181" s="213">
        <v>996.8</v>
      </c>
      <c r="N181" s="213">
        <v>981.35</v>
      </c>
      <c r="O181" s="213">
        <v>108360450</v>
      </c>
      <c r="P181" s="214">
        <v>5.4708671222320317E-3</v>
      </c>
    </row>
    <row r="182" spans="1:16" ht="12.75" customHeight="1">
      <c r="A182" s="206">
        <v>172</v>
      </c>
      <c r="B182" s="218" t="s">
        <v>129</v>
      </c>
      <c r="C182" s="210" t="s">
        <v>221</v>
      </c>
      <c r="D182" s="211">
        <v>45561</v>
      </c>
      <c r="E182" s="210">
        <v>444.9</v>
      </c>
      <c r="F182" s="210">
        <v>443.3</v>
      </c>
      <c r="G182" s="212">
        <v>433.6</v>
      </c>
      <c r="H182" s="212">
        <v>422.3</v>
      </c>
      <c r="I182" s="212">
        <v>412.6</v>
      </c>
      <c r="J182" s="212">
        <v>454.6</v>
      </c>
      <c r="K182" s="212">
        <v>464.29999999999995</v>
      </c>
      <c r="L182" s="212">
        <v>475.6</v>
      </c>
      <c r="M182" s="213">
        <v>453</v>
      </c>
      <c r="N182" s="213">
        <v>432</v>
      </c>
      <c r="O182" s="213">
        <v>83060100</v>
      </c>
      <c r="P182" s="214">
        <v>3.769543438295863E-2</v>
      </c>
    </row>
    <row r="183" spans="1:16" ht="12.75" customHeight="1">
      <c r="A183" s="206">
        <v>173</v>
      </c>
      <c r="B183" s="218" t="s">
        <v>85</v>
      </c>
      <c r="C183" s="210" t="s">
        <v>222</v>
      </c>
      <c r="D183" s="211">
        <v>45561</v>
      </c>
      <c r="E183" s="210">
        <v>154.69</v>
      </c>
      <c r="F183" s="210">
        <v>154.72666666666666</v>
      </c>
      <c r="G183" s="212">
        <v>153.65333333333331</v>
      </c>
      <c r="H183" s="212">
        <v>152.61666666666665</v>
      </c>
      <c r="I183" s="212">
        <v>151.54333333333329</v>
      </c>
      <c r="J183" s="212">
        <v>155.76333333333332</v>
      </c>
      <c r="K183" s="212">
        <v>156.83666666666664</v>
      </c>
      <c r="L183" s="212">
        <v>157.87333333333333</v>
      </c>
      <c r="M183" s="213">
        <v>155.80000000000001</v>
      </c>
      <c r="N183" s="213">
        <v>153.69</v>
      </c>
      <c r="O183" s="213">
        <v>285994500</v>
      </c>
      <c r="P183" s="214">
        <v>1.3092524402361329E-2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45561</v>
      </c>
      <c r="E184" s="210">
        <v>4524.5</v>
      </c>
      <c r="F184" s="210">
        <v>4528.9666666666662</v>
      </c>
      <c r="G184" s="212">
        <v>4502.1333333333323</v>
      </c>
      <c r="H184" s="212">
        <v>4479.7666666666664</v>
      </c>
      <c r="I184" s="212">
        <v>4452.9333333333325</v>
      </c>
      <c r="J184" s="212">
        <v>4551.3333333333321</v>
      </c>
      <c r="K184" s="212">
        <v>4578.1666666666661</v>
      </c>
      <c r="L184" s="212">
        <v>4600.5333333333319</v>
      </c>
      <c r="M184" s="213">
        <v>4555.8</v>
      </c>
      <c r="N184" s="213">
        <v>4506.6000000000004</v>
      </c>
      <c r="O184" s="213">
        <v>14232050</v>
      </c>
      <c r="P184" s="214">
        <v>1.1941547969321301E-3</v>
      </c>
    </row>
    <row r="185" spans="1:16" ht="12.75" customHeight="1">
      <c r="A185" s="206">
        <v>175</v>
      </c>
      <c r="B185" s="218" t="s">
        <v>57</v>
      </c>
      <c r="C185" s="210" t="s">
        <v>224</v>
      </c>
      <c r="D185" s="211">
        <v>45561</v>
      </c>
      <c r="E185" s="210">
        <v>1654.35</v>
      </c>
      <c r="F185" s="210">
        <v>1658.0833333333333</v>
      </c>
      <c r="G185" s="212">
        <v>1647.6666666666665</v>
      </c>
      <c r="H185" s="212">
        <v>1640.9833333333333</v>
      </c>
      <c r="I185" s="212">
        <v>1630.5666666666666</v>
      </c>
      <c r="J185" s="212">
        <v>1664.7666666666664</v>
      </c>
      <c r="K185" s="212">
        <v>1675.1833333333329</v>
      </c>
      <c r="L185" s="212">
        <v>1681.8666666666663</v>
      </c>
      <c r="M185" s="213">
        <v>1668.5</v>
      </c>
      <c r="N185" s="213">
        <v>1651.4</v>
      </c>
      <c r="O185" s="213">
        <v>13939800</v>
      </c>
      <c r="P185" s="214">
        <v>-1.9828713664936926E-2</v>
      </c>
    </row>
    <row r="186" spans="1:16" ht="12.75" customHeight="1">
      <c r="A186" s="206">
        <v>176</v>
      </c>
      <c r="B186" s="218" t="s">
        <v>42</v>
      </c>
      <c r="C186" s="210" t="s">
        <v>225</v>
      </c>
      <c r="D186" s="211">
        <v>45561</v>
      </c>
      <c r="E186" s="210">
        <v>3752.25</v>
      </c>
      <c r="F186" s="210">
        <v>3763.4666666666667</v>
      </c>
      <c r="G186" s="212">
        <v>3735.2833333333333</v>
      </c>
      <c r="H186" s="212">
        <v>3718.3166666666666</v>
      </c>
      <c r="I186" s="212">
        <v>3690.1333333333332</v>
      </c>
      <c r="J186" s="212">
        <v>3780.4333333333334</v>
      </c>
      <c r="K186" s="212">
        <v>3808.6166666666668</v>
      </c>
      <c r="L186" s="212">
        <v>3825.5833333333335</v>
      </c>
      <c r="M186" s="213">
        <v>3791.65</v>
      </c>
      <c r="N186" s="213">
        <v>3746.5</v>
      </c>
      <c r="O186" s="213">
        <v>8026375</v>
      </c>
      <c r="P186" s="214">
        <v>-4.9896951947065839E-3</v>
      </c>
    </row>
    <row r="187" spans="1:16" ht="12.75" customHeight="1">
      <c r="A187" s="206">
        <v>177</v>
      </c>
      <c r="B187" s="218" t="s">
        <v>45</v>
      </c>
      <c r="C187" s="210" t="s">
        <v>226</v>
      </c>
      <c r="D187" s="211">
        <v>45561</v>
      </c>
      <c r="E187" s="210">
        <v>3462.65</v>
      </c>
      <c r="F187" s="210">
        <v>3459.8833333333337</v>
      </c>
      <c r="G187" s="212">
        <v>3438.8166666666675</v>
      </c>
      <c r="H187" s="212">
        <v>3414.983333333334</v>
      </c>
      <c r="I187" s="212">
        <v>3393.9166666666679</v>
      </c>
      <c r="J187" s="212">
        <v>3483.7166666666672</v>
      </c>
      <c r="K187" s="212">
        <v>3504.7833333333338</v>
      </c>
      <c r="L187" s="212">
        <v>3528.6166666666668</v>
      </c>
      <c r="M187" s="213">
        <v>3480.95</v>
      </c>
      <c r="N187" s="213">
        <v>3436.05</v>
      </c>
      <c r="O187" s="213">
        <v>1722500</v>
      </c>
      <c r="P187" s="214">
        <v>7.2621641249092229E-4</v>
      </c>
    </row>
    <row r="188" spans="1:16" ht="12.75" customHeight="1">
      <c r="A188" s="206">
        <v>178</v>
      </c>
      <c r="B188" s="218" t="s">
        <v>54</v>
      </c>
      <c r="C188" s="210" t="s">
        <v>227</v>
      </c>
      <c r="D188" s="211">
        <v>45561</v>
      </c>
      <c r="E188" s="210">
        <v>7354.6</v>
      </c>
      <c r="F188" s="210">
        <v>7325.333333333333</v>
      </c>
      <c r="G188" s="212">
        <v>7251.6666666666661</v>
      </c>
      <c r="H188" s="212">
        <v>7148.7333333333327</v>
      </c>
      <c r="I188" s="212">
        <v>7075.0666666666657</v>
      </c>
      <c r="J188" s="212">
        <v>7428.2666666666664</v>
      </c>
      <c r="K188" s="212">
        <v>7501.9333333333325</v>
      </c>
      <c r="L188" s="212">
        <v>7604.8666666666668</v>
      </c>
      <c r="M188" s="213">
        <v>7399</v>
      </c>
      <c r="N188" s="213">
        <v>7222.4</v>
      </c>
      <c r="O188" s="213">
        <v>3323000</v>
      </c>
      <c r="P188" s="214">
        <v>-3.7774313466842546E-3</v>
      </c>
    </row>
    <row r="189" spans="1:16" ht="12.75" customHeight="1">
      <c r="A189" s="206">
        <v>179</v>
      </c>
      <c r="B189" s="218" t="s">
        <v>57</v>
      </c>
      <c r="C189" s="210" t="s">
        <v>228</v>
      </c>
      <c r="D189" s="211">
        <v>45561</v>
      </c>
      <c r="E189" s="210">
        <v>2847.3</v>
      </c>
      <c r="F189" s="210">
        <v>2837.7333333333336</v>
      </c>
      <c r="G189" s="212">
        <v>2822.8666666666672</v>
      </c>
      <c r="H189" s="212">
        <v>2798.4333333333338</v>
      </c>
      <c r="I189" s="212">
        <v>2783.5666666666675</v>
      </c>
      <c r="J189" s="212">
        <v>2862.166666666667</v>
      </c>
      <c r="K189" s="212">
        <v>2877.0333333333338</v>
      </c>
      <c r="L189" s="212">
        <v>2901.4666666666667</v>
      </c>
      <c r="M189" s="213">
        <v>2852.6</v>
      </c>
      <c r="N189" s="213">
        <v>2813.3</v>
      </c>
      <c r="O189" s="213">
        <v>7458850</v>
      </c>
      <c r="P189" s="214">
        <v>-1.5885476795197414E-2</v>
      </c>
    </row>
    <row r="190" spans="1:16" ht="12.75" customHeight="1">
      <c r="A190" s="206">
        <v>180</v>
      </c>
      <c r="B190" s="218" t="s">
        <v>47</v>
      </c>
      <c r="C190" s="210" t="s">
        <v>229</v>
      </c>
      <c r="D190" s="211">
        <v>45561</v>
      </c>
      <c r="E190" s="210">
        <v>2122.4</v>
      </c>
      <c r="F190" s="210">
        <v>2109.3666666666668</v>
      </c>
      <c r="G190" s="212">
        <v>2094.0333333333338</v>
      </c>
      <c r="H190" s="212">
        <v>2065.666666666667</v>
      </c>
      <c r="I190" s="212">
        <v>2050.3333333333339</v>
      </c>
      <c r="J190" s="212">
        <v>2137.7333333333336</v>
      </c>
      <c r="K190" s="212">
        <v>2153.0666666666666</v>
      </c>
      <c r="L190" s="212">
        <v>2181.4333333333334</v>
      </c>
      <c r="M190" s="213">
        <v>2124.6999999999998</v>
      </c>
      <c r="N190" s="213">
        <v>2081</v>
      </c>
      <c r="O190" s="213">
        <v>1882400</v>
      </c>
      <c r="P190" s="214">
        <v>1.5318230852211435E-2</v>
      </c>
    </row>
    <row r="191" spans="1:16" ht="12.75" customHeight="1">
      <c r="A191" s="206">
        <v>181</v>
      </c>
      <c r="B191" s="218" t="s">
        <v>831</v>
      </c>
      <c r="C191" s="210" t="s">
        <v>230</v>
      </c>
      <c r="D191" s="211">
        <v>45561</v>
      </c>
      <c r="E191" s="210">
        <v>11681.6</v>
      </c>
      <c r="F191" s="210">
        <v>11716.116666666669</v>
      </c>
      <c r="G191" s="212">
        <v>11607.283333333336</v>
      </c>
      <c r="H191" s="212">
        <v>11532.966666666667</v>
      </c>
      <c r="I191" s="212">
        <v>11424.133333333335</v>
      </c>
      <c r="J191" s="212">
        <v>11790.433333333338</v>
      </c>
      <c r="K191" s="212">
        <v>11899.26666666667</v>
      </c>
      <c r="L191" s="212">
        <v>11973.583333333339</v>
      </c>
      <c r="M191" s="213">
        <v>11824.95</v>
      </c>
      <c r="N191" s="213">
        <v>11641.8</v>
      </c>
      <c r="O191" s="213">
        <v>2067000</v>
      </c>
      <c r="P191" s="214">
        <v>2.0891983997629277E-2</v>
      </c>
    </row>
    <row r="192" spans="1:16" ht="12.75" customHeight="1">
      <c r="A192" s="206">
        <v>182</v>
      </c>
      <c r="B192" s="218" t="s">
        <v>129</v>
      </c>
      <c r="C192" s="210" t="s">
        <v>231</v>
      </c>
      <c r="D192" s="211">
        <v>45561</v>
      </c>
      <c r="E192" s="210">
        <v>614.9</v>
      </c>
      <c r="F192" s="210">
        <v>612.96666666666658</v>
      </c>
      <c r="G192" s="212">
        <v>609.73333333333312</v>
      </c>
      <c r="H192" s="212">
        <v>604.56666666666649</v>
      </c>
      <c r="I192" s="212">
        <v>601.33333333333303</v>
      </c>
      <c r="J192" s="212">
        <v>618.13333333333321</v>
      </c>
      <c r="K192" s="212">
        <v>621.36666666666656</v>
      </c>
      <c r="L192" s="212">
        <v>626.5333333333333</v>
      </c>
      <c r="M192" s="213">
        <v>616.20000000000005</v>
      </c>
      <c r="N192" s="213">
        <v>607.79999999999995</v>
      </c>
      <c r="O192" s="213">
        <v>36400000</v>
      </c>
      <c r="P192" s="214">
        <v>2.6498603451980234E-3</v>
      </c>
    </row>
    <row r="193" spans="1:16" ht="12.75" customHeight="1">
      <c r="A193" s="206">
        <v>183</v>
      </c>
      <c r="B193" s="218" t="s">
        <v>40</v>
      </c>
      <c r="C193" s="210" t="s">
        <v>232</v>
      </c>
      <c r="D193" s="211">
        <v>45561</v>
      </c>
      <c r="E193" s="210">
        <v>447.2</v>
      </c>
      <c r="F193" s="210">
        <v>455.0333333333333</v>
      </c>
      <c r="G193" s="212">
        <v>437.56666666666661</v>
      </c>
      <c r="H193" s="212">
        <v>427.93333333333328</v>
      </c>
      <c r="I193" s="212">
        <v>410.46666666666658</v>
      </c>
      <c r="J193" s="212">
        <v>464.66666666666663</v>
      </c>
      <c r="K193" s="212">
        <v>482.13333333333333</v>
      </c>
      <c r="L193" s="212">
        <v>491.76666666666665</v>
      </c>
      <c r="M193" s="213">
        <v>472.5</v>
      </c>
      <c r="N193" s="213">
        <v>445.4</v>
      </c>
      <c r="O193" s="213">
        <v>134145200</v>
      </c>
      <c r="P193" s="214">
        <v>4.6733668341708542E-2</v>
      </c>
    </row>
    <row r="194" spans="1:16" ht="12.75" customHeight="1">
      <c r="A194" s="206">
        <v>184</v>
      </c>
      <c r="B194" s="218" t="s">
        <v>85</v>
      </c>
      <c r="C194" s="210" t="s">
        <v>233</v>
      </c>
      <c r="D194" s="211">
        <v>45561</v>
      </c>
      <c r="E194" s="210">
        <v>1908.1</v>
      </c>
      <c r="F194" s="210">
        <v>1910.0166666666667</v>
      </c>
      <c r="G194" s="212">
        <v>1900.0333333333333</v>
      </c>
      <c r="H194" s="212">
        <v>1891.9666666666667</v>
      </c>
      <c r="I194" s="212">
        <v>1881.9833333333333</v>
      </c>
      <c r="J194" s="212">
        <v>1918.0833333333333</v>
      </c>
      <c r="K194" s="212">
        <v>1928.0666666666664</v>
      </c>
      <c r="L194" s="212">
        <v>1936.1333333333332</v>
      </c>
      <c r="M194" s="213">
        <v>1920</v>
      </c>
      <c r="N194" s="213">
        <v>1901.95</v>
      </c>
      <c r="O194" s="213">
        <v>8190600</v>
      </c>
      <c r="P194" s="214">
        <v>-3.5060436841733232E-2</v>
      </c>
    </row>
    <row r="195" spans="1:16" ht="12.75" customHeight="1">
      <c r="A195" s="206">
        <v>185</v>
      </c>
      <c r="B195" s="218" t="s">
        <v>42</v>
      </c>
      <c r="C195" s="210" t="s">
        <v>234</v>
      </c>
      <c r="D195" s="211">
        <v>45561</v>
      </c>
      <c r="E195" s="210">
        <v>552.1</v>
      </c>
      <c r="F195" s="210">
        <v>552.81666666666672</v>
      </c>
      <c r="G195" s="212">
        <v>548.73333333333346</v>
      </c>
      <c r="H195" s="212">
        <v>545.36666666666679</v>
      </c>
      <c r="I195" s="212">
        <v>541.28333333333353</v>
      </c>
      <c r="J195" s="212">
        <v>556.18333333333339</v>
      </c>
      <c r="K195" s="212">
        <v>560.26666666666665</v>
      </c>
      <c r="L195" s="212">
        <v>563.63333333333333</v>
      </c>
      <c r="M195" s="213">
        <v>556.9</v>
      </c>
      <c r="N195" s="213">
        <v>549.45000000000005</v>
      </c>
      <c r="O195" s="213">
        <v>57507000</v>
      </c>
      <c r="P195" s="214">
        <v>-2.6633153070810166E-2</v>
      </c>
    </row>
    <row r="196" spans="1:16" ht="12.75" customHeight="1">
      <c r="A196" s="206"/>
      <c r="B196" s="218"/>
      <c r="C196" s="210" t="s">
        <v>236</v>
      </c>
      <c r="D196" s="211">
        <v>45561</v>
      </c>
      <c r="E196" s="210">
        <v>1117.5999999999999</v>
      </c>
      <c r="F196" s="210">
        <v>1121.7166666666665</v>
      </c>
      <c r="G196" s="212">
        <v>1111.6833333333329</v>
      </c>
      <c r="H196" s="212">
        <v>1105.7666666666664</v>
      </c>
      <c r="I196" s="212">
        <v>1095.7333333333329</v>
      </c>
      <c r="J196" s="212">
        <v>1127.633333333333</v>
      </c>
      <c r="K196" s="212">
        <v>1137.6666666666663</v>
      </c>
      <c r="L196" s="212">
        <v>1143.583333333333</v>
      </c>
      <c r="M196" s="213">
        <v>1131.75</v>
      </c>
      <c r="N196" s="213">
        <v>1115.8</v>
      </c>
      <c r="O196" s="213">
        <v>17884800</v>
      </c>
      <c r="P196" s="214">
        <v>2.5810448069378485E-2</v>
      </c>
    </row>
    <row r="197" spans="1:16" ht="12.75" customHeight="1">
      <c r="A197" s="206"/>
      <c r="B197" s="43"/>
      <c r="C197" s="200"/>
      <c r="D197" s="201"/>
      <c r="E197" s="202"/>
      <c r="F197" s="202"/>
      <c r="G197" s="203"/>
      <c r="H197" s="203"/>
      <c r="I197" s="203"/>
      <c r="J197" s="203"/>
      <c r="K197" s="203"/>
      <c r="L197" s="203"/>
      <c r="M197" s="200"/>
      <c r="N197" s="200"/>
      <c r="O197" s="204"/>
      <c r="P197" s="205"/>
    </row>
    <row r="198" spans="1:16" ht="12.75" customHeight="1">
      <c r="A198" s="200"/>
      <c r="B198" s="43"/>
      <c r="C198" s="37"/>
      <c r="D198" s="38"/>
      <c r="E198" s="39"/>
      <c r="F198" s="39"/>
      <c r="G198" s="40"/>
      <c r="H198" s="40"/>
      <c r="I198" s="40"/>
      <c r="J198" s="40"/>
      <c r="K198" s="40"/>
      <c r="L198" s="40"/>
      <c r="M198" s="37"/>
      <c r="N198" s="37"/>
      <c r="O198" s="41"/>
      <c r="P198" s="42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1"/>
      <c r="M199" s="1"/>
      <c r="N199" s="1"/>
      <c r="O199" s="1"/>
      <c r="P199" s="1"/>
    </row>
    <row r="200" spans="1:16" ht="12.75" customHeight="1">
      <c r="A200" s="200"/>
      <c r="B200" s="4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44" t="s">
        <v>237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24" t="s">
        <v>242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5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2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45552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5" t="s">
        <v>16</v>
      </c>
      <c r="B8" s="377"/>
      <c r="C8" s="380" t="s">
        <v>20</v>
      </c>
      <c r="D8" s="380" t="s">
        <v>21</v>
      </c>
      <c r="E8" s="372" t="s">
        <v>22</v>
      </c>
      <c r="F8" s="373"/>
      <c r="G8" s="374"/>
      <c r="H8" s="372" t="s">
        <v>23</v>
      </c>
      <c r="I8" s="373"/>
      <c r="J8" s="374"/>
      <c r="K8" s="26"/>
      <c r="L8" s="48"/>
      <c r="M8" s="48"/>
      <c r="N8" s="1"/>
      <c r="O8" s="1"/>
    </row>
    <row r="9" spans="1:15" ht="36" customHeight="1">
      <c r="A9" s="376"/>
      <c r="B9" s="379"/>
      <c r="C9" s="379"/>
      <c r="D9" s="37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25383.75</v>
      </c>
      <c r="D10" s="34">
        <v>25388.55</v>
      </c>
      <c r="E10" s="34">
        <v>25331.399999999998</v>
      </c>
      <c r="F10" s="34">
        <v>25279.05</v>
      </c>
      <c r="G10" s="34">
        <v>25221.899999999998</v>
      </c>
      <c r="H10" s="34">
        <v>25440.899999999998</v>
      </c>
      <c r="I10" s="34">
        <v>25498.05</v>
      </c>
      <c r="J10" s="34">
        <v>25550.399999999998</v>
      </c>
      <c r="K10" s="34">
        <v>25445.7</v>
      </c>
      <c r="L10" s="34">
        <v>25336.2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52153.15</v>
      </c>
      <c r="D11" s="34">
        <v>52094.433333333327</v>
      </c>
      <c r="E11" s="34">
        <v>51980.166666666657</v>
      </c>
      <c r="F11" s="34">
        <v>51807.183333333327</v>
      </c>
      <c r="G11" s="34">
        <v>51692.916666666657</v>
      </c>
      <c r="H11" s="34">
        <v>52267.416666666657</v>
      </c>
      <c r="I11" s="34">
        <v>52381.683333333334</v>
      </c>
      <c r="J11" s="34">
        <v>52554.666666666657</v>
      </c>
      <c r="K11" s="34">
        <v>52208.7</v>
      </c>
      <c r="L11" s="34">
        <v>51921.45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7059.3</v>
      </c>
      <c r="D12" s="36">
        <v>7048</v>
      </c>
      <c r="E12" s="36">
        <v>7024.25</v>
      </c>
      <c r="F12" s="36">
        <v>6989.2</v>
      </c>
      <c r="G12" s="36">
        <v>6965.45</v>
      </c>
      <c r="H12" s="36">
        <v>7083.05</v>
      </c>
      <c r="I12" s="36">
        <v>7106.8</v>
      </c>
      <c r="J12" s="36">
        <v>7141.85</v>
      </c>
      <c r="K12" s="36">
        <v>7071.75</v>
      </c>
      <c r="L12" s="36">
        <v>7012.95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9348.5499999999993</v>
      </c>
      <c r="D13" s="36">
        <v>9359.5166666666664</v>
      </c>
      <c r="E13" s="36">
        <v>9327.0833333333321</v>
      </c>
      <c r="F13" s="36">
        <v>9305.616666666665</v>
      </c>
      <c r="G13" s="36">
        <v>9273.1833333333307</v>
      </c>
      <c r="H13" s="36">
        <v>9380.9833333333336</v>
      </c>
      <c r="I13" s="36">
        <v>9413.4166666666679</v>
      </c>
      <c r="J13" s="36">
        <v>9434.883333333335</v>
      </c>
      <c r="K13" s="36">
        <v>9391.9500000000007</v>
      </c>
      <c r="L13" s="36">
        <v>9338.0499999999993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43352.65</v>
      </c>
      <c r="D14" s="36">
        <v>43407.533333333333</v>
      </c>
      <c r="E14" s="36">
        <v>43231.916666666664</v>
      </c>
      <c r="F14" s="36">
        <v>43111.183333333334</v>
      </c>
      <c r="G14" s="36">
        <v>42935.566666666666</v>
      </c>
      <c r="H14" s="36">
        <v>43528.266666666663</v>
      </c>
      <c r="I14" s="36">
        <v>43703.883333333331</v>
      </c>
      <c r="J14" s="36">
        <v>43824.616666666661</v>
      </c>
      <c r="K14" s="36">
        <v>43583.15</v>
      </c>
      <c r="L14" s="36">
        <v>43286.8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10946.7</v>
      </c>
      <c r="D15" s="36">
        <v>10940</v>
      </c>
      <c r="E15" s="36">
        <v>10901.95</v>
      </c>
      <c r="F15" s="36">
        <v>10857.2</v>
      </c>
      <c r="G15" s="36">
        <v>10819.150000000001</v>
      </c>
      <c r="H15" s="36">
        <v>10984.75</v>
      </c>
      <c r="I15" s="36">
        <v>11022.8</v>
      </c>
      <c r="J15" s="36">
        <v>11067.55</v>
      </c>
      <c r="K15" s="36">
        <v>10978.05</v>
      </c>
      <c r="L15" s="36">
        <v>10895.25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16889.95</v>
      </c>
      <c r="D16" s="36">
        <v>16910.433333333334</v>
      </c>
      <c r="E16" s="36">
        <v>16841.216666666667</v>
      </c>
      <c r="F16" s="36">
        <v>16792.483333333334</v>
      </c>
      <c r="G16" s="36">
        <v>16723.266666666666</v>
      </c>
      <c r="H16" s="36">
        <v>16959.166666666668</v>
      </c>
      <c r="I16" s="36">
        <v>17028.383333333335</v>
      </c>
      <c r="J16" s="36">
        <v>17077.116666666669</v>
      </c>
      <c r="K16" s="36">
        <v>16979.650000000001</v>
      </c>
      <c r="L16" s="36">
        <v>16861.7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7765.2</v>
      </c>
      <c r="D17" s="36">
        <v>7787.1000000000013</v>
      </c>
      <c r="E17" s="36">
        <v>7677.2000000000025</v>
      </c>
      <c r="F17" s="36">
        <v>7589.2000000000016</v>
      </c>
      <c r="G17" s="36">
        <v>7479.3000000000029</v>
      </c>
      <c r="H17" s="36">
        <v>7875.1000000000022</v>
      </c>
      <c r="I17" s="36">
        <v>7985.0000000000018</v>
      </c>
      <c r="J17" s="36">
        <v>8073.0000000000018</v>
      </c>
      <c r="K17" s="31">
        <v>7897</v>
      </c>
      <c r="L17" s="31">
        <v>7699.1</v>
      </c>
      <c r="M17" s="31">
        <v>3.5509400000000002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2512</v>
      </c>
      <c r="D18" s="36">
        <v>2515</v>
      </c>
      <c r="E18" s="36">
        <v>2496.5</v>
      </c>
      <c r="F18" s="36">
        <v>2481</v>
      </c>
      <c r="G18" s="36">
        <v>2462.5</v>
      </c>
      <c r="H18" s="36">
        <v>2530.5</v>
      </c>
      <c r="I18" s="36">
        <v>2549</v>
      </c>
      <c r="J18" s="36">
        <v>2564.5</v>
      </c>
      <c r="K18" s="31">
        <v>2533.5</v>
      </c>
      <c r="L18" s="31">
        <v>2499.5</v>
      </c>
      <c r="M18" s="31">
        <v>2.1721599999999999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1452.95</v>
      </c>
      <c r="D19" s="36">
        <v>1458.0833333333333</v>
      </c>
      <c r="E19" s="36">
        <v>1437.4166666666665</v>
      </c>
      <c r="F19" s="36">
        <v>1421.8833333333332</v>
      </c>
      <c r="G19" s="36">
        <v>1401.2166666666665</v>
      </c>
      <c r="H19" s="36">
        <v>1473.6166666666666</v>
      </c>
      <c r="I19" s="36">
        <v>1494.2833333333331</v>
      </c>
      <c r="J19" s="36">
        <v>1509.8166666666666</v>
      </c>
      <c r="K19" s="31">
        <v>1478.75</v>
      </c>
      <c r="L19" s="31">
        <v>1442.55</v>
      </c>
      <c r="M19" s="31">
        <v>2.6890000000000001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718.95</v>
      </c>
      <c r="D20" s="36">
        <v>718.85</v>
      </c>
      <c r="E20" s="36">
        <v>710.65000000000009</v>
      </c>
      <c r="F20" s="36">
        <v>702.35</v>
      </c>
      <c r="G20" s="36">
        <v>694.15000000000009</v>
      </c>
      <c r="H20" s="36">
        <v>727.15000000000009</v>
      </c>
      <c r="I20" s="36">
        <v>735.35000000000014</v>
      </c>
      <c r="J20" s="36">
        <v>743.65000000000009</v>
      </c>
      <c r="K20" s="31">
        <v>727.05</v>
      </c>
      <c r="L20" s="31">
        <v>710.55</v>
      </c>
      <c r="M20" s="31">
        <v>15.805820000000001</v>
      </c>
      <c r="N20" s="1"/>
      <c r="O20" s="1"/>
    </row>
    <row r="21" spans="1:15" ht="12.75" customHeight="1">
      <c r="A21" s="51">
        <v>12</v>
      </c>
      <c r="B21" s="53" t="s">
        <v>816</v>
      </c>
      <c r="C21" s="31">
        <v>980.5</v>
      </c>
      <c r="D21" s="36">
        <v>989.5</v>
      </c>
      <c r="E21" s="36">
        <v>969</v>
      </c>
      <c r="F21" s="36">
        <v>957.5</v>
      </c>
      <c r="G21" s="36">
        <v>937</v>
      </c>
      <c r="H21" s="36">
        <v>1001</v>
      </c>
      <c r="I21" s="36">
        <v>1021.5</v>
      </c>
      <c r="J21" s="36">
        <v>1033</v>
      </c>
      <c r="K21" s="31">
        <v>1010</v>
      </c>
      <c r="L21" s="31">
        <v>978</v>
      </c>
      <c r="M21" s="31">
        <v>17.877230000000001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2984.9</v>
      </c>
      <c r="D22" s="36">
        <v>2994.4333333333329</v>
      </c>
      <c r="E22" s="36">
        <v>2962.4666666666658</v>
      </c>
      <c r="F22" s="36">
        <v>2940.0333333333328</v>
      </c>
      <c r="G22" s="36">
        <v>2908.0666666666657</v>
      </c>
      <c r="H22" s="36">
        <v>3016.8666666666659</v>
      </c>
      <c r="I22" s="36">
        <v>3048.833333333333</v>
      </c>
      <c r="J22" s="36">
        <v>3071.266666666666</v>
      </c>
      <c r="K22" s="31">
        <v>3026.4</v>
      </c>
      <c r="L22" s="31">
        <v>2972</v>
      </c>
      <c r="M22" s="31">
        <v>6.9516200000000001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1930.8</v>
      </c>
      <c r="D23" s="36">
        <v>1901.8666666666668</v>
      </c>
      <c r="E23" s="36">
        <v>1862.0833333333335</v>
      </c>
      <c r="F23" s="36">
        <v>1793.3666666666668</v>
      </c>
      <c r="G23" s="36">
        <v>1753.5833333333335</v>
      </c>
      <c r="H23" s="36">
        <v>1970.5833333333335</v>
      </c>
      <c r="I23" s="36">
        <v>2010.3666666666668</v>
      </c>
      <c r="J23" s="36">
        <v>2079.0833333333335</v>
      </c>
      <c r="K23" s="31">
        <v>1941.65</v>
      </c>
      <c r="L23" s="31">
        <v>1833.15</v>
      </c>
      <c r="M23" s="31">
        <v>53.425789999999999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1440.7</v>
      </c>
      <c r="D24" s="36">
        <v>1446.8833333333334</v>
      </c>
      <c r="E24" s="36">
        <v>1432.6166666666668</v>
      </c>
      <c r="F24" s="36">
        <v>1424.5333333333333</v>
      </c>
      <c r="G24" s="36">
        <v>1410.2666666666667</v>
      </c>
      <c r="H24" s="36">
        <v>1454.9666666666669</v>
      </c>
      <c r="I24" s="36">
        <v>1469.2333333333338</v>
      </c>
      <c r="J24" s="36">
        <v>1477.3166666666671</v>
      </c>
      <c r="K24" s="31">
        <v>1461.15</v>
      </c>
      <c r="L24" s="31">
        <v>1438.8</v>
      </c>
      <c r="M24" s="31">
        <v>16.738050000000001</v>
      </c>
      <c r="N24" s="1"/>
      <c r="O24" s="1"/>
    </row>
    <row r="25" spans="1:15" ht="12.75" customHeight="1">
      <c r="A25" s="51">
        <v>16</v>
      </c>
      <c r="B25" s="53" t="s">
        <v>784</v>
      </c>
      <c r="C25" s="31">
        <v>665.95</v>
      </c>
      <c r="D25" s="36">
        <v>666.1</v>
      </c>
      <c r="E25" s="36">
        <v>650.65000000000009</v>
      </c>
      <c r="F25" s="36">
        <v>635.35</v>
      </c>
      <c r="G25" s="36">
        <v>619.90000000000009</v>
      </c>
      <c r="H25" s="36">
        <v>681.40000000000009</v>
      </c>
      <c r="I25" s="36">
        <v>696.85000000000014</v>
      </c>
      <c r="J25" s="36">
        <v>712.15000000000009</v>
      </c>
      <c r="K25" s="31">
        <v>681.55</v>
      </c>
      <c r="L25" s="31">
        <v>650.79999999999995</v>
      </c>
      <c r="M25" s="31">
        <v>142.62801999999999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806.75</v>
      </c>
      <c r="D26" s="36">
        <v>811.25</v>
      </c>
      <c r="E26" s="36">
        <v>797.5</v>
      </c>
      <c r="F26" s="36">
        <v>788.25</v>
      </c>
      <c r="G26" s="36">
        <v>774.5</v>
      </c>
      <c r="H26" s="36">
        <v>820.5</v>
      </c>
      <c r="I26" s="36">
        <v>834.25</v>
      </c>
      <c r="J26" s="36">
        <v>843.5</v>
      </c>
      <c r="K26" s="31">
        <v>825</v>
      </c>
      <c r="L26" s="31">
        <v>802</v>
      </c>
      <c r="M26" s="31">
        <v>10.35346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365.6</v>
      </c>
      <c r="D27" s="36">
        <v>367.88333333333338</v>
      </c>
      <c r="E27" s="36">
        <v>359.76666666666677</v>
      </c>
      <c r="F27" s="36">
        <v>353.93333333333339</v>
      </c>
      <c r="G27" s="36">
        <v>345.81666666666678</v>
      </c>
      <c r="H27" s="36">
        <v>373.71666666666675</v>
      </c>
      <c r="I27" s="36">
        <v>381.83333333333343</v>
      </c>
      <c r="J27" s="36">
        <v>387.66666666666674</v>
      </c>
      <c r="K27" s="31">
        <v>376</v>
      </c>
      <c r="L27" s="31">
        <v>362.05</v>
      </c>
      <c r="M27" s="31">
        <v>41.64002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226.43</v>
      </c>
      <c r="D28" s="36">
        <v>227.82666666666668</v>
      </c>
      <c r="E28" s="36">
        <v>224.01333333333338</v>
      </c>
      <c r="F28" s="36">
        <v>221.59666666666669</v>
      </c>
      <c r="G28" s="36">
        <v>217.78333333333339</v>
      </c>
      <c r="H28" s="36">
        <v>230.24333333333337</v>
      </c>
      <c r="I28" s="36">
        <v>234.0566666666667</v>
      </c>
      <c r="J28" s="36">
        <v>236.47333333333336</v>
      </c>
      <c r="K28" s="31">
        <v>231.64</v>
      </c>
      <c r="L28" s="31">
        <v>225.41</v>
      </c>
      <c r="M28" s="31">
        <v>65.632310000000004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331.15</v>
      </c>
      <c r="D29" s="36">
        <v>332.2</v>
      </c>
      <c r="E29" s="36">
        <v>326.95</v>
      </c>
      <c r="F29" s="36">
        <v>322.75</v>
      </c>
      <c r="G29" s="36">
        <v>317.5</v>
      </c>
      <c r="H29" s="36">
        <v>336.4</v>
      </c>
      <c r="I29" s="36">
        <v>341.65</v>
      </c>
      <c r="J29" s="36">
        <v>345.84999999999997</v>
      </c>
      <c r="K29" s="31">
        <v>337.45</v>
      </c>
      <c r="L29" s="31">
        <v>328</v>
      </c>
      <c r="M29" s="31">
        <v>71.888909999999996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6357.45</v>
      </c>
      <c r="D30" s="36">
        <v>6364.5666666666666</v>
      </c>
      <c r="E30" s="36">
        <v>6317.8833333333332</v>
      </c>
      <c r="F30" s="36">
        <v>6278.3166666666666</v>
      </c>
      <c r="G30" s="36">
        <v>6231.6333333333332</v>
      </c>
      <c r="H30" s="36">
        <v>6404.1333333333332</v>
      </c>
      <c r="I30" s="36">
        <v>6450.8166666666657</v>
      </c>
      <c r="J30" s="36">
        <v>6490.3833333333332</v>
      </c>
      <c r="K30" s="31">
        <v>6411.25</v>
      </c>
      <c r="L30" s="31">
        <v>6325</v>
      </c>
      <c r="M30" s="31">
        <v>0.47448000000000001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627.29999999999995</v>
      </c>
      <c r="D31" s="36">
        <v>629.13333333333333</v>
      </c>
      <c r="E31" s="36">
        <v>624.41666666666663</v>
      </c>
      <c r="F31" s="36">
        <v>621.5333333333333</v>
      </c>
      <c r="G31" s="36">
        <v>616.81666666666661</v>
      </c>
      <c r="H31" s="36">
        <v>632.01666666666665</v>
      </c>
      <c r="I31" s="36">
        <v>636.73333333333335</v>
      </c>
      <c r="J31" s="36">
        <v>639.61666666666667</v>
      </c>
      <c r="K31" s="31">
        <v>633.85</v>
      </c>
      <c r="L31" s="31">
        <v>626.25</v>
      </c>
      <c r="M31" s="31">
        <v>7.37033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7031.35</v>
      </c>
      <c r="D32" s="36">
        <v>7034.9333333333334</v>
      </c>
      <c r="E32" s="36">
        <v>7006.916666666667</v>
      </c>
      <c r="F32" s="36">
        <v>6982.4833333333336</v>
      </c>
      <c r="G32" s="36">
        <v>6954.4666666666672</v>
      </c>
      <c r="H32" s="36">
        <v>7059.3666666666668</v>
      </c>
      <c r="I32" s="36">
        <v>7087.3833333333332</v>
      </c>
      <c r="J32" s="36">
        <v>7111.8166666666666</v>
      </c>
      <c r="K32" s="31">
        <v>7062.95</v>
      </c>
      <c r="L32" s="31">
        <v>7010.5</v>
      </c>
      <c r="M32" s="31">
        <v>2.2634300000000001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526.35</v>
      </c>
      <c r="D33" s="36">
        <v>526.51666666666677</v>
      </c>
      <c r="E33" s="36">
        <v>518.93333333333351</v>
      </c>
      <c r="F33" s="36">
        <v>511.51666666666677</v>
      </c>
      <c r="G33" s="36">
        <v>503.93333333333351</v>
      </c>
      <c r="H33" s="36">
        <v>533.93333333333351</v>
      </c>
      <c r="I33" s="36">
        <v>541.51666666666677</v>
      </c>
      <c r="J33" s="36">
        <v>548.93333333333351</v>
      </c>
      <c r="K33" s="31">
        <v>534.1</v>
      </c>
      <c r="L33" s="31">
        <v>519.1</v>
      </c>
      <c r="M33" s="31">
        <v>22.22664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243.8</v>
      </c>
      <c r="D34" s="36">
        <v>245.1</v>
      </c>
      <c r="E34" s="36">
        <v>242</v>
      </c>
      <c r="F34" s="36">
        <v>240.20000000000002</v>
      </c>
      <c r="G34" s="36">
        <v>237.10000000000002</v>
      </c>
      <c r="H34" s="36">
        <v>246.89999999999998</v>
      </c>
      <c r="I34" s="36">
        <v>249.99999999999994</v>
      </c>
      <c r="J34" s="36">
        <v>251.79999999999995</v>
      </c>
      <c r="K34" s="31">
        <v>248.2</v>
      </c>
      <c r="L34" s="31">
        <v>243.3</v>
      </c>
      <c r="M34" s="31">
        <v>58.721519999999998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3335.8</v>
      </c>
      <c r="D35" s="36">
        <v>3353.7666666666669</v>
      </c>
      <c r="E35" s="36">
        <v>3312.6333333333337</v>
      </c>
      <c r="F35" s="36">
        <v>3289.4666666666667</v>
      </c>
      <c r="G35" s="36">
        <v>3248.3333333333335</v>
      </c>
      <c r="H35" s="36">
        <v>3376.9333333333338</v>
      </c>
      <c r="I35" s="36">
        <v>3418.0666666666671</v>
      </c>
      <c r="J35" s="36">
        <v>3441.233333333334</v>
      </c>
      <c r="K35" s="31">
        <v>3394.9</v>
      </c>
      <c r="L35" s="31">
        <v>3330.6</v>
      </c>
      <c r="M35" s="31">
        <v>10.1928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1904.15</v>
      </c>
      <c r="D36" s="36">
        <v>1915.0666666666666</v>
      </c>
      <c r="E36" s="36">
        <v>1886.6333333333332</v>
      </c>
      <c r="F36" s="36">
        <v>1869.1166666666666</v>
      </c>
      <c r="G36" s="36">
        <v>1840.6833333333332</v>
      </c>
      <c r="H36" s="36">
        <v>1932.5833333333333</v>
      </c>
      <c r="I36" s="36">
        <v>1961.0166666666667</v>
      </c>
      <c r="J36" s="36">
        <v>1978.5333333333333</v>
      </c>
      <c r="K36" s="31">
        <v>1943.5</v>
      </c>
      <c r="L36" s="31">
        <v>1897.55</v>
      </c>
      <c r="M36" s="31">
        <v>5.0577500000000004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1564</v>
      </c>
      <c r="D37" s="36">
        <v>1566.4166666666667</v>
      </c>
      <c r="E37" s="36">
        <v>1548.8833333333334</v>
      </c>
      <c r="F37" s="36">
        <v>1533.7666666666667</v>
      </c>
      <c r="G37" s="36">
        <v>1516.2333333333333</v>
      </c>
      <c r="H37" s="36">
        <v>1581.5333333333335</v>
      </c>
      <c r="I37" s="36">
        <v>1599.0666666666668</v>
      </c>
      <c r="J37" s="36">
        <v>1614.1833333333336</v>
      </c>
      <c r="K37" s="31">
        <v>1583.95</v>
      </c>
      <c r="L37" s="31">
        <v>1551.3</v>
      </c>
      <c r="M37" s="31">
        <v>12.777620000000001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5204.8</v>
      </c>
      <c r="D38" s="36">
        <v>5213.6499999999996</v>
      </c>
      <c r="E38" s="36">
        <v>5167.2999999999993</v>
      </c>
      <c r="F38" s="36">
        <v>5129.7999999999993</v>
      </c>
      <c r="G38" s="36">
        <v>5083.4499999999989</v>
      </c>
      <c r="H38" s="36">
        <v>5251.15</v>
      </c>
      <c r="I38" s="36">
        <v>5297.5</v>
      </c>
      <c r="J38" s="36">
        <v>5335</v>
      </c>
      <c r="K38" s="31">
        <v>5260</v>
      </c>
      <c r="L38" s="31">
        <v>5176.1499999999996</v>
      </c>
      <c r="M38" s="31">
        <v>1.9847900000000001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1231.05</v>
      </c>
      <c r="D39" s="36">
        <v>1226.6833333333334</v>
      </c>
      <c r="E39" s="36">
        <v>1219.3666666666668</v>
      </c>
      <c r="F39" s="36">
        <v>1207.6833333333334</v>
      </c>
      <c r="G39" s="36">
        <v>1200.3666666666668</v>
      </c>
      <c r="H39" s="36">
        <v>1238.3666666666668</v>
      </c>
      <c r="I39" s="36">
        <v>1245.6833333333334</v>
      </c>
      <c r="J39" s="36">
        <v>1257.3666666666668</v>
      </c>
      <c r="K39" s="31">
        <v>1234</v>
      </c>
      <c r="L39" s="31">
        <v>1215</v>
      </c>
      <c r="M39" s="31">
        <v>40.39284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11688.35</v>
      </c>
      <c r="D40" s="36">
        <v>11693.4</v>
      </c>
      <c r="E40" s="36">
        <v>11635</v>
      </c>
      <c r="F40" s="36">
        <v>11581.65</v>
      </c>
      <c r="G40" s="36">
        <v>11523.25</v>
      </c>
      <c r="H40" s="36">
        <v>11746.75</v>
      </c>
      <c r="I40" s="36">
        <v>11805.149999999998</v>
      </c>
      <c r="J40" s="36">
        <v>11858.5</v>
      </c>
      <c r="K40" s="31">
        <v>11751.8</v>
      </c>
      <c r="L40" s="31">
        <v>11640.05</v>
      </c>
      <c r="M40" s="31">
        <v>1.7260200000000001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7345.75</v>
      </c>
      <c r="D41" s="36">
        <v>7449.25</v>
      </c>
      <c r="E41" s="36">
        <v>7218.5</v>
      </c>
      <c r="F41" s="36">
        <v>7091.25</v>
      </c>
      <c r="G41" s="36">
        <v>6860.5</v>
      </c>
      <c r="H41" s="36">
        <v>7576.5</v>
      </c>
      <c r="I41" s="36">
        <v>7807.25</v>
      </c>
      <c r="J41" s="36">
        <v>7934.5</v>
      </c>
      <c r="K41" s="31">
        <v>7680</v>
      </c>
      <c r="L41" s="31">
        <v>7322</v>
      </c>
      <c r="M41" s="31">
        <v>26.795549999999999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1857.6</v>
      </c>
      <c r="D42" s="36">
        <v>1872.2166666666665</v>
      </c>
      <c r="E42" s="36">
        <v>1823.4333333333329</v>
      </c>
      <c r="F42" s="36">
        <v>1789.2666666666664</v>
      </c>
      <c r="G42" s="36">
        <v>1740.4833333333329</v>
      </c>
      <c r="H42" s="36">
        <v>1906.383333333333</v>
      </c>
      <c r="I42" s="36">
        <v>1955.1666666666663</v>
      </c>
      <c r="J42" s="36">
        <v>1989.333333333333</v>
      </c>
      <c r="K42" s="31">
        <v>1921</v>
      </c>
      <c r="L42" s="31">
        <v>1838.05</v>
      </c>
      <c r="M42" s="31">
        <v>31.807680000000001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10400</v>
      </c>
      <c r="D43" s="36">
        <v>10429.449999999999</v>
      </c>
      <c r="E43" s="36">
        <v>10344.649999999998</v>
      </c>
      <c r="F43" s="36">
        <v>10289.299999999999</v>
      </c>
      <c r="G43" s="36">
        <v>10204.499999999998</v>
      </c>
      <c r="H43" s="36">
        <v>10484.799999999997</v>
      </c>
      <c r="I43" s="36">
        <v>10569.599999999997</v>
      </c>
      <c r="J43" s="36">
        <v>10624.949999999997</v>
      </c>
      <c r="K43" s="31">
        <v>10514.25</v>
      </c>
      <c r="L43" s="31">
        <v>10374.1</v>
      </c>
      <c r="M43" s="31">
        <v>0.51927999999999996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3069.75</v>
      </c>
      <c r="D44" s="36">
        <v>3082.5833333333335</v>
      </c>
      <c r="E44" s="36">
        <v>3040.7166666666672</v>
      </c>
      <c r="F44" s="36">
        <v>3011.6833333333338</v>
      </c>
      <c r="G44" s="36">
        <v>2969.8166666666675</v>
      </c>
      <c r="H44" s="36">
        <v>3111.6166666666668</v>
      </c>
      <c r="I44" s="36">
        <v>3153.4833333333327</v>
      </c>
      <c r="J44" s="36">
        <v>3182.5166666666664</v>
      </c>
      <c r="K44" s="31">
        <v>3124.45</v>
      </c>
      <c r="L44" s="31">
        <v>3053.55</v>
      </c>
      <c r="M44" s="31">
        <v>1.1205000000000001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205.28</v>
      </c>
      <c r="D45" s="36">
        <v>206.45333333333329</v>
      </c>
      <c r="E45" s="36">
        <v>203.52666666666659</v>
      </c>
      <c r="F45" s="36">
        <v>201.77333333333328</v>
      </c>
      <c r="G45" s="36">
        <v>198.84666666666658</v>
      </c>
      <c r="H45" s="36">
        <v>208.20666666666659</v>
      </c>
      <c r="I45" s="36">
        <v>211.13333333333327</v>
      </c>
      <c r="J45" s="36">
        <v>212.8866666666666</v>
      </c>
      <c r="K45" s="31">
        <v>209.38</v>
      </c>
      <c r="L45" s="31">
        <v>204.7</v>
      </c>
      <c r="M45" s="31">
        <v>93.980109999999996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239.15</v>
      </c>
      <c r="D46" s="36">
        <v>239.88333333333335</v>
      </c>
      <c r="E46" s="36">
        <v>237.81666666666672</v>
      </c>
      <c r="F46" s="36">
        <v>236.48333333333338</v>
      </c>
      <c r="G46" s="36">
        <v>234.41666666666674</v>
      </c>
      <c r="H46" s="36">
        <v>241.2166666666667</v>
      </c>
      <c r="I46" s="36">
        <v>243.28333333333336</v>
      </c>
      <c r="J46" s="36">
        <v>244.61666666666667</v>
      </c>
      <c r="K46" s="31">
        <v>241.95</v>
      </c>
      <c r="L46" s="31">
        <v>238.55</v>
      </c>
      <c r="M46" s="31">
        <v>69.923119999999997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113.01</v>
      </c>
      <c r="D47" s="36">
        <v>113.59333333333332</v>
      </c>
      <c r="E47" s="36">
        <v>111.93666666666664</v>
      </c>
      <c r="F47" s="36">
        <v>110.86333333333332</v>
      </c>
      <c r="G47" s="36">
        <v>109.20666666666664</v>
      </c>
      <c r="H47" s="36">
        <v>114.66666666666664</v>
      </c>
      <c r="I47" s="36">
        <v>116.32333333333331</v>
      </c>
      <c r="J47" s="36">
        <v>117.39666666666665</v>
      </c>
      <c r="K47" s="31">
        <v>115.25</v>
      </c>
      <c r="L47" s="31">
        <v>112.52</v>
      </c>
      <c r="M47" s="31">
        <v>55.556170000000002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1442.35</v>
      </c>
      <c r="D48" s="36">
        <v>1442.8</v>
      </c>
      <c r="E48" s="36">
        <v>1436.6</v>
      </c>
      <c r="F48" s="36">
        <v>1430.85</v>
      </c>
      <c r="G48" s="36">
        <v>1424.6499999999999</v>
      </c>
      <c r="H48" s="36">
        <v>1448.55</v>
      </c>
      <c r="I48" s="36">
        <v>1454.7500000000002</v>
      </c>
      <c r="J48" s="36">
        <v>1460.5</v>
      </c>
      <c r="K48" s="31">
        <v>1449</v>
      </c>
      <c r="L48" s="31">
        <v>1437.05</v>
      </c>
      <c r="M48" s="31">
        <v>1.4355899999999999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625.15</v>
      </c>
      <c r="D49" s="36">
        <v>623.43333333333328</v>
      </c>
      <c r="E49" s="36">
        <v>620.16666666666652</v>
      </c>
      <c r="F49" s="36">
        <v>615.18333333333328</v>
      </c>
      <c r="G49" s="36">
        <v>611.91666666666652</v>
      </c>
      <c r="H49" s="36">
        <v>628.41666666666652</v>
      </c>
      <c r="I49" s="36">
        <v>631.68333333333317</v>
      </c>
      <c r="J49" s="36">
        <v>636.66666666666652</v>
      </c>
      <c r="K49" s="31">
        <v>626.70000000000005</v>
      </c>
      <c r="L49" s="31">
        <v>618.45000000000005</v>
      </c>
      <c r="M49" s="31">
        <v>8.4669399999999992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1226.5999999999999</v>
      </c>
      <c r="D50" s="36">
        <v>1233.4166666666667</v>
      </c>
      <c r="E50" s="36">
        <v>1218.1833333333334</v>
      </c>
      <c r="F50" s="36">
        <v>1209.7666666666667</v>
      </c>
      <c r="G50" s="36">
        <v>1194.5333333333333</v>
      </c>
      <c r="H50" s="36">
        <v>1241.8333333333335</v>
      </c>
      <c r="I50" s="36">
        <v>1257.0666666666666</v>
      </c>
      <c r="J50" s="36">
        <v>1265.4833333333336</v>
      </c>
      <c r="K50" s="31">
        <v>1248.6500000000001</v>
      </c>
      <c r="L50" s="31">
        <v>1225</v>
      </c>
      <c r="M50" s="31">
        <v>3.5748600000000001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290.39999999999998</v>
      </c>
      <c r="D51" s="36">
        <v>290.33333333333331</v>
      </c>
      <c r="E51" s="36">
        <v>288.46666666666664</v>
      </c>
      <c r="F51" s="36">
        <v>286.5333333333333</v>
      </c>
      <c r="G51" s="36">
        <v>284.66666666666663</v>
      </c>
      <c r="H51" s="36">
        <v>292.26666666666665</v>
      </c>
      <c r="I51" s="36">
        <v>294.13333333333333</v>
      </c>
      <c r="J51" s="36">
        <v>296.06666666666666</v>
      </c>
      <c r="K51" s="31">
        <v>292.2</v>
      </c>
      <c r="L51" s="31">
        <v>288.39999999999998</v>
      </c>
      <c r="M51" s="31">
        <v>91.846369999999993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1601.2</v>
      </c>
      <c r="D52" s="36">
        <v>1604.2666666666664</v>
      </c>
      <c r="E52" s="36">
        <v>1583.5333333333328</v>
      </c>
      <c r="F52" s="36">
        <v>1565.8666666666663</v>
      </c>
      <c r="G52" s="36">
        <v>1545.1333333333328</v>
      </c>
      <c r="H52" s="36">
        <v>1621.9333333333329</v>
      </c>
      <c r="I52" s="36">
        <v>1642.6666666666665</v>
      </c>
      <c r="J52" s="36">
        <v>1660.333333333333</v>
      </c>
      <c r="K52" s="31">
        <v>1625</v>
      </c>
      <c r="L52" s="31">
        <v>1586.6</v>
      </c>
      <c r="M52" s="31">
        <v>17.392769999999999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269.5</v>
      </c>
      <c r="D53" s="36">
        <v>267.98333333333335</v>
      </c>
      <c r="E53" s="36">
        <v>265.26666666666671</v>
      </c>
      <c r="F53" s="36">
        <v>261.03333333333336</v>
      </c>
      <c r="G53" s="36">
        <v>258.31666666666672</v>
      </c>
      <c r="H53" s="36">
        <v>272.2166666666667</v>
      </c>
      <c r="I53" s="36">
        <v>274.93333333333339</v>
      </c>
      <c r="J53" s="36">
        <v>279.16666666666669</v>
      </c>
      <c r="K53" s="31">
        <v>270.7</v>
      </c>
      <c r="L53" s="31">
        <v>263.75</v>
      </c>
      <c r="M53" s="31">
        <v>104.95634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340.65</v>
      </c>
      <c r="D54" s="36">
        <v>341.84999999999997</v>
      </c>
      <c r="E54" s="36">
        <v>338.79999999999995</v>
      </c>
      <c r="F54" s="36">
        <v>336.95</v>
      </c>
      <c r="G54" s="36">
        <v>333.9</v>
      </c>
      <c r="H54" s="36">
        <v>343.69999999999993</v>
      </c>
      <c r="I54" s="36">
        <v>346.75</v>
      </c>
      <c r="J54" s="36">
        <v>348.59999999999991</v>
      </c>
      <c r="K54" s="31">
        <v>344.9</v>
      </c>
      <c r="L54" s="31">
        <v>340</v>
      </c>
      <c r="M54" s="31">
        <v>48.50244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1635.45</v>
      </c>
      <c r="D55" s="36">
        <v>1639.5</v>
      </c>
      <c r="E55" s="36">
        <v>1626.05</v>
      </c>
      <c r="F55" s="36">
        <v>1616.6499999999999</v>
      </c>
      <c r="G55" s="36">
        <v>1603.1999999999998</v>
      </c>
      <c r="H55" s="36">
        <v>1648.9</v>
      </c>
      <c r="I55" s="36">
        <v>1662.35</v>
      </c>
      <c r="J55" s="36">
        <v>1671.7500000000002</v>
      </c>
      <c r="K55" s="31">
        <v>1652.95</v>
      </c>
      <c r="L55" s="31">
        <v>1630.1</v>
      </c>
      <c r="M55" s="31">
        <v>37.620629999999998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391.2</v>
      </c>
      <c r="D56" s="36">
        <v>388.7833333333333</v>
      </c>
      <c r="E56" s="36">
        <v>382.71666666666658</v>
      </c>
      <c r="F56" s="36">
        <v>374.23333333333329</v>
      </c>
      <c r="G56" s="36">
        <v>368.16666666666657</v>
      </c>
      <c r="H56" s="36">
        <v>397.26666666666659</v>
      </c>
      <c r="I56" s="36">
        <v>403.33333333333331</v>
      </c>
      <c r="J56" s="36">
        <v>411.81666666666661</v>
      </c>
      <c r="K56" s="31">
        <v>394.85</v>
      </c>
      <c r="L56" s="31">
        <v>380.3</v>
      </c>
      <c r="M56" s="31">
        <v>79.320989999999995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34037</v>
      </c>
      <c r="D57" s="36">
        <v>34146.98333333333</v>
      </c>
      <c r="E57" s="36">
        <v>33740.016666666663</v>
      </c>
      <c r="F57" s="36">
        <v>33443.033333333333</v>
      </c>
      <c r="G57" s="36">
        <v>33036.066666666666</v>
      </c>
      <c r="H57" s="36">
        <v>34443.96666666666</v>
      </c>
      <c r="I57" s="36">
        <v>34850.93333333332</v>
      </c>
      <c r="J57" s="36">
        <v>35147.916666666657</v>
      </c>
      <c r="K57" s="31">
        <v>34553.949999999997</v>
      </c>
      <c r="L57" s="31">
        <v>33850</v>
      </c>
      <c r="M57" s="31">
        <v>0.28975000000000001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6063</v>
      </c>
      <c r="D58" s="36">
        <v>6043.2666666666664</v>
      </c>
      <c r="E58" s="36">
        <v>5956.5333333333328</v>
      </c>
      <c r="F58" s="36">
        <v>5850.0666666666666</v>
      </c>
      <c r="G58" s="36">
        <v>5763.333333333333</v>
      </c>
      <c r="H58" s="36">
        <v>6149.7333333333327</v>
      </c>
      <c r="I58" s="36">
        <v>6236.4666666666662</v>
      </c>
      <c r="J58" s="36">
        <v>6342.9333333333325</v>
      </c>
      <c r="K58" s="31">
        <v>6130</v>
      </c>
      <c r="L58" s="31">
        <v>5936.8</v>
      </c>
      <c r="M58" s="31">
        <v>3.5233599999999998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714.2</v>
      </c>
      <c r="D59" s="36">
        <v>718.15</v>
      </c>
      <c r="E59" s="36">
        <v>707.59999999999991</v>
      </c>
      <c r="F59" s="36">
        <v>700.99999999999989</v>
      </c>
      <c r="G59" s="36">
        <v>690.44999999999982</v>
      </c>
      <c r="H59" s="36">
        <v>724.75</v>
      </c>
      <c r="I59" s="36">
        <v>735.3</v>
      </c>
      <c r="J59" s="36">
        <v>741.90000000000009</v>
      </c>
      <c r="K59" s="31">
        <v>728.7</v>
      </c>
      <c r="L59" s="31">
        <v>711.55</v>
      </c>
      <c r="M59" s="31">
        <v>14.59014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106.69</v>
      </c>
      <c r="D60" s="36">
        <v>107.10666666666667</v>
      </c>
      <c r="E60" s="36">
        <v>106.03333333333333</v>
      </c>
      <c r="F60" s="36">
        <v>105.37666666666667</v>
      </c>
      <c r="G60" s="36">
        <v>104.30333333333333</v>
      </c>
      <c r="H60" s="36">
        <v>107.76333333333334</v>
      </c>
      <c r="I60" s="36">
        <v>108.83666666666669</v>
      </c>
      <c r="J60" s="36">
        <v>109.49333333333334</v>
      </c>
      <c r="K60" s="31">
        <v>108.18</v>
      </c>
      <c r="L60" s="31">
        <v>106.45</v>
      </c>
      <c r="M60" s="31">
        <v>185.98509999999999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1564.75</v>
      </c>
      <c r="D61" s="36">
        <v>1571.2333333333333</v>
      </c>
      <c r="E61" s="36">
        <v>1552.5166666666667</v>
      </c>
      <c r="F61" s="36">
        <v>1540.2833333333333</v>
      </c>
      <c r="G61" s="36">
        <v>1521.5666666666666</v>
      </c>
      <c r="H61" s="36">
        <v>1583.4666666666667</v>
      </c>
      <c r="I61" s="36">
        <v>1602.1833333333334</v>
      </c>
      <c r="J61" s="36">
        <v>1614.4166666666667</v>
      </c>
      <c r="K61" s="31">
        <v>1589.95</v>
      </c>
      <c r="L61" s="31">
        <v>1559</v>
      </c>
      <c r="M61" s="31">
        <v>11.12875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1659.4</v>
      </c>
      <c r="D62" s="36">
        <v>1661.8</v>
      </c>
      <c r="E62" s="36">
        <v>1651.75</v>
      </c>
      <c r="F62" s="36">
        <v>1644.1000000000001</v>
      </c>
      <c r="G62" s="36">
        <v>1634.0500000000002</v>
      </c>
      <c r="H62" s="36">
        <v>1669.4499999999998</v>
      </c>
      <c r="I62" s="36">
        <v>1679.4999999999995</v>
      </c>
      <c r="J62" s="36">
        <v>1687.1499999999996</v>
      </c>
      <c r="K62" s="31">
        <v>1671.85</v>
      </c>
      <c r="L62" s="31">
        <v>1654.15</v>
      </c>
      <c r="M62" s="31">
        <v>6.8343600000000002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493.25</v>
      </c>
      <c r="D63" s="36">
        <v>491.83333333333331</v>
      </c>
      <c r="E63" s="36">
        <v>488.76666666666665</v>
      </c>
      <c r="F63" s="36">
        <v>484.28333333333336</v>
      </c>
      <c r="G63" s="36">
        <v>481.2166666666667</v>
      </c>
      <c r="H63" s="36">
        <v>496.31666666666661</v>
      </c>
      <c r="I63" s="36">
        <v>499.38333333333333</v>
      </c>
      <c r="J63" s="36">
        <v>503.86666666666656</v>
      </c>
      <c r="K63" s="31">
        <v>494.9</v>
      </c>
      <c r="L63" s="31">
        <v>487.35</v>
      </c>
      <c r="M63" s="31">
        <v>52.446570000000001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6989.3</v>
      </c>
      <c r="D64" s="36">
        <v>7000.3833333333341</v>
      </c>
      <c r="E64" s="36">
        <v>6912.6666666666679</v>
      </c>
      <c r="F64" s="36">
        <v>6836.0333333333338</v>
      </c>
      <c r="G64" s="36">
        <v>6748.3166666666675</v>
      </c>
      <c r="H64" s="36">
        <v>7077.0166666666682</v>
      </c>
      <c r="I64" s="36">
        <v>7164.7333333333336</v>
      </c>
      <c r="J64" s="36">
        <v>7241.3666666666686</v>
      </c>
      <c r="K64" s="31">
        <v>7088.1</v>
      </c>
      <c r="L64" s="31">
        <v>6923.75</v>
      </c>
      <c r="M64" s="31">
        <v>4.7786900000000001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3664.15</v>
      </c>
      <c r="D65" s="36">
        <v>3656.9666666666667</v>
      </c>
      <c r="E65" s="36">
        <v>3622.2833333333333</v>
      </c>
      <c r="F65" s="36">
        <v>3580.4166666666665</v>
      </c>
      <c r="G65" s="36">
        <v>3545.7333333333331</v>
      </c>
      <c r="H65" s="36">
        <v>3698.8333333333335</v>
      </c>
      <c r="I65" s="36">
        <v>3733.5166666666669</v>
      </c>
      <c r="J65" s="36">
        <v>3775.3833333333337</v>
      </c>
      <c r="K65" s="31">
        <v>3691.65</v>
      </c>
      <c r="L65" s="31">
        <v>3615.1</v>
      </c>
      <c r="M65" s="31">
        <v>3.3088700000000002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951.5</v>
      </c>
      <c r="D66" s="36">
        <v>955.91666666666663</v>
      </c>
      <c r="E66" s="36">
        <v>945.93333333333328</v>
      </c>
      <c r="F66" s="36">
        <v>940.36666666666667</v>
      </c>
      <c r="G66" s="36">
        <v>930.38333333333333</v>
      </c>
      <c r="H66" s="36">
        <v>961.48333333333323</v>
      </c>
      <c r="I66" s="36">
        <v>971.46666666666658</v>
      </c>
      <c r="J66" s="36">
        <v>977.03333333333319</v>
      </c>
      <c r="K66" s="31">
        <v>965.9</v>
      </c>
      <c r="L66" s="31">
        <v>950.35</v>
      </c>
      <c r="M66" s="31">
        <v>10.06437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1705.1</v>
      </c>
      <c r="D67" s="36">
        <v>1689.4833333333336</v>
      </c>
      <c r="E67" s="36">
        <v>1667.0166666666671</v>
      </c>
      <c r="F67" s="36">
        <v>1628.9333333333336</v>
      </c>
      <c r="G67" s="36">
        <v>1606.4666666666672</v>
      </c>
      <c r="H67" s="36">
        <v>1727.5666666666671</v>
      </c>
      <c r="I67" s="36">
        <v>1750.0333333333333</v>
      </c>
      <c r="J67" s="36">
        <v>1788.116666666667</v>
      </c>
      <c r="K67" s="31">
        <v>1711.95</v>
      </c>
      <c r="L67" s="31">
        <v>1651.4</v>
      </c>
      <c r="M67" s="31">
        <v>2.25407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447.9</v>
      </c>
      <c r="D68" s="36">
        <v>451.08333333333331</v>
      </c>
      <c r="E68" s="36">
        <v>441.91666666666663</v>
      </c>
      <c r="F68" s="36">
        <v>435.93333333333334</v>
      </c>
      <c r="G68" s="36">
        <v>426.76666666666665</v>
      </c>
      <c r="H68" s="36">
        <v>457.06666666666661</v>
      </c>
      <c r="I68" s="36">
        <v>466.23333333333323</v>
      </c>
      <c r="J68" s="36">
        <v>472.21666666666658</v>
      </c>
      <c r="K68" s="31">
        <v>460.25</v>
      </c>
      <c r="L68" s="31">
        <v>445.1</v>
      </c>
      <c r="M68" s="31">
        <v>25.956289999999999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3817.7</v>
      </c>
      <c r="D69" s="36">
        <v>3808.4</v>
      </c>
      <c r="E69" s="36">
        <v>3784.5</v>
      </c>
      <c r="F69" s="36">
        <v>3751.2999999999997</v>
      </c>
      <c r="G69" s="36">
        <v>3727.3999999999996</v>
      </c>
      <c r="H69" s="36">
        <v>3841.6000000000004</v>
      </c>
      <c r="I69" s="36">
        <v>3865.5000000000009</v>
      </c>
      <c r="J69" s="36">
        <v>3898.7000000000007</v>
      </c>
      <c r="K69" s="31">
        <v>3832.3</v>
      </c>
      <c r="L69" s="31">
        <v>3775.2</v>
      </c>
      <c r="M69" s="31">
        <v>3.8323900000000002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862.1</v>
      </c>
      <c r="D70" s="36">
        <v>867.13333333333333</v>
      </c>
      <c r="E70" s="36">
        <v>853.4666666666667</v>
      </c>
      <c r="F70" s="36">
        <v>844.83333333333337</v>
      </c>
      <c r="G70" s="36">
        <v>831.16666666666674</v>
      </c>
      <c r="H70" s="36">
        <v>875.76666666666665</v>
      </c>
      <c r="I70" s="36">
        <v>889.43333333333339</v>
      </c>
      <c r="J70" s="36">
        <v>898.06666666666661</v>
      </c>
      <c r="K70" s="31">
        <v>880.8</v>
      </c>
      <c r="L70" s="31">
        <v>858.5</v>
      </c>
      <c r="M70" s="31">
        <v>31.200530000000001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661.35</v>
      </c>
      <c r="D71" s="36">
        <v>662.48333333333335</v>
      </c>
      <c r="E71" s="36">
        <v>657.11666666666667</v>
      </c>
      <c r="F71" s="36">
        <v>652.88333333333333</v>
      </c>
      <c r="G71" s="36">
        <v>647.51666666666665</v>
      </c>
      <c r="H71" s="36">
        <v>666.7166666666667</v>
      </c>
      <c r="I71" s="36">
        <v>672.08333333333348</v>
      </c>
      <c r="J71" s="36">
        <v>676.31666666666672</v>
      </c>
      <c r="K71" s="31">
        <v>667.85</v>
      </c>
      <c r="L71" s="31">
        <v>658.25</v>
      </c>
      <c r="M71" s="31">
        <v>8.0688499999999994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1856.55</v>
      </c>
      <c r="D72" s="36">
        <v>1875.1833333333332</v>
      </c>
      <c r="E72" s="36">
        <v>1832.9666666666662</v>
      </c>
      <c r="F72" s="36">
        <v>1809.383333333333</v>
      </c>
      <c r="G72" s="36">
        <v>1767.1666666666661</v>
      </c>
      <c r="H72" s="36">
        <v>1898.7666666666664</v>
      </c>
      <c r="I72" s="36">
        <v>1940.9833333333331</v>
      </c>
      <c r="J72" s="36">
        <v>1964.5666666666666</v>
      </c>
      <c r="K72" s="31">
        <v>1917.4</v>
      </c>
      <c r="L72" s="31">
        <v>1851.6</v>
      </c>
      <c r="M72" s="31">
        <v>1.4128799999999999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2923.95</v>
      </c>
      <c r="D73" s="36">
        <v>2924.8666666666668</v>
      </c>
      <c r="E73" s="36">
        <v>2900.7333333333336</v>
      </c>
      <c r="F73" s="36">
        <v>2877.5166666666669</v>
      </c>
      <c r="G73" s="36">
        <v>2853.3833333333337</v>
      </c>
      <c r="H73" s="36">
        <v>2948.0833333333335</v>
      </c>
      <c r="I73" s="36">
        <v>2972.2166666666667</v>
      </c>
      <c r="J73" s="36">
        <v>2995.4333333333334</v>
      </c>
      <c r="K73" s="31">
        <v>2949</v>
      </c>
      <c r="L73" s="31">
        <v>2901.65</v>
      </c>
      <c r="M73" s="31">
        <v>1.4585999999999999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421.35</v>
      </c>
      <c r="D74" s="36">
        <v>422</v>
      </c>
      <c r="E74" s="36">
        <v>414.1</v>
      </c>
      <c r="F74" s="36">
        <v>406.85</v>
      </c>
      <c r="G74" s="36">
        <v>398.95000000000005</v>
      </c>
      <c r="H74" s="36">
        <v>429.25</v>
      </c>
      <c r="I74" s="36">
        <v>437.15</v>
      </c>
      <c r="J74" s="36">
        <v>444.4</v>
      </c>
      <c r="K74" s="31">
        <v>429.9</v>
      </c>
      <c r="L74" s="31">
        <v>414.75</v>
      </c>
      <c r="M74" s="31">
        <v>41.896729999999998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187.55</v>
      </c>
      <c r="D75" s="36">
        <v>189.04666666666665</v>
      </c>
      <c r="E75" s="36">
        <v>185.5033333333333</v>
      </c>
      <c r="F75" s="36">
        <v>183.45666666666665</v>
      </c>
      <c r="G75" s="36">
        <v>179.9133333333333</v>
      </c>
      <c r="H75" s="36">
        <v>191.09333333333331</v>
      </c>
      <c r="I75" s="36">
        <v>194.63666666666666</v>
      </c>
      <c r="J75" s="36">
        <v>196.68333333333331</v>
      </c>
      <c r="K75" s="31">
        <v>192.59</v>
      </c>
      <c r="L75" s="31">
        <v>187</v>
      </c>
      <c r="M75" s="31">
        <v>12.93648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5479.35</v>
      </c>
      <c r="D76" s="36">
        <v>5490.3499999999995</v>
      </c>
      <c r="E76" s="36">
        <v>5460.6999999999989</v>
      </c>
      <c r="F76" s="36">
        <v>5442.0499999999993</v>
      </c>
      <c r="G76" s="36">
        <v>5412.3999999999987</v>
      </c>
      <c r="H76" s="36">
        <v>5508.9999999999991</v>
      </c>
      <c r="I76" s="36">
        <v>5538.6499999999987</v>
      </c>
      <c r="J76" s="36">
        <v>5557.2999999999993</v>
      </c>
      <c r="K76" s="31">
        <v>5520</v>
      </c>
      <c r="L76" s="31">
        <v>5471.7</v>
      </c>
      <c r="M76" s="31">
        <v>2.3849399999999998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13990.3</v>
      </c>
      <c r="D77" s="36">
        <v>13698.933333333334</v>
      </c>
      <c r="E77" s="36">
        <v>13341.866666666669</v>
      </c>
      <c r="F77" s="36">
        <v>12693.433333333334</v>
      </c>
      <c r="G77" s="36">
        <v>12336.366666666669</v>
      </c>
      <c r="H77" s="36">
        <v>14347.366666666669</v>
      </c>
      <c r="I77" s="36">
        <v>14704.433333333334</v>
      </c>
      <c r="J77" s="36">
        <v>15352.866666666669</v>
      </c>
      <c r="K77" s="31">
        <v>14056</v>
      </c>
      <c r="L77" s="31">
        <v>13050.5</v>
      </c>
      <c r="M77" s="31">
        <v>15.721080000000001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3342.9</v>
      </c>
      <c r="D78" s="36">
        <v>3361.0333333333333</v>
      </c>
      <c r="E78" s="36">
        <v>3315.8666666666668</v>
      </c>
      <c r="F78" s="36">
        <v>3288.8333333333335</v>
      </c>
      <c r="G78" s="36">
        <v>3243.666666666667</v>
      </c>
      <c r="H78" s="36">
        <v>3388.0666666666666</v>
      </c>
      <c r="I78" s="36">
        <v>3433.2333333333336</v>
      </c>
      <c r="J78" s="36">
        <v>3460.2666666666664</v>
      </c>
      <c r="K78" s="31">
        <v>3406.2</v>
      </c>
      <c r="L78" s="31">
        <v>3334</v>
      </c>
      <c r="M78" s="31">
        <v>1.4681299999999999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6647.1</v>
      </c>
      <c r="D79" s="36">
        <v>6656.166666666667</v>
      </c>
      <c r="E79" s="36">
        <v>6622.4333333333343</v>
      </c>
      <c r="F79" s="36">
        <v>6597.7666666666673</v>
      </c>
      <c r="G79" s="36">
        <v>6564.0333333333347</v>
      </c>
      <c r="H79" s="36">
        <v>6680.8333333333339</v>
      </c>
      <c r="I79" s="36">
        <v>6714.5666666666657</v>
      </c>
      <c r="J79" s="36">
        <v>6739.2333333333336</v>
      </c>
      <c r="K79" s="31">
        <v>6689.9</v>
      </c>
      <c r="L79" s="31">
        <v>6631.5</v>
      </c>
      <c r="M79" s="31">
        <v>1.3832500000000001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4899.2</v>
      </c>
      <c r="D80" s="36">
        <v>4899.3166666666666</v>
      </c>
      <c r="E80" s="36">
        <v>4859.8833333333332</v>
      </c>
      <c r="F80" s="36">
        <v>4820.5666666666666</v>
      </c>
      <c r="G80" s="36">
        <v>4781.1333333333332</v>
      </c>
      <c r="H80" s="36">
        <v>4938.6333333333332</v>
      </c>
      <c r="I80" s="36">
        <v>4978.0666666666657</v>
      </c>
      <c r="J80" s="36">
        <v>5017.3833333333332</v>
      </c>
      <c r="K80" s="31">
        <v>4938.75</v>
      </c>
      <c r="L80" s="31">
        <v>4860</v>
      </c>
      <c r="M80" s="31">
        <v>4.5383100000000001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3848.1</v>
      </c>
      <c r="D81" s="36">
        <v>3841.2000000000003</v>
      </c>
      <c r="E81" s="36">
        <v>3812.9000000000005</v>
      </c>
      <c r="F81" s="36">
        <v>3777.7000000000003</v>
      </c>
      <c r="G81" s="36">
        <v>3749.4000000000005</v>
      </c>
      <c r="H81" s="36">
        <v>3876.4000000000005</v>
      </c>
      <c r="I81" s="36">
        <v>3904.7000000000007</v>
      </c>
      <c r="J81" s="36">
        <v>3939.9000000000005</v>
      </c>
      <c r="K81" s="31">
        <v>3869.5</v>
      </c>
      <c r="L81" s="31">
        <v>3806</v>
      </c>
      <c r="M81" s="31">
        <v>1.3889899999999999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205.13</v>
      </c>
      <c r="D82" s="36">
        <v>205.41</v>
      </c>
      <c r="E82" s="36">
        <v>201.48</v>
      </c>
      <c r="F82" s="36">
        <v>197.82999999999998</v>
      </c>
      <c r="G82" s="36">
        <v>193.89999999999998</v>
      </c>
      <c r="H82" s="36">
        <v>209.06</v>
      </c>
      <c r="I82" s="36">
        <v>212.99</v>
      </c>
      <c r="J82" s="36">
        <v>216.64000000000001</v>
      </c>
      <c r="K82" s="31">
        <v>209.34</v>
      </c>
      <c r="L82" s="31">
        <v>201.76</v>
      </c>
      <c r="M82" s="31">
        <v>82.295019999999994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184.69</v>
      </c>
      <c r="D83" s="36">
        <v>185.66</v>
      </c>
      <c r="E83" s="36">
        <v>183.23</v>
      </c>
      <c r="F83" s="36">
        <v>181.76999999999998</v>
      </c>
      <c r="G83" s="36">
        <v>179.33999999999997</v>
      </c>
      <c r="H83" s="36">
        <v>187.12</v>
      </c>
      <c r="I83" s="36">
        <v>189.55</v>
      </c>
      <c r="J83" s="36">
        <v>191.01000000000002</v>
      </c>
      <c r="K83" s="31">
        <v>188.09</v>
      </c>
      <c r="L83" s="31">
        <v>184.2</v>
      </c>
      <c r="M83" s="31">
        <v>81.791640000000001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987.6</v>
      </c>
      <c r="D84" s="36">
        <v>987.9</v>
      </c>
      <c r="E84" s="36">
        <v>979.69999999999993</v>
      </c>
      <c r="F84" s="36">
        <v>971.8</v>
      </c>
      <c r="G84" s="36">
        <v>963.59999999999991</v>
      </c>
      <c r="H84" s="36">
        <v>995.8</v>
      </c>
      <c r="I84" s="36">
        <v>1004</v>
      </c>
      <c r="J84" s="36">
        <v>1011.9</v>
      </c>
      <c r="K84" s="31">
        <v>996.1</v>
      </c>
      <c r="L84" s="31">
        <v>980</v>
      </c>
      <c r="M84" s="31">
        <v>1.92059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596.85</v>
      </c>
      <c r="D85" s="36">
        <v>593.04999999999995</v>
      </c>
      <c r="E85" s="36">
        <v>587.09999999999991</v>
      </c>
      <c r="F85" s="36">
        <v>577.34999999999991</v>
      </c>
      <c r="G85" s="36">
        <v>571.39999999999986</v>
      </c>
      <c r="H85" s="36">
        <v>602.79999999999995</v>
      </c>
      <c r="I85" s="36">
        <v>608.75</v>
      </c>
      <c r="J85" s="36">
        <v>618.5</v>
      </c>
      <c r="K85" s="31">
        <v>599</v>
      </c>
      <c r="L85" s="31">
        <v>583.29999999999995</v>
      </c>
      <c r="M85" s="31">
        <v>8.0709800000000005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217.83</v>
      </c>
      <c r="D86" s="36">
        <v>218.46</v>
      </c>
      <c r="E86" s="36">
        <v>216.37</v>
      </c>
      <c r="F86" s="36">
        <v>214.91</v>
      </c>
      <c r="G86" s="36">
        <v>212.82</v>
      </c>
      <c r="H86" s="36">
        <v>219.92000000000002</v>
      </c>
      <c r="I86" s="36">
        <v>222.01</v>
      </c>
      <c r="J86" s="36">
        <v>223.47000000000003</v>
      </c>
      <c r="K86" s="31">
        <v>220.55</v>
      </c>
      <c r="L86" s="31">
        <v>217</v>
      </c>
      <c r="M86" s="31">
        <v>65.283699999999996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1865.45</v>
      </c>
      <c r="D87" s="36">
        <v>1874.4666666666665</v>
      </c>
      <c r="E87" s="36">
        <v>1852.9833333333329</v>
      </c>
      <c r="F87" s="36">
        <v>1840.5166666666664</v>
      </c>
      <c r="G87" s="36">
        <v>1819.0333333333328</v>
      </c>
      <c r="H87" s="36">
        <v>1886.9333333333329</v>
      </c>
      <c r="I87" s="36">
        <v>1908.4166666666665</v>
      </c>
      <c r="J87" s="36">
        <v>1920.883333333333</v>
      </c>
      <c r="K87" s="31">
        <v>1895.95</v>
      </c>
      <c r="L87" s="31">
        <v>1862</v>
      </c>
      <c r="M87" s="31">
        <v>0.76554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1456.35</v>
      </c>
      <c r="D88" s="36">
        <v>1449.5166666666667</v>
      </c>
      <c r="E88" s="36">
        <v>1423.0333333333333</v>
      </c>
      <c r="F88" s="36">
        <v>1389.7166666666667</v>
      </c>
      <c r="G88" s="36">
        <v>1363.2333333333333</v>
      </c>
      <c r="H88" s="36">
        <v>1482.8333333333333</v>
      </c>
      <c r="I88" s="36">
        <v>1509.3166666666664</v>
      </c>
      <c r="J88" s="36">
        <v>1542.6333333333332</v>
      </c>
      <c r="K88" s="31">
        <v>1476</v>
      </c>
      <c r="L88" s="31">
        <v>1416.2</v>
      </c>
      <c r="M88" s="31">
        <v>16.350069999999999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2838.5</v>
      </c>
      <c r="D89" s="36">
        <v>2883.7999999999997</v>
      </c>
      <c r="E89" s="36">
        <v>2783.6499999999996</v>
      </c>
      <c r="F89" s="36">
        <v>2728.7999999999997</v>
      </c>
      <c r="G89" s="36">
        <v>2628.6499999999996</v>
      </c>
      <c r="H89" s="36">
        <v>2938.6499999999996</v>
      </c>
      <c r="I89" s="36">
        <v>3038.8</v>
      </c>
      <c r="J89" s="36">
        <v>3093.6499999999996</v>
      </c>
      <c r="K89" s="31">
        <v>2983.95</v>
      </c>
      <c r="L89" s="31">
        <v>2828.95</v>
      </c>
      <c r="M89" s="31">
        <v>10.225289999999999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2765.3</v>
      </c>
      <c r="D90" s="36">
        <v>2780.5500000000006</v>
      </c>
      <c r="E90" s="36">
        <v>2742.0500000000011</v>
      </c>
      <c r="F90" s="36">
        <v>2718.8000000000006</v>
      </c>
      <c r="G90" s="36">
        <v>2680.3000000000011</v>
      </c>
      <c r="H90" s="36">
        <v>2803.8000000000011</v>
      </c>
      <c r="I90" s="36">
        <v>2842.3</v>
      </c>
      <c r="J90" s="36">
        <v>2865.5500000000011</v>
      </c>
      <c r="K90" s="31">
        <v>2819.05</v>
      </c>
      <c r="L90" s="31">
        <v>2757.3</v>
      </c>
      <c r="M90" s="31">
        <v>4.3146800000000001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4485.05</v>
      </c>
      <c r="D91" s="36">
        <v>4457.3</v>
      </c>
      <c r="E91" s="36">
        <v>4404.1500000000005</v>
      </c>
      <c r="F91" s="36">
        <v>4323.25</v>
      </c>
      <c r="G91" s="36">
        <v>4270.1000000000004</v>
      </c>
      <c r="H91" s="36">
        <v>4538.2000000000007</v>
      </c>
      <c r="I91" s="36">
        <v>4591.3500000000004</v>
      </c>
      <c r="J91" s="36">
        <v>4672.2500000000009</v>
      </c>
      <c r="K91" s="31">
        <v>4510.45</v>
      </c>
      <c r="L91" s="31">
        <v>4376.3999999999996</v>
      </c>
      <c r="M91" s="31">
        <v>4.5861900000000002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630.29999999999995</v>
      </c>
      <c r="D92" s="36">
        <v>629.44999999999993</v>
      </c>
      <c r="E92" s="36">
        <v>624.19999999999982</v>
      </c>
      <c r="F92" s="36">
        <v>618.09999999999991</v>
      </c>
      <c r="G92" s="36">
        <v>612.8499999999998</v>
      </c>
      <c r="H92" s="36">
        <v>635.54999999999984</v>
      </c>
      <c r="I92" s="36">
        <v>640.80000000000007</v>
      </c>
      <c r="J92" s="36">
        <v>646.89999999999986</v>
      </c>
      <c r="K92" s="31">
        <v>634.70000000000005</v>
      </c>
      <c r="L92" s="31">
        <v>623.35</v>
      </c>
      <c r="M92" s="31">
        <v>6.4231299999999996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1811.85</v>
      </c>
      <c r="D93" s="36">
        <v>1814.7666666666667</v>
      </c>
      <c r="E93" s="36">
        <v>1805.2833333333333</v>
      </c>
      <c r="F93" s="36">
        <v>1798.7166666666667</v>
      </c>
      <c r="G93" s="36">
        <v>1789.2333333333333</v>
      </c>
      <c r="H93" s="36">
        <v>1821.3333333333333</v>
      </c>
      <c r="I93" s="36">
        <v>1830.8166666666664</v>
      </c>
      <c r="J93" s="36">
        <v>1837.3833333333332</v>
      </c>
      <c r="K93" s="31">
        <v>1824.25</v>
      </c>
      <c r="L93" s="31">
        <v>1808.2</v>
      </c>
      <c r="M93" s="31">
        <v>8.3619900000000005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4433</v>
      </c>
      <c r="D94" s="36">
        <v>4431.6333333333341</v>
      </c>
      <c r="E94" s="36">
        <v>4398.6666666666679</v>
      </c>
      <c r="F94" s="36">
        <v>4364.3333333333339</v>
      </c>
      <c r="G94" s="36">
        <v>4331.3666666666677</v>
      </c>
      <c r="H94" s="36">
        <v>4465.9666666666681</v>
      </c>
      <c r="I94" s="36">
        <v>4498.9333333333334</v>
      </c>
      <c r="J94" s="36">
        <v>4533.2666666666682</v>
      </c>
      <c r="K94" s="31">
        <v>4464.6000000000004</v>
      </c>
      <c r="L94" s="31">
        <v>4397.3</v>
      </c>
      <c r="M94" s="31">
        <v>3.8229700000000002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1670.95</v>
      </c>
      <c r="D95" s="36">
        <v>1670.9333333333334</v>
      </c>
      <c r="E95" s="36">
        <v>1664.0666666666668</v>
      </c>
      <c r="F95" s="36">
        <v>1657.1833333333334</v>
      </c>
      <c r="G95" s="36">
        <v>1650.3166666666668</v>
      </c>
      <c r="H95" s="36">
        <v>1677.8166666666668</v>
      </c>
      <c r="I95" s="36">
        <v>1684.6833333333336</v>
      </c>
      <c r="J95" s="36">
        <v>1691.5666666666668</v>
      </c>
      <c r="K95" s="31">
        <v>1677.8</v>
      </c>
      <c r="L95" s="31">
        <v>1664.05</v>
      </c>
      <c r="M95" s="31">
        <v>75.864099999999993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701.35</v>
      </c>
      <c r="D96" s="36">
        <v>702.85</v>
      </c>
      <c r="E96" s="36">
        <v>696.5</v>
      </c>
      <c r="F96" s="36">
        <v>691.65</v>
      </c>
      <c r="G96" s="36">
        <v>685.3</v>
      </c>
      <c r="H96" s="36">
        <v>707.7</v>
      </c>
      <c r="I96" s="36">
        <v>714.05000000000018</v>
      </c>
      <c r="J96" s="36">
        <v>718.90000000000009</v>
      </c>
      <c r="K96" s="31">
        <v>709.2</v>
      </c>
      <c r="L96" s="31">
        <v>698</v>
      </c>
      <c r="M96" s="31">
        <v>27.548179999999999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1989.9</v>
      </c>
      <c r="D97" s="36">
        <v>1994.45</v>
      </c>
      <c r="E97" s="36">
        <v>1979.95</v>
      </c>
      <c r="F97" s="36">
        <v>1970</v>
      </c>
      <c r="G97" s="36">
        <v>1955.5</v>
      </c>
      <c r="H97" s="36">
        <v>2004.4</v>
      </c>
      <c r="I97" s="36">
        <v>2018.9</v>
      </c>
      <c r="J97" s="36">
        <v>2028.8500000000001</v>
      </c>
      <c r="K97" s="31">
        <v>2008.95</v>
      </c>
      <c r="L97" s="31">
        <v>1984.5</v>
      </c>
      <c r="M97" s="31">
        <v>3.2401300000000002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5779.45</v>
      </c>
      <c r="D98" s="36">
        <v>5776.3166666666666</v>
      </c>
      <c r="E98" s="36">
        <v>5730.1333333333332</v>
      </c>
      <c r="F98" s="36">
        <v>5680.8166666666666</v>
      </c>
      <c r="G98" s="36">
        <v>5634.6333333333332</v>
      </c>
      <c r="H98" s="36">
        <v>5825.6333333333332</v>
      </c>
      <c r="I98" s="36">
        <v>5871.8166666666657</v>
      </c>
      <c r="J98" s="36">
        <v>5921.1333333333332</v>
      </c>
      <c r="K98" s="31">
        <v>5822.5</v>
      </c>
      <c r="L98" s="31">
        <v>5727</v>
      </c>
      <c r="M98" s="31">
        <v>3.33195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685.15</v>
      </c>
      <c r="D99" s="36">
        <v>683.08333333333337</v>
      </c>
      <c r="E99" s="36">
        <v>678.61666666666679</v>
      </c>
      <c r="F99" s="36">
        <v>672.08333333333337</v>
      </c>
      <c r="G99" s="36">
        <v>667.61666666666679</v>
      </c>
      <c r="H99" s="36">
        <v>689.61666666666679</v>
      </c>
      <c r="I99" s="36">
        <v>694.08333333333326</v>
      </c>
      <c r="J99" s="36">
        <v>700.61666666666679</v>
      </c>
      <c r="K99" s="31">
        <v>687.55</v>
      </c>
      <c r="L99" s="31">
        <v>676.55</v>
      </c>
      <c r="M99" s="31">
        <v>42.585459999999998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4597.3500000000004</v>
      </c>
      <c r="D100" s="36">
        <v>4616.7666666666664</v>
      </c>
      <c r="E100" s="36">
        <v>4570.6333333333332</v>
      </c>
      <c r="F100" s="36">
        <v>4543.916666666667</v>
      </c>
      <c r="G100" s="36">
        <v>4497.7833333333338</v>
      </c>
      <c r="H100" s="36">
        <v>4643.4833333333327</v>
      </c>
      <c r="I100" s="36">
        <v>4689.6166666666659</v>
      </c>
      <c r="J100" s="36">
        <v>4716.3333333333321</v>
      </c>
      <c r="K100" s="31">
        <v>4662.8999999999996</v>
      </c>
      <c r="L100" s="31">
        <v>4590.05</v>
      </c>
      <c r="M100" s="31">
        <v>6.4297700000000004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410.2</v>
      </c>
      <c r="D101" s="36">
        <v>409.93333333333334</v>
      </c>
      <c r="E101" s="36">
        <v>406.06666666666666</v>
      </c>
      <c r="F101" s="36">
        <v>401.93333333333334</v>
      </c>
      <c r="G101" s="36">
        <v>398.06666666666666</v>
      </c>
      <c r="H101" s="36">
        <v>414.06666666666666</v>
      </c>
      <c r="I101" s="36">
        <v>417.93333333333334</v>
      </c>
      <c r="J101" s="36">
        <v>422.06666666666666</v>
      </c>
      <c r="K101" s="31">
        <v>413.8</v>
      </c>
      <c r="L101" s="31">
        <v>405.8</v>
      </c>
      <c r="M101" s="31">
        <v>44.159350000000003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2867.1</v>
      </c>
      <c r="D102" s="36">
        <v>2861.5</v>
      </c>
      <c r="E102" s="36">
        <v>2813</v>
      </c>
      <c r="F102" s="36">
        <v>2758.9</v>
      </c>
      <c r="G102" s="36">
        <v>2710.4</v>
      </c>
      <c r="H102" s="36">
        <v>2915.6</v>
      </c>
      <c r="I102" s="36">
        <v>2964.1</v>
      </c>
      <c r="J102" s="36">
        <v>3018.2</v>
      </c>
      <c r="K102" s="31">
        <v>2910</v>
      </c>
      <c r="L102" s="31">
        <v>2807.4</v>
      </c>
      <c r="M102" s="31">
        <v>14.89057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1262.8499999999999</v>
      </c>
      <c r="D103" s="36">
        <v>1257.7166666666665</v>
      </c>
      <c r="E103" s="36">
        <v>1249.833333333333</v>
      </c>
      <c r="F103" s="36">
        <v>1236.8166666666666</v>
      </c>
      <c r="G103" s="36">
        <v>1228.9333333333332</v>
      </c>
      <c r="H103" s="36">
        <v>1270.7333333333329</v>
      </c>
      <c r="I103" s="36">
        <v>1278.6166666666666</v>
      </c>
      <c r="J103" s="36">
        <v>1291.6333333333328</v>
      </c>
      <c r="K103" s="31">
        <v>1265.5999999999999</v>
      </c>
      <c r="L103" s="31">
        <v>1244.7</v>
      </c>
      <c r="M103" s="31">
        <v>89.733350000000002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2094.9</v>
      </c>
      <c r="D104" s="36">
        <v>2099.3166666666671</v>
      </c>
      <c r="E104" s="36">
        <v>2082.5833333333339</v>
      </c>
      <c r="F104" s="36">
        <v>2070.2666666666669</v>
      </c>
      <c r="G104" s="36">
        <v>2053.5333333333338</v>
      </c>
      <c r="H104" s="36">
        <v>2111.6333333333341</v>
      </c>
      <c r="I104" s="36">
        <v>2128.3666666666668</v>
      </c>
      <c r="J104" s="36">
        <v>2140.6833333333343</v>
      </c>
      <c r="K104" s="31">
        <v>2116.0500000000002</v>
      </c>
      <c r="L104" s="31">
        <v>2087</v>
      </c>
      <c r="M104" s="31">
        <v>2.9416000000000002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749.9</v>
      </c>
      <c r="D105" s="36">
        <v>750.75</v>
      </c>
      <c r="E105" s="36">
        <v>744.7</v>
      </c>
      <c r="F105" s="36">
        <v>739.5</v>
      </c>
      <c r="G105" s="36">
        <v>733.45</v>
      </c>
      <c r="H105" s="36">
        <v>755.95</v>
      </c>
      <c r="I105" s="36">
        <v>762</v>
      </c>
      <c r="J105" s="36">
        <v>767.2</v>
      </c>
      <c r="K105" s="31">
        <v>756.8</v>
      </c>
      <c r="L105" s="31">
        <v>745.55</v>
      </c>
      <c r="M105" s="31">
        <v>5.0940799999999999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73.739999999999995</v>
      </c>
      <c r="D106" s="36">
        <v>73.876666666666665</v>
      </c>
      <c r="E106" s="36">
        <v>73.223333333333329</v>
      </c>
      <c r="F106" s="36">
        <v>72.706666666666663</v>
      </c>
      <c r="G106" s="36">
        <v>72.053333333333327</v>
      </c>
      <c r="H106" s="36">
        <v>74.393333333333331</v>
      </c>
      <c r="I106" s="36">
        <v>75.046666666666667</v>
      </c>
      <c r="J106" s="36">
        <v>75.563333333333333</v>
      </c>
      <c r="K106" s="31">
        <v>74.53</v>
      </c>
      <c r="L106" s="31">
        <v>73.36</v>
      </c>
      <c r="M106" s="31">
        <v>204.14424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511.1</v>
      </c>
      <c r="D107" s="36">
        <v>512.6</v>
      </c>
      <c r="E107" s="36">
        <v>508.20000000000005</v>
      </c>
      <c r="F107" s="36">
        <v>505.3</v>
      </c>
      <c r="G107" s="36">
        <v>500.90000000000003</v>
      </c>
      <c r="H107" s="36">
        <v>515.5</v>
      </c>
      <c r="I107" s="36">
        <v>519.89999999999986</v>
      </c>
      <c r="J107" s="36">
        <v>522.80000000000007</v>
      </c>
      <c r="K107" s="31">
        <v>517</v>
      </c>
      <c r="L107" s="31">
        <v>509.7</v>
      </c>
      <c r="M107" s="31">
        <v>75.316040000000001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519.9</v>
      </c>
      <c r="D108" s="36">
        <v>520.51666666666665</v>
      </c>
      <c r="E108" s="36">
        <v>515.38333333333333</v>
      </c>
      <c r="F108" s="36">
        <v>510.86666666666667</v>
      </c>
      <c r="G108" s="36">
        <v>505.73333333333335</v>
      </c>
      <c r="H108" s="36">
        <v>525.0333333333333</v>
      </c>
      <c r="I108" s="36">
        <v>530.16666666666652</v>
      </c>
      <c r="J108" s="36">
        <v>534.68333333333328</v>
      </c>
      <c r="K108" s="31">
        <v>525.65</v>
      </c>
      <c r="L108" s="31">
        <v>516</v>
      </c>
      <c r="M108" s="31">
        <v>12.90841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690.95</v>
      </c>
      <c r="D109" s="36">
        <v>691.91666666666663</v>
      </c>
      <c r="E109" s="36">
        <v>685.0333333333333</v>
      </c>
      <c r="F109" s="36">
        <v>679.11666666666667</v>
      </c>
      <c r="G109" s="36">
        <v>672.23333333333335</v>
      </c>
      <c r="H109" s="36">
        <v>697.83333333333326</v>
      </c>
      <c r="I109" s="36">
        <v>704.7166666666667</v>
      </c>
      <c r="J109" s="36">
        <v>710.63333333333321</v>
      </c>
      <c r="K109" s="31">
        <v>698.8</v>
      </c>
      <c r="L109" s="31">
        <v>686</v>
      </c>
      <c r="M109" s="31">
        <v>15.9664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171.82</v>
      </c>
      <c r="D110" s="36">
        <v>172.50666666666666</v>
      </c>
      <c r="E110" s="36">
        <v>170.90333333333331</v>
      </c>
      <c r="F110" s="36">
        <v>169.98666666666665</v>
      </c>
      <c r="G110" s="36">
        <v>168.3833333333333</v>
      </c>
      <c r="H110" s="36">
        <v>173.42333333333332</v>
      </c>
      <c r="I110" s="36">
        <v>175.02666666666667</v>
      </c>
      <c r="J110" s="36">
        <v>175.94333333333333</v>
      </c>
      <c r="K110" s="31">
        <v>174.11</v>
      </c>
      <c r="L110" s="31">
        <v>171.59</v>
      </c>
      <c r="M110" s="31">
        <v>84.923829999999995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935.75</v>
      </c>
      <c r="D111" s="36">
        <v>935.13333333333333</v>
      </c>
      <c r="E111" s="36">
        <v>928.31666666666661</v>
      </c>
      <c r="F111" s="36">
        <v>920.88333333333333</v>
      </c>
      <c r="G111" s="36">
        <v>914.06666666666661</v>
      </c>
      <c r="H111" s="36">
        <v>942.56666666666661</v>
      </c>
      <c r="I111" s="36">
        <v>949.38333333333344</v>
      </c>
      <c r="J111" s="36">
        <v>956.81666666666661</v>
      </c>
      <c r="K111" s="31">
        <v>941.95</v>
      </c>
      <c r="L111" s="31">
        <v>927.7</v>
      </c>
      <c r="M111" s="31">
        <v>11.368230000000001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163.96</v>
      </c>
      <c r="D112" s="36">
        <v>165.03</v>
      </c>
      <c r="E112" s="36">
        <v>162.61000000000001</v>
      </c>
      <c r="F112" s="36">
        <v>161.26000000000002</v>
      </c>
      <c r="G112" s="36">
        <v>158.84000000000003</v>
      </c>
      <c r="H112" s="36">
        <v>166.38</v>
      </c>
      <c r="I112" s="36">
        <v>168.8</v>
      </c>
      <c r="J112" s="36">
        <v>170.14999999999998</v>
      </c>
      <c r="K112" s="31">
        <v>167.45</v>
      </c>
      <c r="L112" s="31">
        <v>163.68</v>
      </c>
      <c r="M112" s="31">
        <v>145.72346999999999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529.85</v>
      </c>
      <c r="D113" s="36">
        <v>526.08333333333337</v>
      </c>
      <c r="E113" s="36">
        <v>520.91666666666674</v>
      </c>
      <c r="F113" s="36">
        <v>511.98333333333335</v>
      </c>
      <c r="G113" s="36">
        <v>506.81666666666672</v>
      </c>
      <c r="H113" s="36">
        <v>535.01666666666677</v>
      </c>
      <c r="I113" s="36">
        <v>540.18333333333351</v>
      </c>
      <c r="J113" s="36">
        <v>549.11666666666679</v>
      </c>
      <c r="K113" s="31">
        <v>531.25</v>
      </c>
      <c r="L113" s="31">
        <v>517.15</v>
      </c>
      <c r="M113" s="31">
        <v>30.369589999999999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428.7</v>
      </c>
      <c r="D114" s="36">
        <v>426.64999999999992</v>
      </c>
      <c r="E114" s="36">
        <v>422.14999999999986</v>
      </c>
      <c r="F114" s="36">
        <v>415.59999999999997</v>
      </c>
      <c r="G114" s="36">
        <v>411.09999999999991</v>
      </c>
      <c r="H114" s="36">
        <v>433.19999999999982</v>
      </c>
      <c r="I114" s="36">
        <v>437.69999999999993</v>
      </c>
      <c r="J114" s="36">
        <v>444.24999999999977</v>
      </c>
      <c r="K114" s="31">
        <v>431.15</v>
      </c>
      <c r="L114" s="31">
        <v>420.1</v>
      </c>
      <c r="M114" s="31">
        <v>53.563369999999999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1470.2</v>
      </c>
      <c r="D115" s="36">
        <v>1468.4166666666667</v>
      </c>
      <c r="E115" s="36">
        <v>1462.8833333333334</v>
      </c>
      <c r="F115" s="36">
        <v>1455.5666666666666</v>
      </c>
      <c r="G115" s="36">
        <v>1450.0333333333333</v>
      </c>
      <c r="H115" s="36">
        <v>1475.7333333333336</v>
      </c>
      <c r="I115" s="36">
        <v>1481.2666666666669</v>
      </c>
      <c r="J115" s="36">
        <v>1488.5833333333337</v>
      </c>
      <c r="K115" s="31">
        <v>1473.95</v>
      </c>
      <c r="L115" s="31">
        <v>1461.1</v>
      </c>
      <c r="M115" s="31">
        <v>14.95683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7903.8</v>
      </c>
      <c r="D116" s="36">
        <v>7853.9333333333334</v>
      </c>
      <c r="E116" s="36">
        <v>7764.8666666666668</v>
      </c>
      <c r="F116" s="36">
        <v>7625.9333333333334</v>
      </c>
      <c r="G116" s="36">
        <v>7536.8666666666668</v>
      </c>
      <c r="H116" s="36">
        <v>7992.8666666666668</v>
      </c>
      <c r="I116" s="36">
        <v>8081.9333333333343</v>
      </c>
      <c r="J116" s="36">
        <v>8220.8666666666668</v>
      </c>
      <c r="K116" s="31">
        <v>7943</v>
      </c>
      <c r="L116" s="31">
        <v>7715</v>
      </c>
      <c r="M116" s="31">
        <v>2.4106100000000001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1950.25</v>
      </c>
      <c r="D117" s="36">
        <v>1945.1000000000001</v>
      </c>
      <c r="E117" s="36">
        <v>1938.2000000000003</v>
      </c>
      <c r="F117" s="36">
        <v>1926.15</v>
      </c>
      <c r="G117" s="36">
        <v>1919.2500000000002</v>
      </c>
      <c r="H117" s="36">
        <v>1957.1500000000003</v>
      </c>
      <c r="I117" s="36">
        <v>1964.0500000000004</v>
      </c>
      <c r="J117" s="36">
        <v>1976.1000000000004</v>
      </c>
      <c r="K117" s="31">
        <v>1952</v>
      </c>
      <c r="L117" s="31">
        <v>1933.05</v>
      </c>
      <c r="M117" s="31">
        <v>15.70181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4947.1000000000004</v>
      </c>
      <c r="D118" s="36">
        <v>4958.4333333333334</v>
      </c>
      <c r="E118" s="36">
        <v>4923.8666666666668</v>
      </c>
      <c r="F118" s="36">
        <v>4900.6333333333332</v>
      </c>
      <c r="G118" s="36">
        <v>4866.0666666666666</v>
      </c>
      <c r="H118" s="36">
        <v>4981.666666666667</v>
      </c>
      <c r="I118" s="36">
        <v>5016.2333333333345</v>
      </c>
      <c r="J118" s="36">
        <v>5039.4666666666672</v>
      </c>
      <c r="K118" s="31">
        <v>4993</v>
      </c>
      <c r="L118" s="31">
        <v>4935.2</v>
      </c>
      <c r="M118" s="31">
        <v>4.5523999999999996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1459.9</v>
      </c>
      <c r="D119" s="36">
        <v>1464.3500000000001</v>
      </c>
      <c r="E119" s="36">
        <v>1450.7500000000002</v>
      </c>
      <c r="F119" s="36">
        <v>1441.6000000000001</v>
      </c>
      <c r="G119" s="36">
        <v>1428.0000000000002</v>
      </c>
      <c r="H119" s="36">
        <v>1473.5000000000002</v>
      </c>
      <c r="I119" s="36">
        <v>1487.1000000000001</v>
      </c>
      <c r="J119" s="36">
        <v>1496.2500000000002</v>
      </c>
      <c r="K119" s="31">
        <v>1477.95</v>
      </c>
      <c r="L119" s="31">
        <v>1455.2</v>
      </c>
      <c r="M119" s="31">
        <v>0.93525999999999998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771.6</v>
      </c>
      <c r="D120" s="36">
        <v>769.30000000000007</v>
      </c>
      <c r="E120" s="36">
        <v>758.30000000000018</v>
      </c>
      <c r="F120" s="36">
        <v>745.00000000000011</v>
      </c>
      <c r="G120" s="36">
        <v>734.00000000000023</v>
      </c>
      <c r="H120" s="36">
        <v>782.60000000000014</v>
      </c>
      <c r="I120" s="36">
        <v>793.59999999999991</v>
      </c>
      <c r="J120" s="36">
        <v>806.90000000000009</v>
      </c>
      <c r="K120" s="31">
        <v>780.3</v>
      </c>
      <c r="L120" s="31">
        <v>756</v>
      </c>
      <c r="M120" s="31">
        <v>25.696400000000001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971</v>
      </c>
      <c r="D121" s="36">
        <v>968.88333333333333</v>
      </c>
      <c r="E121" s="36">
        <v>959.2166666666667</v>
      </c>
      <c r="F121" s="36">
        <v>947.43333333333339</v>
      </c>
      <c r="G121" s="36">
        <v>937.76666666666677</v>
      </c>
      <c r="H121" s="36">
        <v>980.66666666666663</v>
      </c>
      <c r="I121" s="36">
        <v>990.33333333333337</v>
      </c>
      <c r="J121" s="36">
        <v>1002.1166666666666</v>
      </c>
      <c r="K121" s="31">
        <v>978.55</v>
      </c>
      <c r="L121" s="31">
        <v>957.1</v>
      </c>
      <c r="M121" s="31">
        <v>21.867059999999999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1043.0999999999999</v>
      </c>
      <c r="D122" s="36">
        <v>1039</v>
      </c>
      <c r="E122" s="36">
        <v>1029</v>
      </c>
      <c r="F122" s="36">
        <v>1014.9000000000001</v>
      </c>
      <c r="G122" s="36">
        <v>1004.9000000000001</v>
      </c>
      <c r="H122" s="36">
        <v>1053.0999999999999</v>
      </c>
      <c r="I122" s="36">
        <v>1063.0999999999999</v>
      </c>
      <c r="J122" s="36">
        <v>1077.1999999999998</v>
      </c>
      <c r="K122" s="31">
        <v>1049</v>
      </c>
      <c r="L122" s="31">
        <v>1024.9000000000001</v>
      </c>
      <c r="M122" s="31">
        <v>19.584389999999999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664.25</v>
      </c>
      <c r="D123" s="36">
        <v>670.7166666666667</v>
      </c>
      <c r="E123" s="36">
        <v>656.43333333333339</v>
      </c>
      <c r="F123" s="36">
        <v>648.61666666666667</v>
      </c>
      <c r="G123" s="36">
        <v>634.33333333333337</v>
      </c>
      <c r="H123" s="36">
        <v>678.53333333333342</v>
      </c>
      <c r="I123" s="36">
        <v>692.81666666666672</v>
      </c>
      <c r="J123" s="36">
        <v>700.63333333333344</v>
      </c>
      <c r="K123" s="31">
        <v>685</v>
      </c>
      <c r="L123" s="31">
        <v>662.9</v>
      </c>
      <c r="M123" s="31">
        <v>27.406939999999999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1757.85</v>
      </c>
      <c r="D124" s="36">
        <v>1779.3</v>
      </c>
      <c r="E124" s="36">
        <v>1726.6</v>
      </c>
      <c r="F124" s="36">
        <v>1695.35</v>
      </c>
      <c r="G124" s="36">
        <v>1642.6499999999999</v>
      </c>
      <c r="H124" s="36">
        <v>1810.55</v>
      </c>
      <c r="I124" s="36">
        <v>1863.2500000000002</v>
      </c>
      <c r="J124" s="36">
        <v>1894.5</v>
      </c>
      <c r="K124" s="31">
        <v>1832</v>
      </c>
      <c r="L124" s="31">
        <v>1748.05</v>
      </c>
      <c r="M124" s="31">
        <v>7.2480000000000002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1831.3</v>
      </c>
      <c r="D125" s="36">
        <v>1835.1000000000001</v>
      </c>
      <c r="E125" s="36">
        <v>1824.5000000000002</v>
      </c>
      <c r="F125" s="36">
        <v>1817.7</v>
      </c>
      <c r="G125" s="36">
        <v>1807.1000000000001</v>
      </c>
      <c r="H125" s="36">
        <v>1841.9000000000003</v>
      </c>
      <c r="I125" s="36">
        <v>1852.5000000000002</v>
      </c>
      <c r="J125" s="36">
        <v>1859.3000000000004</v>
      </c>
      <c r="K125" s="31">
        <v>1845.7</v>
      </c>
      <c r="L125" s="31">
        <v>1828.3</v>
      </c>
      <c r="M125" s="31">
        <v>27.306339999999999</v>
      </c>
      <c r="N125" s="1"/>
      <c r="O125" s="1"/>
    </row>
    <row r="126" spans="1:15" ht="12.75" customHeight="1">
      <c r="A126" s="51">
        <v>117</v>
      </c>
      <c r="B126" s="53" t="s">
        <v>833</v>
      </c>
      <c r="C126" s="31">
        <v>175.22</v>
      </c>
      <c r="D126" s="36">
        <v>176.26666666666668</v>
      </c>
      <c r="E126" s="36">
        <v>173.53333333333336</v>
      </c>
      <c r="F126" s="36">
        <v>171.84666666666669</v>
      </c>
      <c r="G126" s="36">
        <v>169.11333333333337</v>
      </c>
      <c r="H126" s="36">
        <v>177.95333333333335</v>
      </c>
      <c r="I126" s="36">
        <v>180.68666666666664</v>
      </c>
      <c r="J126" s="36">
        <v>182.37333333333333</v>
      </c>
      <c r="K126" s="31">
        <v>179</v>
      </c>
      <c r="L126" s="31">
        <v>174.58</v>
      </c>
      <c r="M126" s="31">
        <v>57.269449999999999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5707.6</v>
      </c>
      <c r="D127" s="36">
        <v>5742.7</v>
      </c>
      <c r="E127" s="36">
        <v>5662.5</v>
      </c>
      <c r="F127" s="36">
        <v>5617.4000000000005</v>
      </c>
      <c r="G127" s="36">
        <v>5537.2000000000007</v>
      </c>
      <c r="H127" s="36">
        <v>5787.7999999999993</v>
      </c>
      <c r="I127" s="36">
        <v>5867.9999999999982</v>
      </c>
      <c r="J127" s="36">
        <v>5913.0999999999985</v>
      </c>
      <c r="K127" s="31">
        <v>5822.9</v>
      </c>
      <c r="L127" s="31">
        <v>5697.6</v>
      </c>
      <c r="M127" s="31">
        <v>0.76805999999999996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680.75</v>
      </c>
      <c r="D128" s="36">
        <v>698.1</v>
      </c>
      <c r="E128" s="36">
        <v>660.65000000000009</v>
      </c>
      <c r="F128" s="36">
        <v>640.55000000000007</v>
      </c>
      <c r="G128" s="36">
        <v>603.10000000000014</v>
      </c>
      <c r="H128" s="36">
        <v>718.2</v>
      </c>
      <c r="I128" s="36">
        <v>755.65000000000009</v>
      </c>
      <c r="J128" s="36">
        <v>775.75</v>
      </c>
      <c r="K128" s="31">
        <v>735.55</v>
      </c>
      <c r="L128" s="31">
        <v>678</v>
      </c>
      <c r="M128" s="31">
        <v>118.77312999999999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6423.45</v>
      </c>
      <c r="D129" s="36">
        <v>6422.5166666666673</v>
      </c>
      <c r="E129" s="36">
        <v>6392.0333333333347</v>
      </c>
      <c r="F129" s="36">
        <v>6360.6166666666677</v>
      </c>
      <c r="G129" s="36">
        <v>6330.133333333335</v>
      </c>
      <c r="H129" s="36">
        <v>6453.9333333333343</v>
      </c>
      <c r="I129" s="36">
        <v>6484.4166666666661</v>
      </c>
      <c r="J129" s="36">
        <v>6515.8333333333339</v>
      </c>
      <c r="K129" s="31">
        <v>6453</v>
      </c>
      <c r="L129" s="31">
        <v>6391.1</v>
      </c>
      <c r="M129" s="31">
        <v>1.61324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3662.25</v>
      </c>
      <c r="D130" s="36">
        <v>3648.4166666666665</v>
      </c>
      <c r="E130" s="36">
        <v>3626.833333333333</v>
      </c>
      <c r="F130" s="36">
        <v>3591.4166666666665</v>
      </c>
      <c r="G130" s="36">
        <v>3569.833333333333</v>
      </c>
      <c r="H130" s="36">
        <v>3683.833333333333</v>
      </c>
      <c r="I130" s="36">
        <v>3705.4166666666661</v>
      </c>
      <c r="J130" s="36">
        <v>3740.833333333333</v>
      </c>
      <c r="K130" s="31">
        <v>3670</v>
      </c>
      <c r="L130" s="31">
        <v>3613</v>
      </c>
      <c r="M130" s="31">
        <v>10.45964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504.55</v>
      </c>
      <c r="D131" s="36">
        <v>506.36666666666662</v>
      </c>
      <c r="E131" s="36">
        <v>497.03333333333319</v>
      </c>
      <c r="F131" s="36">
        <v>489.51666666666659</v>
      </c>
      <c r="G131" s="36">
        <v>480.18333333333317</v>
      </c>
      <c r="H131" s="36">
        <v>513.88333333333321</v>
      </c>
      <c r="I131" s="36">
        <v>523.21666666666658</v>
      </c>
      <c r="J131" s="36">
        <v>530.73333333333323</v>
      </c>
      <c r="K131" s="31">
        <v>515.70000000000005</v>
      </c>
      <c r="L131" s="31">
        <v>498.85</v>
      </c>
      <c r="M131" s="31">
        <v>18.839500000000001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1028.1500000000001</v>
      </c>
      <c r="D132" s="36">
        <v>1031.95</v>
      </c>
      <c r="E132" s="36">
        <v>1022.25</v>
      </c>
      <c r="F132" s="36">
        <v>1016.3499999999999</v>
      </c>
      <c r="G132" s="36">
        <v>1006.6499999999999</v>
      </c>
      <c r="H132" s="36">
        <v>1037.8500000000001</v>
      </c>
      <c r="I132" s="36">
        <v>1047.5500000000004</v>
      </c>
      <c r="J132" s="36">
        <v>1053.4500000000003</v>
      </c>
      <c r="K132" s="31">
        <v>1041.6500000000001</v>
      </c>
      <c r="L132" s="31">
        <v>1026.05</v>
      </c>
      <c r="M132" s="31">
        <v>9.2772699999999997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2251.85</v>
      </c>
      <c r="D133" s="36">
        <v>2257.9166666666665</v>
      </c>
      <c r="E133" s="36">
        <v>2231.3833333333332</v>
      </c>
      <c r="F133" s="36">
        <v>2210.9166666666665</v>
      </c>
      <c r="G133" s="36">
        <v>2184.3833333333332</v>
      </c>
      <c r="H133" s="36">
        <v>2278.3833333333332</v>
      </c>
      <c r="I133" s="36">
        <v>2304.916666666667</v>
      </c>
      <c r="J133" s="36">
        <v>2325.3833333333332</v>
      </c>
      <c r="K133" s="31">
        <v>2284.4499999999998</v>
      </c>
      <c r="L133" s="31">
        <v>2237.4499999999998</v>
      </c>
      <c r="M133" s="31">
        <v>10.796329999999999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136427</v>
      </c>
      <c r="D134" s="36">
        <v>137012</v>
      </c>
      <c r="E134" s="36">
        <v>135515</v>
      </c>
      <c r="F134" s="36">
        <v>134603</v>
      </c>
      <c r="G134" s="36">
        <v>133106</v>
      </c>
      <c r="H134" s="36">
        <v>137924</v>
      </c>
      <c r="I134" s="36">
        <v>139421</v>
      </c>
      <c r="J134" s="36">
        <v>140333</v>
      </c>
      <c r="K134" s="31">
        <v>138509</v>
      </c>
      <c r="L134" s="31">
        <v>136100</v>
      </c>
      <c r="M134" s="31">
        <v>5.5759999999999997E-2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1276</v>
      </c>
      <c r="D135" s="36">
        <v>1274.1333333333334</v>
      </c>
      <c r="E135" s="36">
        <v>1250.7666666666669</v>
      </c>
      <c r="F135" s="36">
        <v>1225.5333333333335</v>
      </c>
      <c r="G135" s="36">
        <v>1202.166666666667</v>
      </c>
      <c r="H135" s="36">
        <v>1299.3666666666668</v>
      </c>
      <c r="I135" s="36">
        <v>1322.7333333333331</v>
      </c>
      <c r="J135" s="36">
        <v>1347.9666666666667</v>
      </c>
      <c r="K135" s="31">
        <v>1297.5</v>
      </c>
      <c r="L135" s="31">
        <v>1248.9000000000001</v>
      </c>
      <c r="M135" s="31">
        <v>19.341059999999999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331</v>
      </c>
      <c r="D136" s="36">
        <v>332.5</v>
      </c>
      <c r="E136" s="36">
        <v>328.15</v>
      </c>
      <c r="F136" s="36">
        <v>325.29999999999995</v>
      </c>
      <c r="G136" s="36">
        <v>320.94999999999993</v>
      </c>
      <c r="H136" s="36">
        <v>335.35</v>
      </c>
      <c r="I136" s="36">
        <v>339.70000000000005</v>
      </c>
      <c r="J136" s="36">
        <v>342.55000000000007</v>
      </c>
      <c r="K136" s="31">
        <v>336.85</v>
      </c>
      <c r="L136" s="31">
        <v>329.65</v>
      </c>
      <c r="M136" s="31">
        <v>19.006710000000002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2757.4</v>
      </c>
      <c r="D137" s="36">
        <v>2757.9166666666665</v>
      </c>
      <c r="E137" s="36">
        <v>2731.5333333333328</v>
      </c>
      <c r="F137" s="36">
        <v>2705.6666666666665</v>
      </c>
      <c r="G137" s="36">
        <v>2679.2833333333328</v>
      </c>
      <c r="H137" s="36">
        <v>2783.7833333333328</v>
      </c>
      <c r="I137" s="36">
        <v>2810.166666666667</v>
      </c>
      <c r="J137" s="36">
        <v>2836.0333333333328</v>
      </c>
      <c r="K137" s="31">
        <v>2784.3</v>
      </c>
      <c r="L137" s="31">
        <v>2732.05</v>
      </c>
      <c r="M137" s="31">
        <v>12.347519999999999</v>
      </c>
      <c r="N137" s="1"/>
      <c r="O137" s="1"/>
    </row>
    <row r="138" spans="1:15" ht="12.75" customHeight="1">
      <c r="A138" s="51">
        <v>129</v>
      </c>
      <c r="B138" s="53" t="s">
        <v>799</v>
      </c>
      <c r="C138" s="31">
        <v>2456.25</v>
      </c>
      <c r="D138" s="36">
        <v>2468.35</v>
      </c>
      <c r="E138" s="36">
        <v>2417.8999999999996</v>
      </c>
      <c r="F138" s="36">
        <v>2379.5499999999997</v>
      </c>
      <c r="G138" s="36">
        <v>2329.0999999999995</v>
      </c>
      <c r="H138" s="36">
        <v>2506.6999999999998</v>
      </c>
      <c r="I138" s="36">
        <v>2557.1499999999996</v>
      </c>
      <c r="J138" s="36">
        <v>2595.5</v>
      </c>
      <c r="K138" s="31">
        <v>2518.8000000000002</v>
      </c>
      <c r="L138" s="31">
        <v>2430</v>
      </c>
      <c r="M138" s="31">
        <v>3.0747900000000001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695.2</v>
      </c>
      <c r="D139" s="36">
        <v>689.38333333333321</v>
      </c>
      <c r="E139" s="36">
        <v>681.36666666666645</v>
      </c>
      <c r="F139" s="36">
        <v>667.53333333333319</v>
      </c>
      <c r="G139" s="36">
        <v>659.51666666666642</v>
      </c>
      <c r="H139" s="36">
        <v>703.21666666666647</v>
      </c>
      <c r="I139" s="36">
        <v>711.23333333333335</v>
      </c>
      <c r="J139" s="36">
        <v>725.06666666666649</v>
      </c>
      <c r="K139" s="31">
        <v>697.4</v>
      </c>
      <c r="L139" s="31">
        <v>675.55</v>
      </c>
      <c r="M139" s="31">
        <v>18.50346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12289</v>
      </c>
      <c r="D140" s="36">
        <v>12303</v>
      </c>
      <c r="E140" s="36">
        <v>12242</v>
      </c>
      <c r="F140" s="36">
        <v>12195</v>
      </c>
      <c r="G140" s="36">
        <v>12134</v>
      </c>
      <c r="H140" s="36">
        <v>12350</v>
      </c>
      <c r="I140" s="36">
        <v>12411</v>
      </c>
      <c r="J140" s="36">
        <v>12458</v>
      </c>
      <c r="K140" s="31">
        <v>12364</v>
      </c>
      <c r="L140" s="31">
        <v>12256</v>
      </c>
      <c r="M140" s="31">
        <v>1.7011400000000001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1133.55</v>
      </c>
      <c r="D141" s="36">
        <v>1134.8666666666666</v>
      </c>
      <c r="E141" s="36">
        <v>1123.333333333333</v>
      </c>
      <c r="F141" s="36">
        <v>1113.1166666666666</v>
      </c>
      <c r="G141" s="36">
        <v>1101.583333333333</v>
      </c>
      <c r="H141" s="36">
        <v>1145.083333333333</v>
      </c>
      <c r="I141" s="36">
        <v>1156.6166666666663</v>
      </c>
      <c r="J141" s="36">
        <v>1166.833333333333</v>
      </c>
      <c r="K141" s="31">
        <v>1146.4000000000001</v>
      </c>
      <c r="L141" s="31">
        <v>1124.6500000000001</v>
      </c>
      <c r="M141" s="31">
        <v>2.0908699999999998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931</v>
      </c>
      <c r="D142" s="36">
        <v>927.65</v>
      </c>
      <c r="E142" s="36">
        <v>918.34999999999991</v>
      </c>
      <c r="F142" s="36">
        <v>905.69999999999993</v>
      </c>
      <c r="G142" s="36">
        <v>896.39999999999986</v>
      </c>
      <c r="H142" s="36">
        <v>940.3</v>
      </c>
      <c r="I142" s="36">
        <v>949.59999999999991</v>
      </c>
      <c r="J142" s="36">
        <v>962.25</v>
      </c>
      <c r="K142" s="31">
        <v>936.95</v>
      </c>
      <c r="L142" s="31">
        <v>915</v>
      </c>
      <c r="M142" s="31">
        <v>16.072859999999999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4250.55</v>
      </c>
      <c r="D143" s="36">
        <v>4276.5166666666673</v>
      </c>
      <c r="E143" s="36">
        <v>4214.1833333333343</v>
      </c>
      <c r="F143" s="36">
        <v>4177.8166666666666</v>
      </c>
      <c r="G143" s="36">
        <v>4115.4833333333336</v>
      </c>
      <c r="H143" s="36">
        <v>4312.883333333335</v>
      </c>
      <c r="I143" s="36">
        <v>4375.216666666669</v>
      </c>
      <c r="J143" s="36">
        <v>4411.5833333333358</v>
      </c>
      <c r="K143" s="31">
        <v>4338.8500000000004</v>
      </c>
      <c r="L143" s="31">
        <v>4240.1499999999996</v>
      </c>
      <c r="M143" s="31">
        <v>7.3439399999999999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69.930000000000007</v>
      </c>
      <c r="D144" s="36">
        <v>69.87</v>
      </c>
      <c r="E144" s="36">
        <v>69.490000000000009</v>
      </c>
      <c r="F144" s="36">
        <v>69.050000000000011</v>
      </c>
      <c r="G144" s="36">
        <v>68.670000000000016</v>
      </c>
      <c r="H144" s="36">
        <v>70.31</v>
      </c>
      <c r="I144" s="36">
        <v>70.69</v>
      </c>
      <c r="J144" s="36">
        <v>71.13</v>
      </c>
      <c r="K144" s="31">
        <v>70.25</v>
      </c>
      <c r="L144" s="31">
        <v>69.430000000000007</v>
      </c>
      <c r="M144" s="31">
        <v>31.244589999999999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3125.75</v>
      </c>
      <c r="D145" s="36">
        <v>3139.5666666666671</v>
      </c>
      <c r="E145" s="36">
        <v>3102.3833333333341</v>
      </c>
      <c r="F145" s="36">
        <v>3079.0166666666669</v>
      </c>
      <c r="G145" s="36">
        <v>3041.8333333333339</v>
      </c>
      <c r="H145" s="36">
        <v>3162.9333333333343</v>
      </c>
      <c r="I145" s="36">
        <v>3200.1166666666677</v>
      </c>
      <c r="J145" s="36">
        <v>3223.4833333333345</v>
      </c>
      <c r="K145" s="31">
        <v>3176.75</v>
      </c>
      <c r="L145" s="31">
        <v>3116.2</v>
      </c>
      <c r="M145" s="31">
        <v>3.5012099999999999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2013.6</v>
      </c>
      <c r="D146" s="36">
        <v>2016.7666666666667</v>
      </c>
      <c r="E146" s="36">
        <v>2000.8333333333333</v>
      </c>
      <c r="F146" s="36">
        <v>1988.0666666666666</v>
      </c>
      <c r="G146" s="36">
        <v>1972.1333333333332</v>
      </c>
      <c r="H146" s="36">
        <v>2029.5333333333333</v>
      </c>
      <c r="I146" s="36">
        <v>2045.4666666666667</v>
      </c>
      <c r="J146" s="36">
        <v>2058.2333333333336</v>
      </c>
      <c r="K146" s="31">
        <v>2032.7</v>
      </c>
      <c r="L146" s="31">
        <v>2004</v>
      </c>
      <c r="M146" s="31">
        <v>5.9714799999999997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96.19</v>
      </c>
      <c r="D147" s="36">
        <v>95.89</v>
      </c>
      <c r="E147" s="36">
        <v>94.8</v>
      </c>
      <c r="F147" s="36">
        <v>93.41</v>
      </c>
      <c r="G147" s="36">
        <v>92.32</v>
      </c>
      <c r="H147" s="36">
        <v>97.28</v>
      </c>
      <c r="I147" s="36">
        <v>98.37</v>
      </c>
      <c r="J147" s="36">
        <v>99.76</v>
      </c>
      <c r="K147" s="31">
        <v>96.98</v>
      </c>
      <c r="L147" s="31">
        <v>94.5</v>
      </c>
      <c r="M147" s="31">
        <v>199.05719999999999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219.1</v>
      </c>
      <c r="D148" s="36">
        <v>220.38666666666668</v>
      </c>
      <c r="E148" s="36">
        <v>217.27333333333337</v>
      </c>
      <c r="F148" s="36">
        <v>215.44666666666669</v>
      </c>
      <c r="G148" s="36">
        <v>212.33333333333337</v>
      </c>
      <c r="H148" s="36">
        <v>222.21333333333337</v>
      </c>
      <c r="I148" s="36">
        <v>225.32666666666665</v>
      </c>
      <c r="J148" s="36">
        <v>227.15333333333336</v>
      </c>
      <c r="K148" s="31">
        <v>223.5</v>
      </c>
      <c r="L148" s="31">
        <v>218.56</v>
      </c>
      <c r="M148" s="31">
        <v>82.146280000000004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411.1</v>
      </c>
      <c r="D149" s="36">
        <v>408.36666666666662</v>
      </c>
      <c r="E149" s="36">
        <v>404.73333333333323</v>
      </c>
      <c r="F149" s="36">
        <v>398.36666666666662</v>
      </c>
      <c r="G149" s="36">
        <v>394.73333333333323</v>
      </c>
      <c r="H149" s="36">
        <v>414.73333333333323</v>
      </c>
      <c r="I149" s="36">
        <v>418.36666666666656</v>
      </c>
      <c r="J149" s="36">
        <v>424.73333333333323</v>
      </c>
      <c r="K149" s="31">
        <v>412</v>
      </c>
      <c r="L149" s="31">
        <v>402</v>
      </c>
      <c r="M149" s="31">
        <v>114.79712000000001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3273.65</v>
      </c>
      <c r="D150" s="36">
        <v>3279.0833333333335</v>
      </c>
      <c r="E150" s="36">
        <v>3256.166666666667</v>
      </c>
      <c r="F150" s="36">
        <v>3238.6833333333334</v>
      </c>
      <c r="G150" s="36">
        <v>3215.7666666666669</v>
      </c>
      <c r="H150" s="36">
        <v>3296.5666666666671</v>
      </c>
      <c r="I150" s="36">
        <v>3319.483333333334</v>
      </c>
      <c r="J150" s="36">
        <v>3336.9666666666672</v>
      </c>
      <c r="K150" s="31">
        <v>3302</v>
      </c>
      <c r="L150" s="31">
        <v>3261.6</v>
      </c>
      <c r="M150" s="31">
        <v>0.98504000000000003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2549.6</v>
      </c>
      <c r="D151" s="36">
        <v>2535.0666666666666</v>
      </c>
      <c r="E151" s="36">
        <v>2514.5333333333333</v>
      </c>
      <c r="F151" s="36">
        <v>2479.4666666666667</v>
      </c>
      <c r="G151" s="36">
        <v>2458.9333333333334</v>
      </c>
      <c r="H151" s="36">
        <v>2570.1333333333332</v>
      </c>
      <c r="I151" s="36">
        <v>2590.6666666666661</v>
      </c>
      <c r="J151" s="36">
        <v>2625.7333333333331</v>
      </c>
      <c r="K151" s="31">
        <v>2555.6</v>
      </c>
      <c r="L151" s="31">
        <v>2500</v>
      </c>
      <c r="M151" s="31">
        <v>3.9439700000000002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1801.9</v>
      </c>
      <c r="D152" s="36">
        <v>1814.0166666666667</v>
      </c>
      <c r="E152" s="36">
        <v>1781.3833333333332</v>
      </c>
      <c r="F152" s="36">
        <v>1760.8666666666666</v>
      </c>
      <c r="G152" s="36">
        <v>1728.2333333333331</v>
      </c>
      <c r="H152" s="36">
        <v>1834.5333333333333</v>
      </c>
      <c r="I152" s="36">
        <v>1867.166666666667</v>
      </c>
      <c r="J152" s="36">
        <v>1887.6833333333334</v>
      </c>
      <c r="K152" s="31">
        <v>1846.65</v>
      </c>
      <c r="L152" s="31">
        <v>1793.5</v>
      </c>
      <c r="M152" s="31">
        <v>7.4147299999999996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292.5</v>
      </c>
      <c r="D153" s="36">
        <v>293.08333333333331</v>
      </c>
      <c r="E153" s="36">
        <v>290.76666666666665</v>
      </c>
      <c r="F153" s="36">
        <v>289.03333333333336</v>
      </c>
      <c r="G153" s="36">
        <v>286.7166666666667</v>
      </c>
      <c r="H153" s="36">
        <v>294.81666666666661</v>
      </c>
      <c r="I153" s="36">
        <v>297.13333333333333</v>
      </c>
      <c r="J153" s="36">
        <v>298.86666666666656</v>
      </c>
      <c r="K153" s="31">
        <v>295.39999999999998</v>
      </c>
      <c r="L153" s="31">
        <v>291.35000000000002</v>
      </c>
      <c r="M153" s="31">
        <v>109.7111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607.6</v>
      </c>
      <c r="D154" s="36">
        <v>598.41666666666674</v>
      </c>
      <c r="E154" s="36">
        <v>586.88333333333344</v>
      </c>
      <c r="F154" s="36">
        <v>566.16666666666674</v>
      </c>
      <c r="G154" s="36">
        <v>554.63333333333344</v>
      </c>
      <c r="H154" s="36">
        <v>619.13333333333344</v>
      </c>
      <c r="I154" s="36">
        <v>630.66666666666674</v>
      </c>
      <c r="J154" s="36">
        <v>651.38333333333344</v>
      </c>
      <c r="K154" s="31">
        <v>609.95000000000005</v>
      </c>
      <c r="L154" s="31">
        <v>577.70000000000005</v>
      </c>
      <c r="M154" s="31">
        <v>64.384820000000005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682.15</v>
      </c>
      <c r="D155" s="36">
        <v>676.24999999999989</v>
      </c>
      <c r="E155" s="36">
        <v>664.69999999999982</v>
      </c>
      <c r="F155" s="36">
        <v>647.24999999999989</v>
      </c>
      <c r="G155" s="36">
        <v>635.69999999999982</v>
      </c>
      <c r="H155" s="36">
        <v>693.69999999999982</v>
      </c>
      <c r="I155" s="36">
        <v>705.24999999999977</v>
      </c>
      <c r="J155" s="36">
        <v>722.69999999999982</v>
      </c>
      <c r="K155" s="31">
        <v>687.8</v>
      </c>
      <c r="L155" s="31">
        <v>658.8</v>
      </c>
      <c r="M155" s="31">
        <v>110.74321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1797.2</v>
      </c>
      <c r="D156" s="36">
        <v>1796.0999999999997</v>
      </c>
      <c r="E156" s="36">
        <v>1752.9499999999994</v>
      </c>
      <c r="F156" s="36">
        <v>1708.6999999999996</v>
      </c>
      <c r="G156" s="36">
        <v>1665.5499999999993</v>
      </c>
      <c r="H156" s="36">
        <v>1840.3499999999995</v>
      </c>
      <c r="I156" s="36">
        <v>1883.4999999999995</v>
      </c>
      <c r="J156" s="36">
        <v>1927.7499999999995</v>
      </c>
      <c r="K156" s="31">
        <v>1839.25</v>
      </c>
      <c r="L156" s="31">
        <v>1751.85</v>
      </c>
      <c r="M156" s="31">
        <v>6.6491600000000002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4656.5</v>
      </c>
      <c r="D157" s="36">
        <v>4658.8666666666668</v>
      </c>
      <c r="E157" s="36">
        <v>4618.6333333333332</v>
      </c>
      <c r="F157" s="36">
        <v>4580.7666666666664</v>
      </c>
      <c r="G157" s="36">
        <v>4540.5333333333328</v>
      </c>
      <c r="H157" s="36">
        <v>4696.7333333333336</v>
      </c>
      <c r="I157" s="36">
        <v>4736.9666666666672</v>
      </c>
      <c r="J157" s="36">
        <v>4774.8333333333339</v>
      </c>
      <c r="K157" s="31">
        <v>4699.1000000000004</v>
      </c>
      <c r="L157" s="31">
        <v>4621</v>
      </c>
      <c r="M157" s="31">
        <v>2.4097400000000002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43055.6</v>
      </c>
      <c r="D158" s="36">
        <v>43266.033333333333</v>
      </c>
      <c r="E158" s="36">
        <v>42588.566666666666</v>
      </c>
      <c r="F158" s="36">
        <v>42121.533333333333</v>
      </c>
      <c r="G158" s="36">
        <v>41444.066666666666</v>
      </c>
      <c r="H158" s="36">
        <v>43733.066666666666</v>
      </c>
      <c r="I158" s="36">
        <v>44410.533333333326</v>
      </c>
      <c r="J158" s="36">
        <v>44877.566666666666</v>
      </c>
      <c r="K158" s="31">
        <v>43943.5</v>
      </c>
      <c r="L158" s="31">
        <v>42799</v>
      </c>
      <c r="M158" s="31">
        <v>0.21160999999999999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1852.2</v>
      </c>
      <c r="D159" s="36">
        <v>1856.6000000000001</v>
      </c>
      <c r="E159" s="36">
        <v>1838.8000000000002</v>
      </c>
      <c r="F159" s="36">
        <v>1825.4</v>
      </c>
      <c r="G159" s="36">
        <v>1807.6000000000001</v>
      </c>
      <c r="H159" s="36">
        <v>1870.0000000000002</v>
      </c>
      <c r="I159" s="36">
        <v>1887.8</v>
      </c>
      <c r="J159" s="36">
        <v>1901.2000000000003</v>
      </c>
      <c r="K159" s="31">
        <v>1874.4</v>
      </c>
      <c r="L159" s="31">
        <v>1843.2</v>
      </c>
      <c r="M159" s="31">
        <v>7.2327399999999997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5301</v>
      </c>
      <c r="D160" s="36">
        <v>5323.583333333333</v>
      </c>
      <c r="E160" s="36">
        <v>5263.0666666666657</v>
      </c>
      <c r="F160" s="36">
        <v>5225.1333333333323</v>
      </c>
      <c r="G160" s="36">
        <v>5164.616666666665</v>
      </c>
      <c r="H160" s="36">
        <v>5361.5166666666664</v>
      </c>
      <c r="I160" s="36">
        <v>5422.0333333333347</v>
      </c>
      <c r="J160" s="36">
        <v>5459.9666666666672</v>
      </c>
      <c r="K160" s="31">
        <v>5384.1</v>
      </c>
      <c r="L160" s="31">
        <v>5285.65</v>
      </c>
      <c r="M160" s="31">
        <v>2.8843100000000002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336.1</v>
      </c>
      <c r="D161" s="36">
        <v>335.88333333333338</v>
      </c>
      <c r="E161" s="36">
        <v>333.66666666666674</v>
      </c>
      <c r="F161" s="36">
        <v>331.23333333333335</v>
      </c>
      <c r="G161" s="36">
        <v>329.01666666666671</v>
      </c>
      <c r="H161" s="36">
        <v>338.31666666666678</v>
      </c>
      <c r="I161" s="36">
        <v>340.53333333333336</v>
      </c>
      <c r="J161" s="36">
        <v>342.96666666666681</v>
      </c>
      <c r="K161" s="31">
        <v>338.1</v>
      </c>
      <c r="L161" s="31">
        <v>333.45</v>
      </c>
      <c r="M161" s="31">
        <v>29.794599999999999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3304.75</v>
      </c>
      <c r="D162" s="36">
        <v>3301.0333333333333</v>
      </c>
      <c r="E162" s="36">
        <v>3282.0666666666666</v>
      </c>
      <c r="F162" s="36">
        <v>3259.3833333333332</v>
      </c>
      <c r="G162" s="36">
        <v>3240.4166666666665</v>
      </c>
      <c r="H162" s="36">
        <v>3323.7166666666667</v>
      </c>
      <c r="I162" s="36">
        <v>3342.6833333333329</v>
      </c>
      <c r="J162" s="36">
        <v>3365.3666666666668</v>
      </c>
      <c r="K162" s="31">
        <v>3320</v>
      </c>
      <c r="L162" s="31">
        <v>3278.35</v>
      </c>
      <c r="M162" s="31">
        <v>3.6932700000000001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1122.6500000000001</v>
      </c>
      <c r="D163" s="36">
        <v>1116.3166666666666</v>
      </c>
      <c r="E163" s="36">
        <v>1088.8333333333333</v>
      </c>
      <c r="F163" s="36">
        <v>1055.0166666666667</v>
      </c>
      <c r="G163" s="36">
        <v>1027.5333333333333</v>
      </c>
      <c r="H163" s="36">
        <v>1150.1333333333332</v>
      </c>
      <c r="I163" s="36">
        <v>1177.6166666666668</v>
      </c>
      <c r="J163" s="36">
        <v>1211.4333333333332</v>
      </c>
      <c r="K163" s="31">
        <v>1143.8</v>
      </c>
      <c r="L163" s="31">
        <v>1082.5</v>
      </c>
      <c r="M163" s="31">
        <v>21.19764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6724.45</v>
      </c>
      <c r="D164" s="36">
        <v>6754.166666666667</v>
      </c>
      <c r="E164" s="36">
        <v>6680.3333333333339</v>
      </c>
      <c r="F164" s="36">
        <v>6636.2166666666672</v>
      </c>
      <c r="G164" s="36">
        <v>6562.3833333333341</v>
      </c>
      <c r="H164" s="36">
        <v>6798.2833333333338</v>
      </c>
      <c r="I164" s="36">
        <v>6872.1166666666677</v>
      </c>
      <c r="J164" s="36">
        <v>6916.2333333333336</v>
      </c>
      <c r="K164" s="31">
        <v>6828</v>
      </c>
      <c r="L164" s="31">
        <v>6710.05</v>
      </c>
      <c r="M164" s="31">
        <v>3.3721100000000002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394</v>
      </c>
      <c r="D165" s="36">
        <v>397.3</v>
      </c>
      <c r="E165" s="36">
        <v>388.70000000000005</v>
      </c>
      <c r="F165" s="36">
        <v>383.40000000000003</v>
      </c>
      <c r="G165" s="36">
        <v>374.80000000000007</v>
      </c>
      <c r="H165" s="36">
        <v>402.6</v>
      </c>
      <c r="I165" s="36">
        <v>411.20000000000005</v>
      </c>
      <c r="J165" s="36">
        <v>416.5</v>
      </c>
      <c r="K165" s="31">
        <v>405.9</v>
      </c>
      <c r="L165" s="31">
        <v>392</v>
      </c>
      <c r="M165" s="31">
        <v>12.324350000000001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491.05</v>
      </c>
      <c r="D166" s="36">
        <v>494.18333333333334</v>
      </c>
      <c r="E166" s="36">
        <v>485.16666666666669</v>
      </c>
      <c r="F166" s="36">
        <v>479.28333333333336</v>
      </c>
      <c r="G166" s="36">
        <v>470.26666666666671</v>
      </c>
      <c r="H166" s="36">
        <v>500.06666666666666</v>
      </c>
      <c r="I166" s="36">
        <v>509.08333333333331</v>
      </c>
      <c r="J166" s="36">
        <v>514.9666666666667</v>
      </c>
      <c r="K166" s="31">
        <v>503.2</v>
      </c>
      <c r="L166" s="31">
        <v>488.3</v>
      </c>
      <c r="M166" s="31">
        <v>76.329239999999999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338.25</v>
      </c>
      <c r="D167" s="36">
        <v>338.93333333333334</v>
      </c>
      <c r="E167" s="36">
        <v>336.36666666666667</v>
      </c>
      <c r="F167" s="36">
        <v>334.48333333333335</v>
      </c>
      <c r="G167" s="36">
        <v>331.91666666666669</v>
      </c>
      <c r="H167" s="36">
        <v>340.81666666666666</v>
      </c>
      <c r="I167" s="36">
        <v>343.38333333333338</v>
      </c>
      <c r="J167" s="36">
        <v>345.26666666666665</v>
      </c>
      <c r="K167" s="31">
        <v>341.5</v>
      </c>
      <c r="L167" s="31">
        <v>337.05</v>
      </c>
      <c r="M167" s="31">
        <v>77.485699999999994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1834.9</v>
      </c>
      <c r="D168" s="36">
        <v>1843.8333333333333</v>
      </c>
      <c r="E168" s="36">
        <v>1796.0666666666666</v>
      </c>
      <c r="F168" s="36">
        <v>1757.2333333333333</v>
      </c>
      <c r="G168" s="36">
        <v>1709.4666666666667</v>
      </c>
      <c r="H168" s="36">
        <v>1882.6666666666665</v>
      </c>
      <c r="I168" s="36">
        <v>1930.4333333333334</v>
      </c>
      <c r="J168" s="36">
        <v>1969.2666666666664</v>
      </c>
      <c r="K168" s="31">
        <v>1891.6</v>
      </c>
      <c r="L168" s="31">
        <v>1805</v>
      </c>
      <c r="M168" s="31">
        <v>11.08831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16600.150000000001</v>
      </c>
      <c r="D169" s="36">
        <v>16610.350000000002</v>
      </c>
      <c r="E169" s="36">
        <v>16481.700000000004</v>
      </c>
      <c r="F169" s="36">
        <v>16363.250000000004</v>
      </c>
      <c r="G169" s="36">
        <v>16234.600000000006</v>
      </c>
      <c r="H169" s="36">
        <v>16728.800000000003</v>
      </c>
      <c r="I169" s="36">
        <v>16857.450000000004</v>
      </c>
      <c r="J169" s="36">
        <v>16975.900000000001</v>
      </c>
      <c r="K169" s="31">
        <v>16739</v>
      </c>
      <c r="L169" s="31">
        <v>16491.900000000001</v>
      </c>
      <c r="M169" s="31">
        <v>3.4040000000000001E-2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110.81</v>
      </c>
      <c r="D170" s="36">
        <v>111.08999999999999</v>
      </c>
      <c r="E170" s="36">
        <v>109.97999999999998</v>
      </c>
      <c r="F170" s="36">
        <v>109.14999999999999</v>
      </c>
      <c r="G170" s="36">
        <v>108.03999999999998</v>
      </c>
      <c r="H170" s="36">
        <v>111.91999999999997</v>
      </c>
      <c r="I170" s="36">
        <v>113.02999999999999</v>
      </c>
      <c r="J170" s="36">
        <v>113.85999999999997</v>
      </c>
      <c r="K170" s="31">
        <v>112.2</v>
      </c>
      <c r="L170" s="31">
        <v>110.26</v>
      </c>
      <c r="M170" s="31">
        <v>128.3417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560.70000000000005</v>
      </c>
      <c r="D171" s="36">
        <v>562.7166666666667</v>
      </c>
      <c r="E171" s="36">
        <v>555.18333333333339</v>
      </c>
      <c r="F171" s="36">
        <v>549.66666666666674</v>
      </c>
      <c r="G171" s="36">
        <v>542.13333333333344</v>
      </c>
      <c r="H171" s="36">
        <v>568.23333333333335</v>
      </c>
      <c r="I171" s="36">
        <v>575.76666666666665</v>
      </c>
      <c r="J171" s="36">
        <v>581.2833333333333</v>
      </c>
      <c r="K171" s="31">
        <v>570.25</v>
      </c>
      <c r="L171" s="31">
        <v>557.20000000000005</v>
      </c>
      <c r="M171" s="31">
        <v>41.367980000000003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545.29999999999995</v>
      </c>
      <c r="D172" s="36">
        <v>547.41666666666663</v>
      </c>
      <c r="E172" s="36">
        <v>540.48333333333323</v>
      </c>
      <c r="F172" s="36">
        <v>535.66666666666663</v>
      </c>
      <c r="G172" s="36">
        <v>528.73333333333323</v>
      </c>
      <c r="H172" s="36">
        <v>552.23333333333323</v>
      </c>
      <c r="I172" s="36">
        <v>559.16666666666663</v>
      </c>
      <c r="J172" s="36">
        <v>563.98333333333323</v>
      </c>
      <c r="K172" s="31">
        <v>554.35</v>
      </c>
      <c r="L172" s="31">
        <v>542.6</v>
      </c>
      <c r="M172" s="31">
        <v>48.85521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2942.7</v>
      </c>
      <c r="D173" s="36">
        <v>2944.6666666666665</v>
      </c>
      <c r="E173" s="36">
        <v>2927.5333333333328</v>
      </c>
      <c r="F173" s="36">
        <v>2912.3666666666663</v>
      </c>
      <c r="G173" s="36">
        <v>2895.2333333333327</v>
      </c>
      <c r="H173" s="36">
        <v>2959.833333333333</v>
      </c>
      <c r="I173" s="36">
        <v>2976.9666666666672</v>
      </c>
      <c r="J173" s="36">
        <v>2992.1333333333332</v>
      </c>
      <c r="K173" s="31">
        <v>2961.8</v>
      </c>
      <c r="L173" s="31">
        <v>2929.5</v>
      </c>
      <c r="M173" s="31">
        <v>27.40887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800.5</v>
      </c>
      <c r="D174" s="36">
        <v>800.30000000000007</v>
      </c>
      <c r="E174" s="36">
        <v>793.20000000000016</v>
      </c>
      <c r="F174" s="36">
        <v>785.90000000000009</v>
      </c>
      <c r="G174" s="36">
        <v>778.80000000000018</v>
      </c>
      <c r="H174" s="36">
        <v>807.60000000000014</v>
      </c>
      <c r="I174" s="36">
        <v>814.7</v>
      </c>
      <c r="J174" s="36">
        <v>822.00000000000011</v>
      </c>
      <c r="K174" s="31">
        <v>807.4</v>
      </c>
      <c r="L174" s="31">
        <v>793</v>
      </c>
      <c r="M174" s="31">
        <v>8.8750199999999992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1821.25</v>
      </c>
      <c r="D175" s="36">
        <v>1834.05</v>
      </c>
      <c r="E175" s="36">
        <v>1803.3</v>
      </c>
      <c r="F175" s="36">
        <v>1785.35</v>
      </c>
      <c r="G175" s="36">
        <v>1754.6</v>
      </c>
      <c r="H175" s="36">
        <v>1852</v>
      </c>
      <c r="I175" s="36">
        <v>1882.75</v>
      </c>
      <c r="J175" s="36">
        <v>1900.7</v>
      </c>
      <c r="K175" s="31">
        <v>1864.8</v>
      </c>
      <c r="L175" s="31">
        <v>1816.1</v>
      </c>
      <c r="M175" s="31">
        <v>15.76652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2436.9</v>
      </c>
      <c r="D176" s="36">
        <v>2448.6833333333334</v>
      </c>
      <c r="E176" s="36">
        <v>2421.416666666667</v>
      </c>
      <c r="F176" s="36">
        <v>2405.9333333333334</v>
      </c>
      <c r="G176" s="36">
        <v>2378.666666666667</v>
      </c>
      <c r="H176" s="36">
        <v>2464.166666666667</v>
      </c>
      <c r="I176" s="36">
        <v>2491.4333333333334</v>
      </c>
      <c r="J176" s="36">
        <v>2506.916666666667</v>
      </c>
      <c r="K176" s="31">
        <v>2475.9499999999998</v>
      </c>
      <c r="L176" s="31">
        <v>2433.1999999999998</v>
      </c>
      <c r="M176" s="31">
        <v>4.0176699999999999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193.79</v>
      </c>
      <c r="D177" s="36">
        <v>192.62333333333333</v>
      </c>
      <c r="E177" s="36">
        <v>190.84666666666666</v>
      </c>
      <c r="F177" s="36">
        <v>187.90333333333334</v>
      </c>
      <c r="G177" s="36">
        <v>186.12666666666667</v>
      </c>
      <c r="H177" s="36">
        <v>195.56666666666666</v>
      </c>
      <c r="I177" s="36">
        <v>197.34333333333331</v>
      </c>
      <c r="J177" s="36">
        <v>200.28666666666666</v>
      </c>
      <c r="K177" s="31">
        <v>194.4</v>
      </c>
      <c r="L177" s="31">
        <v>189.68</v>
      </c>
      <c r="M177" s="31">
        <v>221.22203999999999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25619.4</v>
      </c>
      <c r="D178" s="36">
        <v>25725.7</v>
      </c>
      <c r="E178" s="36">
        <v>25401.4</v>
      </c>
      <c r="F178" s="36">
        <v>25183.4</v>
      </c>
      <c r="G178" s="36">
        <v>24859.100000000002</v>
      </c>
      <c r="H178" s="36">
        <v>25943.7</v>
      </c>
      <c r="I178" s="36">
        <v>26267.999999999996</v>
      </c>
      <c r="J178" s="36">
        <v>26486</v>
      </c>
      <c r="K178" s="31">
        <v>26050</v>
      </c>
      <c r="L178" s="31">
        <v>25507.7</v>
      </c>
      <c r="M178" s="31">
        <v>0.18917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3418.95</v>
      </c>
      <c r="D179" s="36">
        <v>3407.1333333333332</v>
      </c>
      <c r="E179" s="36">
        <v>3374.4166666666665</v>
      </c>
      <c r="F179" s="36">
        <v>3329.8833333333332</v>
      </c>
      <c r="G179" s="36">
        <v>3297.1666666666665</v>
      </c>
      <c r="H179" s="36">
        <v>3451.6666666666665</v>
      </c>
      <c r="I179" s="36">
        <v>3484.3833333333337</v>
      </c>
      <c r="J179" s="36">
        <v>3528.9166666666665</v>
      </c>
      <c r="K179" s="31">
        <v>3439.85</v>
      </c>
      <c r="L179" s="31">
        <v>3362.6</v>
      </c>
      <c r="M179" s="31">
        <v>9.4496400000000005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6712.8</v>
      </c>
      <c r="D180" s="36">
        <v>6731.9333333333334</v>
      </c>
      <c r="E180" s="36">
        <v>6688.8666666666668</v>
      </c>
      <c r="F180" s="36">
        <v>6664.9333333333334</v>
      </c>
      <c r="G180" s="36">
        <v>6621.8666666666668</v>
      </c>
      <c r="H180" s="36">
        <v>6755.8666666666668</v>
      </c>
      <c r="I180" s="36">
        <v>6798.9333333333343</v>
      </c>
      <c r="J180" s="36">
        <v>6822.8666666666668</v>
      </c>
      <c r="K180" s="31">
        <v>6775</v>
      </c>
      <c r="L180" s="31">
        <v>6708</v>
      </c>
      <c r="M180" s="31">
        <v>0.72126999999999997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733.65</v>
      </c>
      <c r="D181" s="36">
        <v>732.05000000000007</v>
      </c>
      <c r="E181" s="36">
        <v>726.60000000000014</v>
      </c>
      <c r="F181" s="36">
        <v>719.55000000000007</v>
      </c>
      <c r="G181" s="36">
        <v>714.10000000000014</v>
      </c>
      <c r="H181" s="36">
        <v>739.10000000000014</v>
      </c>
      <c r="I181" s="36">
        <v>744.55000000000018</v>
      </c>
      <c r="J181" s="36">
        <v>751.60000000000014</v>
      </c>
      <c r="K181" s="31">
        <v>737.5</v>
      </c>
      <c r="L181" s="31">
        <v>725</v>
      </c>
      <c r="M181" s="31">
        <v>6.8452400000000004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785.55</v>
      </c>
      <c r="D182" s="36">
        <v>788.31666666666661</v>
      </c>
      <c r="E182" s="36">
        <v>781.63333333333321</v>
      </c>
      <c r="F182" s="36">
        <v>777.71666666666658</v>
      </c>
      <c r="G182" s="36">
        <v>771.03333333333319</v>
      </c>
      <c r="H182" s="36">
        <v>792.23333333333323</v>
      </c>
      <c r="I182" s="36">
        <v>798.91666666666663</v>
      </c>
      <c r="J182" s="36">
        <v>802.83333333333326</v>
      </c>
      <c r="K182" s="31">
        <v>795</v>
      </c>
      <c r="L182" s="31">
        <v>784.4</v>
      </c>
      <c r="M182" s="31">
        <v>95.537360000000007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133.04</v>
      </c>
      <c r="D183" s="36">
        <v>132.95666666666668</v>
      </c>
      <c r="E183" s="36">
        <v>131.83333333333334</v>
      </c>
      <c r="F183" s="36">
        <v>130.62666666666667</v>
      </c>
      <c r="G183" s="36">
        <v>129.50333333333333</v>
      </c>
      <c r="H183" s="36">
        <v>134.16333333333336</v>
      </c>
      <c r="I183" s="36">
        <v>135.28666666666669</v>
      </c>
      <c r="J183" s="36">
        <v>136.49333333333337</v>
      </c>
      <c r="K183" s="31">
        <v>134.08000000000001</v>
      </c>
      <c r="L183" s="31">
        <v>131.75</v>
      </c>
      <c r="M183" s="31">
        <v>135.5309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1862.95</v>
      </c>
      <c r="D184" s="36">
        <v>1862.4000000000003</v>
      </c>
      <c r="E184" s="36">
        <v>1851.4500000000007</v>
      </c>
      <c r="F184" s="36">
        <v>1839.9500000000005</v>
      </c>
      <c r="G184" s="36">
        <v>1829.0000000000009</v>
      </c>
      <c r="H184" s="36">
        <v>1873.9000000000005</v>
      </c>
      <c r="I184" s="36">
        <v>1884.85</v>
      </c>
      <c r="J184" s="36">
        <v>1896.3500000000004</v>
      </c>
      <c r="K184" s="31">
        <v>1873.35</v>
      </c>
      <c r="L184" s="31">
        <v>1850.9</v>
      </c>
      <c r="M184" s="31">
        <v>12.84085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843.75</v>
      </c>
      <c r="D185" s="36">
        <v>838.18333333333339</v>
      </c>
      <c r="E185" s="36">
        <v>829.06666666666683</v>
      </c>
      <c r="F185" s="36">
        <v>814.38333333333344</v>
      </c>
      <c r="G185" s="36">
        <v>805.26666666666688</v>
      </c>
      <c r="H185" s="36">
        <v>852.86666666666679</v>
      </c>
      <c r="I185" s="36">
        <v>861.98333333333335</v>
      </c>
      <c r="J185" s="36">
        <v>876.66666666666674</v>
      </c>
      <c r="K185" s="31">
        <v>847.3</v>
      </c>
      <c r="L185" s="31">
        <v>823.5</v>
      </c>
      <c r="M185" s="31">
        <v>10.14892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938.2</v>
      </c>
      <c r="D186" s="36">
        <v>935.85</v>
      </c>
      <c r="E186" s="36">
        <v>926.45</v>
      </c>
      <c r="F186" s="36">
        <v>914.7</v>
      </c>
      <c r="G186" s="36">
        <v>905.30000000000007</v>
      </c>
      <c r="H186" s="36">
        <v>947.6</v>
      </c>
      <c r="I186" s="36">
        <v>956.99999999999989</v>
      </c>
      <c r="J186" s="36">
        <v>968.75</v>
      </c>
      <c r="K186" s="31">
        <v>945.25</v>
      </c>
      <c r="L186" s="31">
        <v>924.1</v>
      </c>
      <c r="M186" s="31">
        <v>8.9682499999999994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2841.75</v>
      </c>
      <c r="D187" s="36">
        <v>2832.2333333333336</v>
      </c>
      <c r="E187" s="36">
        <v>2814.5166666666673</v>
      </c>
      <c r="F187" s="36">
        <v>2787.2833333333338</v>
      </c>
      <c r="G187" s="36">
        <v>2769.5666666666675</v>
      </c>
      <c r="H187" s="36">
        <v>2859.4666666666672</v>
      </c>
      <c r="I187" s="36">
        <v>2877.1833333333334</v>
      </c>
      <c r="J187" s="36">
        <v>2904.416666666667</v>
      </c>
      <c r="K187" s="31">
        <v>2849.95</v>
      </c>
      <c r="L187" s="31">
        <v>2805</v>
      </c>
      <c r="M187" s="31">
        <v>2.3725800000000001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1041.75</v>
      </c>
      <c r="D188" s="36">
        <v>1047.3166666666666</v>
      </c>
      <c r="E188" s="36">
        <v>1034.4333333333332</v>
      </c>
      <c r="F188" s="36">
        <v>1027.1166666666666</v>
      </c>
      <c r="G188" s="36">
        <v>1014.2333333333331</v>
      </c>
      <c r="H188" s="36">
        <v>1054.6333333333332</v>
      </c>
      <c r="I188" s="36">
        <v>1067.5166666666664</v>
      </c>
      <c r="J188" s="36">
        <v>1074.8333333333333</v>
      </c>
      <c r="K188" s="31">
        <v>1060.2</v>
      </c>
      <c r="L188" s="31">
        <v>1040</v>
      </c>
      <c r="M188" s="31">
        <v>6.9739899999999997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2047.5</v>
      </c>
      <c r="D189" s="36">
        <v>2055.5</v>
      </c>
      <c r="E189" s="36">
        <v>2032</v>
      </c>
      <c r="F189" s="36">
        <v>2016.5</v>
      </c>
      <c r="G189" s="36">
        <v>1993</v>
      </c>
      <c r="H189" s="36">
        <v>2071</v>
      </c>
      <c r="I189" s="36">
        <v>2094.5</v>
      </c>
      <c r="J189" s="36">
        <v>2110</v>
      </c>
      <c r="K189" s="31">
        <v>2079</v>
      </c>
      <c r="L189" s="31">
        <v>2040</v>
      </c>
      <c r="M189" s="31">
        <v>1.73824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4513.25</v>
      </c>
      <c r="D190" s="36">
        <v>4517.916666666667</v>
      </c>
      <c r="E190" s="36">
        <v>4489.7833333333338</v>
      </c>
      <c r="F190" s="36">
        <v>4466.3166666666666</v>
      </c>
      <c r="G190" s="36">
        <v>4438.1833333333334</v>
      </c>
      <c r="H190" s="36">
        <v>4541.3833333333341</v>
      </c>
      <c r="I190" s="36">
        <v>4569.5166666666673</v>
      </c>
      <c r="J190" s="36">
        <v>4592.9833333333345</v>
      </c>
      <c r="K190" s="31">
        <v>4546.05</v>
      </c>
      <c r="L190" s="31">
        <v>4494.45</v>
      </c>
      <c r="M190" s="31">
        <v>11.5512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1218.5</v>
      </c>
      <c r="D191" s="36">
        <v>1216.4166666666667</v>
      </c>
      <c r="E191" s="36">
        <v>1209.0833333333335</v>
      </c>
      <c r="F191" s="36">
        <v>1199.6666666666667</v>
      </c>
      <c r="G191" s="36">
        <v>1192.3333333333335</v>
      </c>
      <c r="H191" s="36">
        <v>1225.8333333333335</v>
      </c>
      <c r="I191" s="36">
        <v>1233.166666666667</v>
      </c>
      <c r="J191" s="36">
        <v>1242.5833333333335</v>
      </c>
      <c r="K191" s="31">
        <v>1223.75</v>
      </c>
      <c r="L191" s="31">
        <v>1207</v>
      </c>
      <c r="M191" s="31">
        <v>9.8458400000000008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7688.75</v>
      </c>
      <c r="D192" s="36">
        <v>7711.25</v>
      </c>
      <c r="E192" s="36">
        <v>7654.5</v>
      </c>
      <c r="F192" s="36">
        <v>7620.25</v>
      </c>
      <c r="G192" s="36">
        <v>7563.5</v>
      </c>
      <c r="H192" s="36">
        <v>7745.5</v>
      </c>
      <c r="I192" s="36">
        <v>7802.25</v>
      </c>
      <c r="J192" s="36">
        <v>7836.5</v>
      </c>
      <c r="K192" s="31">
        <v>7768</v>
      </c>
      <c r="L192" s="31">
        <v>7677</v>
      </c>
      <c r="M192" s="31">
        <v>0.98043999999999998</v>
      </c>
      <c r="N192" s="1"/>
      <c r="O192" s="1"/>
    </row>
    <row r="193" spans="1:15" ht="12.75" customHeight="1">
      <c r="A193" s="51">
        <v>188</v>
      </c>
      <c r="B193" s="53" t="s">
        <v>956</v>
      </c>
      <c r="C193" s="31" t="e">
        <v>#N/A</v>
      </c>
      <c r="D193" s="36" t="e">
        <v>#N/A</v>
      </c>
      <c r="E193" s="36" t="e">
        <v>#N/A</v>
      </c>
      <c r="F193" s="36" t="e">
        <v>#N/A</v>
      </c>
      <c r="G193" s="36" t="e">
        <v>#N/A</v>
      </c>
      <c r="H193" s="36" t="e">
        <v>#N/A</v>
      </c>
      <c r="I193" s="36" t="e">
        <v>#N/A</v>
      </c>
      <c r="J193" s="36" t="e">
        <v>#N/A</v>
      </c>
      <c r="K193" s="31" t="e">
        <v>#N/A</v>
      </c>
      <c r="L193" s="31" t="e">
        <v>#N/A</v>
      </c>
      <c r="M193" s="31" t="e">
        <v>#N/A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988.4</v>
      </c>
      <c r="D194" s="36">
        <v>990.93333333333339</v>
      </c>
      <c r="E194" s="36">
        <v>981.96666666666681</v>
      </c>
      <c r="F194" s="36">
        <v>975.53333333333342</v>
      </c>
      <c r="G194" s="36">
        <v>966.56666666666683</v>
      </c>
      <c r="H194" s="36">
        <v>997.36666666666679</v>
      </c>
      <c r="I194" s="36">
        <v>1006.3333333333335</v>
      </c>
      <c r="J194" s="36">
        <v>1012.7666666666668</v>
      </c>
      <c r="K194" s="31">
        <v>999.9</v>
      </c>
      <c r="L194" s="31">
        <v>984.5</v>
      </c>
      <c r="M194" s="31">
        <v>58.362740000000002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443.35</v>
      </c>
      <c r="D195" s="36">
        <v>445.25</v>
      </c>
      <c r="E195" s="36">
        <v>438.6</v>
      </c>
      <c r="F195" s="36">
        <v>433.85</v>
      </c>
      <c r="G195" s="36">
        <v>427.20000000000005</v>
      </c>
      <c r="H195" s="36">
        <v>450</v>
      </c>
      <c r="I195" s="36">
        <v>456.65</v>
      </c>
      <c r="J195" s="36">
        <v>461.4</v>
      </c>
      <c r="K195" s="31">
        <v>451.9</v>
      </c>
      <c r="L195" s="31">
        <v>440.5</v>
      </c>
      <c r="M195" s="31">
        <v>88.506200000000007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154.21</v>
      </c>
      <c r="D196" s="36">
        <v>154.45666666666668</v>
      </c>
      <c r="E196" s="36">
        <v>153.25333333333336</v>
      </c>
      <c r="F196" s="36">
        <v>152.29666666666668</v>
      </c>
      <c r="G196" s="36">
        <v>151.09333333333336</v>
      </c>
      <c r="H196" s="36">
        <v>155.41333333333336</v>
      </c>
      <c r="I196" s="36">
        <v>156.61666666666667</v>
      </c>
      <c r="J196" s="36">
        <v>157.57333333333335</v>
      </c>
      <c r="K196" s="31">
        <v>155.66</v>
      </c>
      <c r="L196" s="31">
        <v>153.5</v>
      </c>
      <c r="M196" s="31">
        <v>325.75459999999998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1649</v>
      </c>
      <c r="D197" s="36">
        <v>1655.1666666666667</v>
      </c>
      <c r="E197" s="36">
        <v>1640.3333333333335</v>
      </c>
      <c r="F197" s="36">
        <v>1631.6666666666667</v>
      </c>
      <c r="G197" s="36">
        <v>1616.8333333333335</v>
      </c>
      <c r="H197" s="36">
        <v>1663.8333333333335</v>
      </c>
      <c r="I197" s="36">
        <v>1678.666666666667</v>
      </c>
      <c r="J197" s="36">
        <v>1687.3333333333335</v>
      </c>
      <c r="K197" s="31">
        <v>1670</v>
      </c>
      <c r="L197" s="31">
        <v>1646.5</v>
      </c>
      <c r="M197" s="31">
        <v>10.60407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851.1</v>
      </c>
      <c r="D198" s="36">
        <v>851.43333333333339</v>
      </c>
      <c r="E198" s="36">
        <v>845.76666666666677</v>
      </c>
      <c r="F198" s="36">
        <v>840.43333333333339</v>
      </c>
      <c r="G198" s="36">
        <v>834.76666666666677</v>
      </c>
      <c r="H198" s="36">
        <v>856.76666666666677</v>
      </c>
      <c r="I198" s="36">
        <v>862.43333333333328</v>
      </c>
      <c r="J198" s="36">
        <v>867.76666666666677</v>
      </c>
      <c r="K198" s="31">
        <v>857.1</v>
      </c>
      <c r="L198" s="31">
        <v>846.1</v>
      </c>
      <c r="M198" s="31">
        <v>12.226039999999999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3740.65</v>
      </c>
      <c r="D199" s="36">
        <v>3755.0166666666664</v>
      </c>
      <c r="E199" s="36">
        <v>3721.0333333333328</v>
      </c>
      <c r="F199" s="36">
        <v>3701.4166666666665</v>
      </c>
      <c r="G199" s="36">
        <v>3667.4333333333329</v>
      </c>
      <c r="H199" s="36">
        <v>3774.6333333333328</v>
      </c>
      <c r="I199" s="36">
        <v>3808.6166666666663</v>
      </c>
      <c r="J199" s="36">
        <v>3828.2333333333327</v>
      </c>
      <c r="K199" s="31">
        <v>3789</v>
      </c>
      <c r="L199" s="31">
        <v>3735.4</v>
      </c>
      <c r="M199" s="31">
        <v>3.8660199999999998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3453.9</v>
      </c>
      <c r="D200" s="36">
        <v>3459.2000000000003</v>
      </c>
      <c r="E200" s="36">
        <v>3435.3500000000004</v>
      </c>
      <c r="F200" s="36">
        <v>3416.8</v>
      </c>
      <c r="G200" s="36">
        <v>3392.9500000000003</v>
      </c>
      <c r="H200" s="36">
        <v>3477.7500000000005</v>
      </c>
      <c r="I200" s="36">
        <v>3501.6</v>
      </c>
      <c r="J200" s="36">
        <v>3520.1500000000005</v>
      </c>
      <c r="K200" s="31">
        <v>3483.05</v>
      </c>
      <c r="L200" s="31">
        <v>3440.65</v>
      </c>
      <c r="M200" s="31">
        <v>0.83214999999999995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1780.8</v>
      </c>
      <c r="D201" s="36">
        <v>1774.2833333333335</v>
      </c>
      <c r="E201" s="36">
        <v>1751.5666666666671</v>
      </c>
      <c r="F201" s="36">
        <v>1722.3333333333335</v>
      </c>
      <c r="G201" s="36">
        <v>1699.616666666667</v>
      </c>
      <c r="H201" s="36">
        <v>1803.5166666666671</v>
      </c>
      <c r="I201" s="36">
        <v>1826.2333333333338</v>
      </c>
      <c r="J201" s="36">
        <v>1855.4666666666672</v>
      </c>
      <c r="K201" s="31">
        <v>1797</v>
      </c>
      <c r="L201" s="31">
        <v>1745.05</v>
      </c>
      <c r="M201" s="31">
        <v>6.2114399999999996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7318.8</v>
      </c>
      <c r="D202" s="36">
        <v>7304.916666666667</v>
      </c>
      <c r="E202" s="36">
        <v>7224.8833333333341</v>
      </c>
      <c r="F202" s="36">
        <v>7130.9666666666672</v>
      </c>
      <c r="G202" s="36">
        <v>7050.9333333333343</v>
      </c>
      <c r="H202" s="36">
        <v>7398.8333333333339</v>
      </c>
      <c r="I202" s="36">
        <v>7478.8666666666668</v>
      </c>
      <c r="J202" s="36">
        <v>7572.7833333333338</v>
      </c>
      <c r="K202" s="31">
        <v>7384.95</v>
      </c>
      <c r="L202" s="31">
        <v>7211</v>
      </c>
      <c r="M202" s="31">
        <v>5.0209999999999999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4047.1</v>
      </c>
      <c r="D203" s="36">
        <v>4065.9499999999994</v>
      </c>
      <c r="E203" s="36">
        <v>3999.4499999999989</v>
      </c>
      <c r="F203" s="36">
        <v>3951.7999999999997</v>
      </c>
      <c r="G203" s="36">
        <v>3885.2999999999993</v>
      </c>
      <c r="H203" s="36">
        <v>4113.5999999999985</v>
      </c>
      <c r="I203" s="36">
        <v>4180.0999999999995</v>
      </c>
      <c r="J203" s="36">
        <v>4227.7499999999982</v>
      </c>
      <c r="K203" s="31">
        <v>4132.45</v>
      </c>
      <c r="L203" s="31">
        <v>4018.3</v>
      </c>
      <c r="M203" s="31">
        <v>3.41445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613.79999999999995</v>
      </c>
      <c r="D204" s="36">
        <v>612</v>
      </c>
      <c r="E204" s="36">
        <v>608.5</v>
      </c>
      <c r="F204" s="36">
        <v>603.20000000000005</v>
      </c>
      <c r="G204" s="36">
        <v>599.70000000000005</v>
      </c>
      <c r="H204" s="36">
        <v>617.29999999999995</v>
      </c>
      <c r="I204" s="36">
        <v>620.79999999999995</v>
      </c>
      <c r="J204" s="36">
        <v>626.09999999999991</v>
      </c>
      <c r="K204" s="31">
        <v>615.5</v>
      </c>
      <c r="L204" s="31">
        <v>606.70000000000005</v>
      </c>
      <c r="M204" s="31">
        <v>11.860440000000001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11642.65</v>
      </c>
      <c r="D205" s="36">
        <v>11681.533333333333</v>
      </c>
      <c r="E205" s="36">
        <v>11565.116666666665</v>
      </c>
      <c r="F205" s="36">
        <v>11487.583333333332</v>
      </c>
      <c r="G205" s="36">
        <v>11371.166666666664</v>
      </c>
      <c r="H205" s="36">
        <v>11759.066666666666</v>
      </c>
      <c r="I205" s="36">
        <v>11875.483333333334</v>
      </c>
      <c r="J205" s="36">
        <v>11953.016666666666</v>
      </c>
      <c r="K205" s="31">
        <v>11797.95</v>
      </c>
      <c r="L205" s="31">
        <v>11604</v>
      </c>
      <c r="M205" s="31">
        <v>2.57856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123.21</v>
      </c>
      <c r="D206" s="36">
        <v>124.07</v>
      </c>
      <c r="E206" s="36">
        <v>120.83999999999999</v>
      </c>
      <c r="F206" s="36">
        <v>118.47</v>
      </c>
      <c r="G206" s="36">
        <v>115.24</v>
      </c>
      <c r="H206" s="36">
        <v>126.43999999999998</v>
      </c>
      <c r="I206" s="36">
        <v>129.67000000000002</v>
      </c>
      <c r="J206" s="36">
        <v>132.03999999999996</v>
      </c>
      <c r="K206" s="31">
        <v>127.3</v>
      </c>
      <c r="L206" s="31">
        <v>121.7</v>
      </c>
      <c r="M206" s="31">
        <v>270.66741000000002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2115</v>
      </c>
      <c r="D207" s="36">
        <v>2103.3166666666666</v>
      </c>
      <c r="E207" s="36">
        <v>2087.6833333333334</v>
      </c>
      <c r="F207" s="36">
        <v>2060.3666666666668</v>
      </c>
      <c r="G207" s="36">
        <v>2044.7333333333336</v>
      </c>
      <c r="H207" s="36">
        <v>2130.6333333333332</v>
      </c>
      <c r="I207" s="36">
        <v>2146.2666666666664</v>
      </c>
      <c r="J207" s="36">
        <v>2173.583333333333</v>
      </c>
      <c r="K207" s="31">
        <v>2118.9499999999998</v>
      </c>
      <c r="L207" s="31">
        <v>2076</v>
      </c>
      <c r="M207" s="31">
        <v>2.79881</v>
      </c>
      <c r="N207" s="1"/>
      <c r="O207" s="1"/>
    </row>
    <row r="208" spans="1:15" ht="12.75" customHeight="1">
      <c r="A208" s="51">
        <v>203</v>
      </c>
      <c r="B208" s="53" t="s">
        <v>874</v>
      </c>
      <c r="C208" s="31">
        <v>1547.25</v>
      </c>
      <c r="D208" s="36">
        <v>1541.8500000000001</v>
      </c>
      <c r="E208" s="36">
        <v>1530.8000000000002</v>
      </c>
      <c r="F208" s="36">
        <v>1514.3500000000001</v>
      </c>
      <c r="G208" s="36">
        <v>1503.3000000000002</v>
      </c>
      <c r="H208" s="36">
        <v>1558.3000000000002</v>
      </c>
      <c r="I208" s="36">
        <v>1569.35</v>
      </c>
      <c r="J208" s="36">
        <v>1585.8000000000002</v>
      </c>
      <c r="K208" s="31">
        <v>1552.9</v>
      </c>
      <c r="L208" s="31">
        <v>1525.4</v>
      </c>
      <c r="M208" s="31">
        <v>5.1612299999999998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621.04999999999995</v>
      </c>
      <c r="D209" s="36">
        <v>628.65</v>
      </c>
      <c r="E209" s="36">
        <v>608.65</v>
      </c>
      <c r="F209" s="36">
        <v>596.25</v>
      </c>
      <c r="G209" s="36">
        <v>576.25</v>
      </c>
      <c r="H209" s="36">
        <v>641.04999999999995</v>
      </c>
      <c r="I209" s="36">
        <v>661.05</v>
      </c>
      <c r="J209" s="36">
        <v>673.44999999999993</v>
      </c>
      <c r="K209" s="31">
        <v>648.65</v>
      </c>
      <c r="L209" s="31">
        <v>616.25</v>
      </c>
      <c r="M209" s="31">
        <v>69.826930000000004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446.3</v>
      </c>
      <c r="D210" s="36">
        <v>453.89999999999992</v>
      </c>
      <c r="E210" s="36">
        <v>436.79999999999984</v>
      </c>
      <c r="F210" s="36">
        <v>427.2999999999999</v>
      </c>
      <c r="G210" s="36">
        <v>410.19999999999982</v>
      </c>
      <c r="H210" s="36">
        <v>463.39999999999986</v>
      </c>
      <c r="I210" s="36">
        <v>480.49999999999989</v>
      </c>
      <c r="J210" s="36">
        <v>489.99999999999989</v>
      </c>
      <c r="K210" s="31">
        <v>471</v>
      </c>
      <c r="L210" s="31">
        <v>444.4</v>
      </c>
      <c r="M210" s="31">
        <v>345.90598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13.24</v>
      </c>
      <c r="D211" s="36">
        <v>13.286666666666667</v>
      </c>
      <c r="E211" s="36">
        <v>13.073333333333334</v>
      </c>
      <c r="F211" s="36">
        <v>12.906666666666666</v>
      </c>
      <c r="G211" s="36">
        <v>12.693333333333333</v>
      </c>
      <c r="H211" s="36">
        <v>13.453333333333335</v>
      </c>
      <c r="I211" s="36">
        <v>13.66666666666667</v>
      </c>
      <c r="J211" s="36">
        <v>13.833333333333336</v>
      </c>
      <c r="K211" s="31">
        <v>13.5</v>
      </c>
      <c r="L211" s="31">
        <v>13.12</v>
      </c>
      <c r="M211" s="31">
        <v>2617.8063699999998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1916</v>
      </c>
      <c r="D212" s="36">
        <v>1917.8333333333333</v>
      </c>
      <c r="E212" s="36">
        <v>1905.6666666666665</v>
      </c>
      <c r="F212" s="36">
        <v>1895.3333333333333</v>
      </c>
      <c r="G212" s="36">
        <v>1883.1666666666665</v>
      </c>
      <c r="H212" s="36">
        <v>1928.1666666666665</v>
      </c>
      <c r="I212" s="36">
        <v>1940.333333333333</v>
      </c>
      <c r="J212" s="36">
        <v>1950.6666666666665</v>
      </c>
      <c r="K212" s="31">
        <v>1930</v>
      </c>
      <c r="L212" s="31">
        <v>1907.5</v>
      </c>
      <c r="M212" s="31">
        <v>9.6198200000000007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551.9</v>
      </c>
      <c r="D213" s="36">
        <v>552.58333333333337</v>
      </c>
      <c r="E213" s="36">
        <v>548.31666666666672</v>
      </c>
      <c r="F213" s="36">
        <v>544.73333333333335</v>
      </c>
      <c r="G213" s="36">
        <v>540.4666666666667</v>
      </c>
      <c r="H213" s="36">
        <v>556.16666666666674</v>
      </c>
      <c r="I213" s="36">
        <v>560.43333333333339</v>
      </c>
      <c r="J213" s="36">
        <v>564.01666666666677</v>
      </c>
      <c r="K213" s="31">
        <v>556.85</v>
      </c>
      <c r="L213" s="31">
        <v>549</v>
      </c>
      <c r="M213" s="31">
        <v>55.442889999999998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23.5</v>
      </c>
      <c r="D214" s="36">
        <v>23.569999999999997</v>
      </c>
      <c r="E214" s="36">
        <v>23.169999999999995</v>
      </c>
      <c r="F214" s="36">
        <v>22.839999999999996</v>
      </c>
      <c r="G214" s="36">
        <v>22.439999999999994</v>
      </c>
      <c r="H214" s="36">
        <v>23.899999999999995</v>
      </c>
      <c r="I214" s="36">
        <v>24.299999999999994</v>
      </c>
      <c r="J214" s="36">
        <v>24.629999999999995</v>
      </c>
      <c r="K214" s="31">
        <v>23.97</v>
      </c>
      <c r="L214" s="31">
        <v>23.24</v>
      </c>
      <c r="M214" s="31">
        <v>1240.89733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134.86000000000001</v>
      </c>
      <c r="D215" s="36">
        <v>135.41333333333333</v>
      </c>
      <c r="E215" s="36">
        <v>133.94666666666666</v>
      </c>
      <c r="F215" s="36">
        <v>133.03333333333333</v>
      </c>
      <c r="G215" s="36">
        <v>131.56666666666666</v>
      </c>
      <c r="H215" s="36">
        <v>136.32666666666665</v>
      </c>
      <c r="I215" s="36">
        <v>137.79333333333329</v>
      </c>
      <c r="J215" s="36">
        <v>138.70666666666665</v>
      </c>
      <c r="K215" s="31">
        <v>136.88</v>
      </c>
      <c r="L215" s="31">
        <v>134.5</v>
      </c>
      <c r="M215" s="31">
        <v>85.157769999999999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277.7</v>
      </c>
      <c r="D216" s="36">
        <v>276.3</v>
      </c>
      <c r="E216" s="36">
        <v>270.60000000000002</v>
      </c>
      <c r="F216" s="36">
        <v>263.5</v>
      </c>
      <c r="G216" s="36">
        <v>257.8</v>
      </c>
      <c r="H216" s="36">
        <v>283.40000000000003</v>
      </c>
      <c r="I216" s="36">
        <v>289.09999999999997</v>
      </c>
      <c r="J216" s="36">
        <v>296.20000000000005</v>
      </c>
      <c r="K216" s="31">
        <v>282</v>
      </c>
      <c r="L216" s="31">
        <v>269.2</v>
      </c>
      <c r="M216" s="31">
        <v>477.92144999999999</v>
      </c>
      <c r="N216" s="1"/>
      <c r="O216" s="1"/>
    </row>
    <row r="217" spans="1:15" ht="12.75" customHeight="1">
      <c r="A217" s="54"/>
      <c r="B217" s="191" t="s">
        <v>236</v>
      </c>
      <c r="C217" s="271">
        <v>1115.8499999999999</v>
      </c>
      <c r="D217" s="271">
        <v>1121.0333333333333</v>
      </c>
      <c r="E217" s="271">
        <v>1109.0666666666666</v>
      </c>
      <c r="F217" s="271">
        <v>1102.2833333333333</v>
      </c>
      <c r="G217" s="271">
        <v>1090.3166666666666</v>
      </c>
      <c r="H217" s="271">
        <v>1127.8166666666666</v>
      </c>
      <c r="I217" s="271">
        <v>1139.7833333333333</v>
      </c>
      <c r="J217" s="271">
        <v>1146.5666666666666</v>
      </c>
      <c r="K217" s="271">
        <v>1133</v>
      </c>
      <c r="L217" s="272">
        <v>1114.25</v>
      </c>
      <c r="M217" s="191">
        <v>8.9716000000000005</v>
      </c>
      <c r="N217" s="191"/>
      <c r="O217" s="191"/>
    </row>
    <row r="218" spans="1:15" ht="12.75" customHeight="1">
      <c r="A218" s="54"/>
      <c r="N218" s="1"/>
      <c r="O218" s="1"/>
    </row>
    <row r="219" spans="1:15" ht="12.75" customHeight="1">
      <c r="A219" s="57" t="s">
        <v>301</v>
      </c>
      <c r="N219" s="1"/>
      <c r="O219" s="1"/>
    </row>
    <row r="220" spans="1:15" ht="12.75" customHeight="1">
      <c r="A220" s="58" t="s">
        <v>302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59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60" t="s">
        <v>303</v>
      </c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44" t="s">
        <v>237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62"/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1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63" t="s">
        <v>242</v>
      </c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4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56"/>
      <c r="M242" s="1"/>
      <c r="N242" s="1"/>
      <c r="O242" s="1"/>
    </row>
    <row r="243" spans="1:15" ht="12.75" customHeight="1">
      <c r="A243" s="1"/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61"/>
      <c r="D331" s="61"/>
      <c r="E331" s="55"/>
      <c r="F331" s="55"/>
      <c r="G331" s="55"/>
      <c r="H331" s="61"/>
      <c r="I331" s="61"/>
      <c r="J331" s="61"/>
      <c r="K331" s="61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81"/>
      <c r="B1" s="38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45552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5" t="s">
        <v>16</v>
      </c>
      <c r="B9" s="377" t="s">
        <v>18</v>
      </c>
      <c r="C9" s="380" t="s">
        <v>20</v>
      </c>
      <c r="D9" s="380" t="s">
        <v>21</v>
      </c>
      <c r="E9" s="372" t="s">
        <v>22</v>
      </c>
      <c r="F9" s="373"/>
      <c r="G9" s="374"/>
      <c r="H9" s="372" t="s">
        <v>23</v>
      </c>
      <c r="I9" s="373"/>
      <c r="J9" s="374"/>
      <c r="K9" s="26"/>
      <c r="L9" s="27"/>
      <c r="M9" s="48"/>
      <c r="N9" s="1"/>
      <c r="O9" s="1"/>
    </row>
    <row r="10" spans="1:15" ht="42.75" customHeight="1">
      <c r="A10" s="376"/>
      <c r="B10" s="379"/>
      <c r="C10" s="379"/>
      <c r="D10" s="37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1104.25</v>
      </c>
      <c r="D11" s="36">
        <v>1101.3166666666666</v>
      </c>
      <c r="E11" s="36">
        <v>1090.7833333333333</v>
      </c>
      <c r="F11" s="36">
        <v>1077.3166666666666</v>
      </c>
      <c r="G11" s="36">
        <v>1066.7833333333333</v>
      </c>
      <c r="H11" s="36">
        <v>1114.7833333333333</v>
      </c>
      <c r="I11" s="36">
        <v>1125.3166666666666</v>
      </c>
      <c r="J11" s="36">
        <v>1138.7833333333333</v>
      </c>
      <c r="K11" s="31">
        <v>1111.8499999999999</v>
      </c>
      <c r="L11" s="31">
        <v>1087.8499999999999</v>
      </c>
      <c r="M11" s="31">
        <v>2.7915899999999998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35807.300000000003</v>
      </c>
      <c r="D12" s="36">
        <v>35765.9</v>
      </c>
      <c r="E12" s="36">
        <v>35597.4</v>
      </c>
      <c r="F12" s="36">
        <v>35387.5</v>
      </c>
      <c r="G12" s="36">
        <v>35219</v>
      </c>
      <c r="H12" s="36">
        <v>35975.800000000003</v>
      </c>
      <c r="I12" s="36">
        <v>36144.300000000003</v>
      </c>
      <c r="J12" s="36">
        <v>36354.200000000004</v>
      </c>
      <c r="K12" s="31">
        <v>35934.400000000001</v>
      </c>
      <c r="L12" s="31">
        <v>35556</v>
      </c>
      <c r="M12" s="31">
        <v>2.5360000000000001E-2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7765.2</v>
      </c>
      <c r="D13" s="36">
        <v>7787.1000000000013</v>
      </c>
      <c r="E13" s="36">
        <v>7677.2000000000025</v>
      </c>
      <c r="F13" s="36">
        <v>7589.2000000000016</v>
      </c>
      <c r="G13" s="36">
        <v>7479.3000000000029</v>
      </c>
      <c r="H13" s="36">
        <v>7875.1000000000022</v>
      </c>
      <c r="I13" s="36">
        <v>7985.0000000000018</v>
      </c>
      <c r="J13" s="36">
        <v>8073.0000000000018</v>
      </c>
      <c r="K13" s="31">
        <v>7897</v>
      </c>
      <c r="L13" s="31">
        <v>7699.1</v>
      </c>
      <c r="M13" s="31">
        <v>3.5509400000000002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2512</v>
      </c>
      <c r="D14" s="36">
        <v>2515</v>
      </c>
      <c r="E14" s="36">
        <v>2496.5</v>
      </c>
      <c r="F14" s="36">
        <v>2481</v>
      </c>
      <c r="G14" s="36">
        <v>2462.5</v>
      </c>
      <c r="H14" s="36">
        <v>2530.5</v>
      </c>
      <c r="I14" s="36">
        <v>2549</v>
      </c>
      <c r="J14" s="36">
        <v>2564.5</v>
      </c>
      <c r="K14" s="31">
        <v>2533.5</v>
      </c>
      <c r="L14" s="31">
        <v>2499.5</v>
      </c>
      <c r="M14" s="31">
        <v>2.1721599999999999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4307.1000000000004</v>
      </c>
      <c r="D15" s="36">
        <v>4317.0333333333338</v>
      </c>
      <c r="E15" s="36">
        <v>4276.0666666666675</v>
      </c>
      <c r="F15" s="36">
        <v>4245.0333333333338</v>
      </c>
      <c r="G15" s="36">
        <v>4204.0666666666675</v>
      </c>
      <c r="H15" s="36">
        <v>4348.0666666666675</v>
      </c>
      <c r="I15" s="36">
        <v>4389.0333333333328</v>
      </c>
      <c r="J15" s="36">
        <v>4420.0666666666675</v>
      </c>
      <c r="K15" s="31">
        <v>4358</v>
      </c>
      <c r="L15" s="31">
        <v>4286</v>
      </c>
      <c r="M15" s="31">
        <v>0.51773999999999998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1452.95</v>
      </c>
      <c r="D16" s="36">
        <v>1458.0833333333333</v>
      </c>
      <c r="E16" s="36">
        <v>1437.4166666666665</v>
      </c>
      <c r="F16" s="36">
        <v>1421.8833333333332</v>
      </c>
      <c r="G16" s="36">
        <v>1401.2166666666665</v>
      </c>
      <c r="H16" s="36">
        <v>1473.6166666666666</v>
      </c>
      <c r="I16" s="36">
        <v>1494.2833333333331</v>
      </c>
      <c r="J16" s="36">
        <v>1509.8166666666666</v>
      </c>
      <c r="K16" s="31">
        <v>1478.75</v>
      </c>
      <c r="L16" s="31">
        <v>1442.55</v>
      </c>
      <c r="M16" s="31">
        <v>2.6890000000000001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718.95</v>
      </c>
      <c r="D17" s="36">
        <v>718.85</v>
      </c>
      <c r="E17" s="36">
        <v>710.65000000000009</v>
      </c>
      <c r="F17" s="36">
        <v>702.35</v>
      </c>
      <c r="G17" s="36">
        <v>694.15000000000009</v>
      </c>
      <c r="H17" s="36">
        <v>727.15000000000009</v>
      </c>
      <c r="I17" s="36">
        <v>735.35000000000014</v>
      </c>
      <c r="J17" s="36">
        <v>743.65000000000009</v>
      </c>
      <c r="K17" s="31">
        <v>727.05</v>
      </c>
      <c r="L17" s="31">
        <v>710.55</v>
      </c>
      <c r="M17" s="31">
        <v>15.805820000000001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572</v>
      </c>
      <c r="D18" s="36">
        <v>571.58333333333337</v>
      </c>
      <c r="E18" s="36">
        <v>568.9666666666667</v>
      </c>
      <c r="F18" s="36">
        <v>565.93333333333328</v>
      </c>
      <c r="G18" s="36">
        <v>563.31666666666661</v>
      </c>
      <c r="H18" s="36">
        <v>574.61666666666679</v>
      </c>
      <c r="I18" s="36">
        <v>577.23333333333335</v>
      </c>
      <c r="J18" s="36">
        <v>580.26666666666688</v>
      </c>
      <c r="K18" s="31">
        <v>574.20000000000005</v>
      </c>
      <c r="L18" s="31">
        <v>568.54999999999995</v>
      </c>
      <c r="M18" s="31">
        <v>8.8089099999999991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1802.9</v>
      </c>
      <c r="D19" s="36">
        <v>1823.9833333333333</v>
      </c>
      <c r="E19" s="36">
        <v>1777.9666666666667</v>
      </c>
      <c r="F19" s="36">
        <v>1753.0333333333333</v>
      </c>
      <c r="G19" s="36">
        <v>1707.0166666666667</v>
      </c>
      <c r="H19" s="36">
        <v>1848.9166666666667</v>
      </c>
      <c r="I19" s="36">
        <v>1894.9333333333336</v>
      </c>
      <c r="J19" s="36">
        <v>1919.8666666666668</v>
      </c>
      <c r="K19" s="31">
        <v>1870</v>
      </c>
      <c r="L19" s="31">
        <v>1799.05</v>
      </c>
      <c r="M19" s="31">
        <v>1.88036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29141.85</v>
      </c>
      <c r="D20" s="36">
        <v>29336</v>
      </c>
      <c r="E20" s="36">
        <v>28901.9</v>
      </c>
      <c r="F20" s="36">
        <v>28661.95</v>
      </c>
      <c r="G20" s="36">
        <v>28227.850000000002</v>
      </c>
      <c r="H20" s="36">
        <v>29575.95</v>
      </c>
      <c r="I20" s="36">
        <v>30010.05</v>
      </c>
      <c r="J20" s="36">
        <v>30250</v>
      </c>
      <c r="K20" s="31">
        <v>29770.1</v>
      </c>
      <c r="L20" s="31">
        <v>29096.05</v>
      </c>
      <c r="M20" s="31">
        <v>6.2350000000000003E-2</v>
      </c>
      <c r="N20" s="1"/>
      <c r="O20" s="1"/>
    </row>
    <row r="21" spans="1:15" ht="12" customHeight="1">
      <c r="A21" s="33">
        <v>11</v>
      </c>
      <c r="B21" s="53" t="s">
        <v>777</v>
      </c>
      <c r="C21" s="31">
        <v>1321.15</v>
      </c>
      <c r="D21" s="36">
        <v>1299.75</v>
      </c>
      <c r="E21" s="36">
        <v>1270.5</v>
      </c>
      <c r="F21" s="36">
        <v>1219.8499999999999</v>
      </c>
      <c r="G21" s="36">
        <v>1190.5999999999999</v>
      </c>
      <c r="H21" s="36">
        <v>1350.4</v>
      </c>
      <c r="I21" s="36">
        <v>1379.65</v>
      </c>
      <c r="J21" s="36">
        <v>1430.3000000000002</v>
      </c>
      <c r="K21" s="31">
        <v>1329</v>
      </c>
      <c r="L21" s="31">
        <v>1249.0999999999999</v>
      </c>
      <c r="M21" s="31">
        <v>7.6001599999999998</v>
      </c>
      <c r="N21" s="1"/>
      <c r="O21" s="1"/>
    </row>
    <row r="22" spans="1:15" ht="12" customHeight="1">
      <c r="A22" s="33">
        <v>12</v>
      </c>
      <c r="B22" s="53" t="s">
        <v>816</v>
      </c>
      <c r="C22" s="31">
        <v>980.5</v>
      </c>
      <c r="D22" s="36">
        <v>989.5</v>
      </c>
      <c r="E22" s="36">
        <v>969</v>
      </c>
      <c r="F22" s="36">
        <v>957.5</v>
      </c>
      <c r="G22" s="36">
        <v>937</v>
      </c>
      <c r="H22" s="36">
        <v>1001</v>
      </c>
      <c r="I22" s="36">
        <v>1021.5</v>
      </c>
      <c r="J22" s="36">
        <v>1033</v>
      </c>
      <c r="K22" s="31">
        <v>1010</v>
      </c>
      <c r="L22" s="31">
        <v>978</v>
      </c>
      <c r="M22" s="31">
        <v>17.877230000000001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2984.9</v>
      </c>
      <c r="D23" s="36">
        <v>2994.4333333333329</v>
      </c>
      <c r="E23" s="36">
        <v>2962.4666666666658</v>
      </c>
      <c r="F23" s="36">
        <v>2940.0333333333328</v>
      </c>
      <c r="G23" s="36">
        <v>2908.0666666666657</v>
      </c>
      <c r="H23" s="36">
        <v>3016.8666666666659</v>
      </c>
      <c r="I23" s="36">
        <v>3048.833333333333</v>
      </c>
      <c r="J23" s="36">
        <v>3071.266666666666</v>
      </c>
      <c r="K23" s="31">
        <v>3026.4</v>
      </c>
      <c r="L23" s="31">
        <v>2972</v>
      </c>
      <c r="M23" s="31">
        <v>6.9516200000000001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1930.8</v>
      </c>
      <c r="D24" s="36">
        <v>1901.8666666666668</v>
      </c>
      <c r="E24" s="36">
        <v>1862.0833333333335</v>
      </c>
      <c r="F24" s="36">
        <v>1793.3666666666668</v>
      </c>
      <c r="G24" s="36">
        <v>1753.5833333333335</v>
      </c>
      <c r="H24" s="36">
        <v>1970.5833333333335</v>
      </c>
      <c r="I24" s="36">
        <v>2010.3666666666668</v>
      </c>
      <c r="J24" s="36">
        <v>2079.0833333333335</v>
      </c>
      <c r="K24" s="31">
        <v>1941.65</v>
      </c>
      <c r="L24" s="31">
        <v>1833.15</v>
      </c>
      <c r="M24" s="31">
        <v>53.425789999999999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1440.7</v>
      </c>
      <c r="D25" s="36">
        <v>1446.8833333333334</v>
      </c>
      <c r="E25" s="36">
        <v>1432.6166666666668</v>
      </c>
      <c r="F25" s="36">
        <v>1424.5333333333333</v>
      </c>
      <c r="G25" s="36">
        <v>1410.2666666666667</v>
      </c>
      <c r="H25" s="36">
        <v>1454.9666666666669</v>
      </c>
      <c r="I25" s="36">
        <v>1469.2333333333338</v>
      </c>
      <c r="J25" s="36">
        <v>1477.3166666666671</v>
      </c>
      <c r="K25" s="31">
        <v>1461.15</v>
      </c>
      <c r="L25" s="31">
        <v>1438.8</v>
      </c>
      <c r="M25" s="31">
        <v>16.738050000000001</v>
      </c>
      <c r="N25" s="1"/>
      <c r="O25" s="1"/>
    </row>
    <row r="26" spans="1:15" ht="12.75" customHeight="1">
      <c r="A26" s="33">
        <v>16</v>
      </c>
      <c r="B26" s="53" t="s">
        <v>784</v>
      </c>
      <c r="C26" s="31">
        <v>665.95</v>
      </c>
      <c r="D26" s="36">
        <v>666.1</v>
      </c>
      <c r="E26" s="36">
        <v>650.65000000000009</v>
      </c>
      <c r="F26" s="36">
        <v>635.35</v>
      </c>
      <c r="G26" s="36">
        <v>619.90000000000009</v>
      </c>
      <c r="H26" s="36">
        <v>681.40000000000009</v>
      </c>
      <c r="I26" s="36">
        <v>696.85000000000014</v>
      </c>
      <c r="J26" s="36">
        <v>712.15000000000009</v>
      </c>
      <c r="K26" s="31">
        <v>681.55</v>
      </c>
      <c r="L26" s="31">
        <v>650.79999999999995</v>
      </c>
      <c r="M26" s="31">
        <v>142.62801999999999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806.75</v>
      </c>
      <c r="D27" s="36">
        <v>811.25</v>
      </c>
      <c r="E27" s="36">
        <v>797.5</v>
      </c>
      <c r="F27" s="36">
        <v>788.25</v>
      </c>
      <c r="G27" s="36">
        <v>774.5</v>
      </c>
      <c r="H27" s="36">
        <v>820.5</v>
      </c>
      <c r="I27" s="36">
        <v>834.25</v>
      </c>
      <c r="J27" s="36">
        <v>843.5</v>
      </c>
      <c r="K27" s="31">
        <v>825</v>
      </c>
      <c r="L27" s="31">
        <v>802</v>
      </c>
      <c r="M27" s="31">
        <v>10.35346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365.6</v>
      </c>
      <c r="D28" s="36">
        <v>367.88333333333338</v>
      </c>
      <c r="E28" s="36">
        <v>359.76666666666677</v>
      </c>
      <c r="F28" s="36">
        <v>353.93333333333339</v>
      </c>
      <c r="G28" s="36">
        <v>345.81666666666678</v>
      </c>
      <c r="H28" s="36">
        <v>373.71666666666675</v>
      </c>
      <c r="I28" s="36">
        <v>381.83333333333343</v>
      </c>
      <c r="J28" s="36">
        <v>387.66666666666674</v>
      </c>
      <c r="K28" s="31">
        <v>376</v>
      </c>
      <c r="L28" s="31">
        <v>362.05</v>
      </c>
      <c r="M28" s="31">
        <v>41.64002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226.43</v>
      </c>
      <c r="D29" s="36">
        <v>227.82666666666668</v>
      </c>
      <c r="E29" s="36">
        <v>224.01333333333338</v>
      </c>
      <c r="F29" s="36">
        <v>221.59666666666669</v>
      </c>
      <c r="G29" s="36">
        <v>217.78333333333339</v>
      </c>
      <c r="H29" s="36">
        <v>230.24333333333337</v>
      </c>
      <c r="I29" s="36">
        <v>234.0566666666667</v>
      </c>
      <c r="J29" s="36">
        <v>236.47333333333336</v>
      </c>
      <c r="K29" s="31">
        <v>231.64</v>
      </c>
      <c r="L29" s="31">
        <v>225.41</v>
      </c>
      <c r="M29" s="31">
        <v>65.632310000000004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331.15</v>
      </c>
      <c r="D30" s="36">
        <v>332.2</v>
      </c>
      <c r="E30" s="36">
        <v>326.95</v>
      </c>
      <c r="F30" s="36">
        <v>322.75</v>
      </c>
      <c r="G30" s="36">
        <v>317.5</v>
      </c>
      <c r="H30" s="36">
        <v>336.4</v>
      </c>
      <c r="I30" s="36">
        <v>341.65</v>
      </c>
      <c r="J30" s="36">
        <v>345.84999999999997</v>
      </c>
      <c r="K30" s="31">
        <v>337.45</v>
      </c>
      <c r="L30" s="31">
        <v>328</v>
      </c>
      <c r="M30" s="31">
        <v>71.888909999999996</v>
      </c>
      <c r="N30" s="1"/>
      <c r="O30" s="1"/>
    </row>
    <row r="31" spans="1:15" ht="12.75" customHeight="1">
      <c r="A31" s="33">
        <v>21</v>
      </c>
      <c r="B31" s="53" t="s">
        <v>875</v>
      </c>
      <c r="C31" s="31">
        <v>802.4</v>
      </c>
      <c r="D31" s="36">
        <v>804.83333333333337</v>
      </c>
      <c r="E31" s="36">
        <v>794.66666666666674</v>
      </c>
      <c r="F31" s="36">
        <v>786.93333333333339</v>
      </c>
      <c r="G31" s="36">
        <v>776.76666666666677</v>
      </c>
      <c r="H31" s="36">
        <v>812.56666666666672</v>
      </c>
      <c r="I31" s="36">
        <v>822.73333333333346</v>
      </c>
      <c r="J31" s="36">
        <v>830.4666666666667</v>
      </c>
      <c r="K31" s="31">
        <v>815</v>
      </c>
      <c r="L31" s="31">
        <v>797.1</v>
      </c>
      <c r="M31" s="31">
        <v>1.23641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993.9</v>
      </c>
      <c r="D32" s="36">
        <v>999</v>
      </c>
      <c r="E32" s="36">
        <v>979</v>
      </c>
      <c r="F32" s="36">
        <v>964.1</v>
      </c>
      <c r="G32" s="36">
        <v>944.1</v>
      </c>
      <c r="H32" s="36">
        <v>1013.9</v>
      </c>
      <c r="I32" s="36">
        <v>1033.9000000000001</v>
      </c>
      <c r="J32" s="36">
        <v>1048.8</v>
      </c>
      <c r="K32" s="31">
        <v>1019</v>
      </c>
      <c r="L32" s="31">
        <v>984.1</v>
      </c>
      <c r="M32" s="31">
        <v>1.1504099999999999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1577.65</v>
      </c>
      <c r="D33" s="36">
        <v>1578.0666666666666</v>
      </c>
      <c r="E33" s="36">
        <v>1563.3333333333333</v>
      </c>
      <c r="F33" s="36">
        <v>1549.0166666666667</v>
      </c>
      <c r="G33" s="36">
        <v>1534.2833333333333</v>
      </c>
      <c r="H33" s="36">
        <v>1592.3833333333332</v>
      </c>
      <c r="I33" s="36">
        <v>1607.1166666666668</v>
      </c>
      <c r="J33" s="36">
        <v>1621.4333333333332</v>
      </c>
      <c r="K33" s="31">
        <v>1592.8</v>
      </c>
      <c r="L33" s="31">
        <v>1563.75</v>
      </c>
      <c r="M33" s="31">
        <v>1.47278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3165.8</v>
      </c>
      <c r="D34" s="36">
        <v>3219.3166666666671</v>
      </c>
      <c r="E34" s="36">
        <v>3096.483333333334</v>
      </c>
      <c r="F34" s="36">
        <v>3027.166666666667</v>
      </c>
      <c r="G34" s="36">
        <v>2904.3333333333339</v>
      </c>
      <c r="H34" s="36">
        <v>3288.6333333333341</v>
      </c>
      <c r="I34" s="36">
        <v>3411.4666666666672</v>
      </c>
      <c r="J34" s="36">
        <v>3480.7833333333342</v>
      </c>
      <c r="K34" s="31">
        <v>3342.15</v>
      </c>
      <c r="L34" s="31">
        <v>3150</v>
      </c>
      <c r="M34" s="31">
        <v>1.2720499999999999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1181.2</v>
      </c>
      <c r="D35" s="36">
        <v>1194.55</v>
      </c>
      <c r="E35" s="36">
        <v>1164.0999999999999</v>
      </c>
      <c r="F35" s="36">
        <v>1147</v>
      </c>
      <c r="G35" s="36">
        <v>1116.55</v>
      </c>
      <c r="H35" s="36">
        <v>1211.6499999999999</v>
      </c>
      <c r="I35" s="36">
        <v>1242.1000000000001</v>
      </c>
      <c r="J35" s="36">
        <v>1259.1999999999998</v>
      </c>
      <c r="K35" s="31">
        <v>1225</v>
      </c>
      <c r="L35" s="31">
        <v>1177.45</v>
      </c>
      <c r="M35" s="31">
        <v>1.62358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6357.45</v>
      </c>
      <c r="D36" s="36">
        <v>6364.5666666666666</v>
      </c>
      <c r="E36" s="36">
        <v>6317.8833333333332</v>
      </c>
      <c r="F36" s="36">
        <v>6278.3166666666666</v>
      </c>
      <c r="G36" s="36">
        <v>6231.6333333333332</v>
      </c>
      <c r="H36" s="36">
        <v>6404.1333333333332</v>
      </c>
      <c r="I36" s="36">
        <v>6450.8166666666657</v>
      </c>
      <c r="J36" s="36">
        <v>6490.3833333333332</v>
      </c>
      <c r="K36" s="31">
        <v>6411.25</v>
      </c>
      <c r="L36" s="31">
        <v>6325</v>
      </c>
      <c r="M36" s="31">
        <v>0.47448000000000001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2224.4499999999998</v>
      </c>
      <c r="D37" s="36">
        <v>2247.9833333333336</v>
      </c>
      <c r="E37" s="36">
        <v>2183.5666666666671</v>
      </c>
      <c r="F37" s="36">
        <v>2142.6833333333334</v>
      </c>
      <c r="G37" s="36">
        <v>2078.2666666666669</v>
      </c>
      <c r="H37" s="36">
        <v>2288.8666666666672</v>
      </c>
      <c r="I37" s="36">
        <v>2353.2833333333333</v>
      </c>
      <c r="J37" s="36">
        <v>2394.1666666666674</v>
      </c>
      <c r="K37" s="31">
        <v>2312.4</v>
      </c>
      <c r="L37" s="31">
        <v>2207.1</v>
      </c>
      <c r="M37" s="31">
        <v>0.98038000000000003</v>
      </c>
      <c r="N37" s="1"/>
      <c r="O37" s="1"/>
    </row>
    <row r="38" spans="1:15" ht="12.75" customHeight="1">
      <c r="A38" s="33">
        <v>28</v>
      </c>
      <c r="B38" s="53" t="s">
        <v>732</v>
      </c>
      <c r="C38" s="31">
        <v>68.41</v>
      </c>
      <c r="D38" s="36">
        <v>68.899999999999991</v>
      </c>
      <c r="E38" s="36">
        <v>67.699999999999989</v>
      </c>
      <c r="F38" s="36">
        <v>66.989999999999995</v>
      </c>
      <c r="G38" s="36">
        <v>65.789999999999992</v>
      </c>
      <c r="H38" s="36">
        <v>69.609999999999985</v>
      </c>
      <c r="I38" s="36">
        <v>70.81</v>
      </c>
      <c r="J38" s="36">
        <v>71.519999999999982</v>
      </c>
      <c r="K38" s="31">
        <v>70.099999999999994</v>
      </c>
      <c r="L38" s="31">
        <v>68.19</v>
      </c>
      <c r="M38" s="31">
        <v>31.170120000000001</v>
      </c>
      <c r="N38" s="1"/>
      <c r="O38" s="1"/>
    </row>
    <row r="39" spans="1:15" ht="12.75" customHeight="1">
      <c r="A39" s="33">
        <v>29</v>
      </c>
      <c r="B39" s="53" t="s">
        <v>817</v>
      </c>
      <c r="C39" s="31">
        <v>26.14</v>
      </c>
      <c r="D39" s="36">
        <v>26.28</v>
      </c>
      <c r="E39" s="36">
        <v>25.94</v>
      </c>
      <c r="F39" s="36">
        <v>25.74</v>
      </c>
      <c r="G39" s="36">
        <v>25.4</v>
      </c>
      <c r="H39" s="36">
        <v>26.480000000000004</v>
      </c>
      <c r="I39" s="36">
        <v>26.820000000000007</v>
      </c>
      <c r="J39" s="36">
        <v>27.020000000000007</v>
      </c>
      <c r="K39" s="31">
        <v>26.62</v>
      </c>
      <c r="L39" s="31">
        <v>26.08</v>
      </c>
      <c r="M39" s="31">
        <v>108.99079999999999</v>
      </c>
      <c r="N39" s="1"/>
      <c r="O39" s="1"/>
    </row>
    <row r="40" spans="1:15" ht="12.75" customHeight="1">
      <c r="A40" s="33">
        <v>30</v>
      </c>
      <c r="B40" s="53" t="s">
        <v>807</v>
      </c>
      <c r="C40" s="31">
        <v>1405.15</v>
      </c>
      <c r="D40" s="36">
        <v>1412.1499999999999</v>
      </c>
      <c r="E40" s="36">
        <v>1390.2999999999997</v>
      </c>
      <c r="F40" s="36">
        <v>1375.4499999999998</v>
      </c>
      <c r="G40" s="36">
        <v>1353.5999999999997</v>
      </c>
      <c r="H40" s="36">
        <v>1426.9999999999998</v>
      </c>
      <c r="I40" s="36">
        <v>1448.8499999999997</v>
      </c>
      <c r="J40" s="36">
        <v>1463.6999999999998</v>
      </c>
      <c r="K40" s="31">
        <v>1434</v>
      </c>
      <c r="L40" s="31">
        <v>1397.3</v>
      </c>
      <c r="M40" s="31">
        <v>3.13097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4558.75</v>
      </c>
      <c r="D41" s="36">
        <v>4574.25</v>
      </c>
      <c r="E41" s="36">
        <v>4494.5</v>
      </c>
      <c r="F41" s="36">
        <v>4430.25</v>
      </c>
      <c r="G41" s="36">
        <v>4350.5</v>
      </c>
      <c r="H41" s="36">
        <v>4638.5</v>
      </c>
      <c r="I41" s="36">
        <v>4718.25</v>
      </c>
      <c r="J41" s="36">
        <v>4782.5</v>
      </c>
      <c r="K41" s="31">
        <v>4654</v>
      </c>
      <c r="L41" s="31">
        <v>4510</v>
      </c>
      <c r="M41" s="31">
        <v>0.73938999999999999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627.29999999999995</v>
      </c>
      <c r="D42" s="36">
        <v>629.13333333333333</v>
      </c>
      <c r="E42" s="36">
        <v>624.41666666666663</v>
      </c>
      <c r="F42" s="36">
        <v>621.5333333333333</v>
      </c>
      <c r="G42" s="36">
        <v>616.81666666666661</v>
      </c>
      <c r="H42" s="36">
        <v>632.01666666666665</v>
      </c>
      <c r="I42" s="36">
        <v>636.73333333333335</v>
      </c>
      <c r="J42" s="36">
        <v>639.61666666666667</v>
      </c>
      <c r="K42" s="31">
        <v>633.85</v>
      </c>
      <c r="L42" s="31">
        <v>626.25</v>
      </c>
      <c r="M42" s="31">
        <v>7.37033</v>
      </c>
      <c r="N42" s="1"/>
      <c r="O42" s="1"/>
    </row>
    <row r="43" spans="1:15" ht="12.75" customHeight="1">
      <c r="A43" s="33">
        <v>33</v>
      </c>
      <c r="B43" s="53" t="s">
        <v>842</v>
      </c>
      <c r="C43" s="31">
        <v>3955.25</v>
      </c>
      <c r="D43" s="36">
        <v>3929.75</v>
      </c>
      <c r="E43" s="36">
        <v>3857.5</v>
      </c>
      <c r="F43" s="36">
        <v>3759.75</v>
      </c>
      <c r="G43" s="36">
        <v>3687.5</v>
      </c>
      <c r="H43" s="36">
        <v>4027.5</v>
      </c>
      <c r="I43" s="36">
        <v>4099.75</v>
      </c>
      <c r="J43" s="36">
        <v>4197.5</v>
      </c>
      <c r="K43" s="31">
        <v>4002</v>
      </c>
      <c r="L43" s="31">
        <v>3832</v>
      </c>
      <c r="M43" s="31">
        <v>0.19982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2581.1999999999998</v>
      </c>
      <c r="D44" s="36">
        <v>2557.9833333333331</v>
      </c>
      <c r="E44" s="36">
        <v>2478.2666666666664</v>
      </c>
      <c r="F44" s="36">
        <v>2375.3333333333335</v>
      </c>
      <c r="G44" s="36">
        <v>2295.6166666666668</v>
      </c>
      <c r="H44" s="36">
        <v>2660.9166666666661</v>
      </c>
      <c r="I44" s="36">
        <v>2740.6333333333323</v>
      </c>
      <c r="J44" s="36">
        <v>2843.5666666666657</v>
      </c>
      <c r="K44" s="31">
        <v>2637.7</v>
      </c>
      <c r="L44" s="31">
        <v>2455.0500000000002</v>
      </c>
      <c r="M44" s="31">
        <v>21.329270000000001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764.65</v>
      </c>
      <c r="D45" s="36">
        <v>765.88333333333321</v>
      </c>
      <c r="E45" s="36">
        <v>761.06666666666638</v>
      </c>
      <c r="F45" s="36">
        <v>757.48333333333312</v>
      </c>
      <c r="G45" s="36">
        <v>752.66666666666629</v>
      </c>
      <c r="H45" s="36">
        <v>769.46666666666647</v>
      </c>
      <c r="I45" s="36">
        <v>774.2833333333333</v>
      </c>
      <c r="J45" s="36">
        <v>777.86666666666656</v>
      </c>
      <c r="K45" s="31">
        <v>770.7</v>
      </c>
      <c r="L45" s="31">
        <v>762.3</v>
      </c>
      <c r="M45" s="31">
        <v>0.31636999999999998</v>
      </c>
      <c r="N45" s="1"/>
      <c r="O45" s="1"/>
    </row>
    <row r="46" spans="1:15" ht="12.75" customHeight="1">
      <c r="A46" s="33">
        <v>36</v>
      </c>
      <c r="B46" s="53" t="s">
        <v>786</v>
      </c>
      <c r="C46" s="31">
        <v>10584.45</v>
      </c>
      <c r="D46" s="36">
        <v>10490.583333333334</v>
      </c>
      <c r="E46" s="36">
        <v>10356.366666666669</v>
      </c>
      <c r="F46" s="36">
        <v>10128.283333333335</v>
      </c>
      <c r="G46" s="36">
        <v>9994.0666666666693</v>
      </c>
      <c r="H46" s="36">
        <v>10718.666666666668</v>
      </c>
      <c r="I46" s="36">
        <v>10852.883333333331</v>
      </c>
      <c r="J46" s="36">
        <v>11080.966666666667</v>
      </c>
      <c r="K46" s="31">
        <v>10624.8</v>
      </c>
      <c r="L46" s="31">
        <v>10262.5</v>
      </c>
      <c r="M46" s="31">
        <v>2.1501700000000001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7031.35</v>
      </c>
      <c r="D47" s="36">
        <v>7034.9333333333334</v>
      </c>
      <c r="E47" s="36">
        <v>7006.916666666667</v>
      </c>
      <c r="F47" s="36">
        <v>6982.4833333333336</v>
      </c>
      <c r="G47" s="36">
        <v>6954.4666666666672</v>
      </c>
      <c r="H47" s="36">
        <v>7059.3666666666668</v>
      </c>
      <c r="I47" s="36">
        <v>7087.3833333333332</v>
      </c>
      <c r="J47" s="36">
        <v>7111.8166666666666</v>
      </c>
      <c r="K47" s="31">
        <v>7062.95</v>
      </c>
      <c r="L47" s="31">
        <v>7010.5</v>
      </c>
      <c r="M47" s="31">
        <v>2.2634300000000001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526.35</v>
      </c>
      <c r="D48" s="36">
        <v>526.51666666666677</v>
      </c>
      <c r="E48" s="36">
        <v>518.93333333333351</v>
      </c>
      <c r="F48" s="36">
        <v>511.51666666666677</v>
      </c>
      <c r="G48" s="36">
        <v>503.93333333333351</v>
      </c>
      <c r="H48" s="36">
        <v>533.93333333333351</v>
      </c>
      <c r="I48" s="36">
        <v>541.51666666666677</v>
      </c>
      <c r="J48" s="36">
        <v>548.93333333333351</v>
      </c>
      <c r="K48" s="31">
        <v>534.1</v>
      </c>
      <c r="L48" s="31">
        <v>519.1</v>
      </c>
      <c r="M48" s="31">
        <v>22.22664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332.2</v>
      </c>
      <c r="D49" s="36">
        <v>335.75</v>
      </c>
      <c r="E49" s="36">
        <v>327</v>
      </c>
      <c r="F49" s="36">
        <v>321.8</v>
      </c>
      <c r="G49" s="36">
        <v>313.05</v>
      </c>
      <c r="H49" s="36">
        <v>340.95</v>
      </c>
      <c r="I49" s="36">
        <v>349.7</v>
      </c>
      <c r="J49" s="36">
        <v>354.9</v>
      </c>
      <c r="K49" s="31">
        <v>344.5</v>
      </c>
      <c r="L49" s="31">
        <v>330.55</v>
      </c>
      <c r="M49" s="31">
        <v>8.9299499999999998</v>
      </c>
      <c r="N49" s="1"/>
      <c r="O49" s="1"/>
    </row>
    <row r="50" spans="1:15" ht="12.75" customHeight="1">
      <c r="A50" s="33">
        <v>40</v>
      </c>
      <c r="B50" s="53" t="s">
        <v>785</v>
      </c>
      <c r="C50" s="31">
        <v>699.6</v>
      </c>
      <c r="D50" s="36">
        <v>703.86666666666667</v>
      </c>
      <c r="E50" s="36">
        <v>691.83333333333337</v>
      </c>
      <c r="F50" s="36">
        <v>684.06666666666672</v>
      </c>
      <c r="G50" s="36">
        <v>672.03333333333342</v>
      </c>
      <c r="H50" s="36">
        <v>711.63333333333333</v>
      </c>
      <c r="I50" s="36">
        <v>723.66666666666663</v>
      </c>
      <c r="J50" s="36">
        <v>731.43333333333328</v>
      </c>
      <c r="K50" s="31">
        <v>715.9</v>
      </c>
      <c r="L50" s="31">
        <v>696.1</v>
      </c>
      <c r="M50" s="31">
        <v>3.4557899999999999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683.35</v>
      </c>
      <c r="D51" s="36">
        <v>685.11666666666667</v>
      </c>
      <c r="E51" s="36">
        <v>676.23333333333335</v>
      </c>
      <c r="F51" s="36">
        <v>669.11666666666667</v>
      </c>
      <c r="G51" s="36">
        <v>660.23333333333335</v>
      </c>
      <c r="H51" s="36">
        <v>692.23333333333335</v>
      </c>
      <c r="I51" s="36">
        <v>701.11666666666679</v>
      </c>
      <c r="J51" s="36">
        <v>708.23333333333335</v>
      </c>
      <c r="K51" s="31">
        <v>694</v>
      </c>
      <c r="L51" s="31">
        <v>678</v>
      </c>
      <c r="M51" s="31">
        <v>0.56044000000000005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243.8</v>
      </c>
      <c r="D52" s="36">
        <v>245.1</v>
      </c>
      <c r="E52" s="36">
        <v>242</v>
      </c>
      <c r="F52" s="36">
        <v>240.20000000000002</v>
      </c>
      <c r="G52" s="36">
        <v>237.10000000000002</v>
      </c>
      <c r="H52" s="36">
        <v>246.89999999999998</v>
      </c>
      <c r="I52" s="36">
        <v>249.99999999999994</v>
      </c>
      <c r="J52" s="36">
        <v>251.79999999999995</v>
      </c>
      <c r="K52" s="31">
        <v>248.2</v>
      </c>
      <c r="L52" s="31">
        <v>243.3</v>
      </c>
      <c r="M52" s="31">
        <v>58.721519999999998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3335.8</v>
      </c>
      <c r="D53" s="36">
        <v>3353.7666666666669</v>
      </c>
      <c r="E53" s="36">
        <v>3312.6333333333337</v>
      </c>
      <c r="F53" s="36">
        <v>3289.4666666666667</v>
      </c>
      <c r="G53" s="36">
        <v>3248.3333333333335</v>
      </c>
      <c r="H53" s="36">
        <v>3376.9333333333338</v>
      </c>
      <c r="I53" s="36">
        <v>3418.0666666666671</v>
      </c>
      <c r="J53" s="36">
        <v>3441.233333333334</v>
      </c>
      <c r="K53" s="31">
        <v>3394.9</v>
      </c>
      <c r="L53" s="31">
        <v>3330.6</v>
      </c>
      <c r="M53" s="31">
        <v>10.1928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416.7</v>
      </c>
      <c r="D54" s="36">
        <v>416.2833333333333</v>
      </c>
      <c r="E54" s="36">
        <v>412.56666666666661</v>
      </c>
      <c r="F54" s="36">
        <v>408.43333333333328</v>
      </c>
      <c r="G54" s="36">
        <v>404.71666666666658</v>
      </c>
      <c r="H54" s="36">
        <v>420.41666666666663</v>
      </c>
      <c r="I54" s="36">
        <v>424.13333333333333</v>
      </c>
      <c r="J54" s="36">
        <v>428.26666666666665</v>
      </c>
      <c r="K54" s="31">
        <v>420</v>
      </c>
      <c r="L54" s="31">
        <v>412.15</v>
      </c>
      <c r="M54" s="31">
        <v>5.3639000000000001</v>
      </c>
      <c r="N54" s="1"/>
      <c r="O54" s="1"/>
    </row>
    <row r="55" spans="1:15" ht="12.75" customHeight="1">
      <c r="A55" s="33">
        <v>45</v>
      </c>
      <c r="B55" s="53" t="s">
        <v>843</v>
      </c>
      <c r="C55" s="31">
        <v>6747.35</v>
      </c>
      <c r="D55" s="36">
        <v>6767.25</v>
      </c>
      <c r="E55" s="36">
        <v>6702.15</v>
      </c>
      <c r="F55" s="36">
        <v>6656.95</v>
      </c>
      <c r="G55" s="36">
        <v>6591.8499999999995</v>
      </c>
      <c r="H55" s="36">
        <v>6812.45</v>
      </c>
      <c r="I55" s="36">
        <v>6877.55</v>
      </c>
      <c r="J55" s="36">
        <v>6922.75</v>
      </c>
      <c r="K55" s="31">
        <v>6832.35</v>
      </c>
      <c r="L55" s="31">
        <v>6722.05</v>
      </c>
      <c r="M55" s="31">
        <v>5.1659999999999998E-2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1904.15</v>
      </c>
      <c r="D56" s="36">
        <v>1915.0666666666666</v>
      </c>
      <c r="E56" s="36">
        <v>1886.6333333333332</v>
      </c>
      <c r="F56" s="36">
        <v>1869.1166666666666</v>
      </c>
      <c r="G56" s="36">
        <v>1840.6833333333332</v>
      </c>
      <c r="H56" s="36">
        <v>1932.5833333333333</v>
      </c>
      <c r="I56" s="36">
        <v>1961.0166666666667</v>
      </c>
      <c r="J56" s="36">
        <v>1978.5333333333333</v>
      </c>
      <c r="K56" s="31">
        <v>1943.5</v>
      </c>
      <c r="L56" s="31">
        <v>1897.55</v>
      </c>
      <c r="M56" s="31">
        <v>5.0577500000000004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7899.3</v>
      </c>
      <c r="D57" s="36">
        <v>7923.0999999999995</v>
      </c>
      <c r="E57" s="36">
        <v>7866.1999999999989</v>
      </c>
      <c r="F57" s="36">
        <v>7833.0999999999995</v>
      </c>
      <c r="G57" s="36">
        <v>7776.1999999999989</v>
      </c>
      <c r="H57" s="36">
        <v>7956.1999999999989</v>
      </c>
      <c r="I57" s="36">
        <v>8013.0999999999985</v>
      </c>
      <c r="J57" s="36">
        <v>8046.1999999999989</v>
      </c>
      <c r="K57" s="31">
        <v>7980</v>
      </c>
      <c r="L57" s="31">
        <v>7890</v>
      </c>
      <c r="M57" s="31">
        <v>0.11107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1564</v>
      </c>
      <c r="D58" s="36">
        <v>1566.4166666666667</v>
      </c>
      <c r="E58" s="36">
        <v>1548.8833333333334</v>
      </c>
      <c r="F58" s="36">
        <v>1533.7666666666667</v>
      </c>
      <c r="G58" s="36">
        <v>1516.2333333333333</v>
      </c>
      <c r="H58" s="36">
        <v>1581.5333333333335</v>
      </c>
      <c r="I58" s="36">
        <v>1599.0666666666668</v>
      </c>
      <c r="J58" s="36">
        <v>1614.1833333333336</v>
      </c>
      <c r="K58" s="31">
        <v>1583.95</v>
      </c>
      <c r="L58" s="31">
        <v>1551.3</v>
      </c>
      <c r="M58" s="31">
        <v>12.777620000000001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687.6</v>
      </c>
      <c r="D59" s="36">
        <v>682.79999999999984</v>
      </c>
      <c r="E59" s="36">
        <v>674.59999999999968</v>
      </c>
      <c r="F59" s="36">
        <v>661.5999999999998</v>
      </c>
      <c r="G59" s="36">
        <v>653.39999999999964</v>
      </c>
      <c r="H59" s="36">
        <v>695.79999999999973</v>
      </c>
      <c r="I59" s="36">
        <v>703.99999999999977</v>
      </c>
      <c r="J59" s="36">
        <v>716.99999999999977</v>
      </c>
      <c r="K59" s="31">
        <v>691</v>
      </c>
      <c r="L59" s="31">
        <v>669.8</v>
      </c>
      <c r="M59" s="31">
        <v>3.9123399999999999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5204.8</v>
      </c>
      <c r="D60" s="36">
        <v>5213.6499999999996</v>
      </c>
      <c r="E60" s="36">
        <v>5167.2999999999993</v>
      </c>
      <c r="F60" s="36">
        <v>5129.7999999999993</v>
      </c>
      <c r="G60" s="36">
        <v>5083.4499999999989</v>
      </c>
      <c r="H60" s="36">
        <v>5251.15</v>
      </c>
      <c r="I60" s="36">
        <v>5297.5</v>
      </c>
      <c r="J60" s="36">
        <v>5335</v>
      </c>
      <c r="K60" s="31">
        <v>5260</v>
      </c>
      <c r="L60" s="31">
        <v>5176.1499999999996</v>
      </c>
      <c r="M60" s="31">
        <v>1.9847900000000001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1231.05</v>
      </c>
      <c r="D61" s="36">
        <v>1226.6833333333334</v>
      </c>
      <c r="E61" s="36">
        <v>1219.3666666666668</v>
      </c>
      <c r="F61" s="36">
        <v>1207.6833333333334</v>
      </c>
      <c r="G61" s="36">
        <v>1200.3666666666668</v>
      </c>
      <c r="H61" s="36">
        <v>1238.3666666666668</v>
      </c>
      <c r="I61" s="36">
        <v>1245.6833333333334</v>
      </c>
      <c r="J61" s="36">
        <v>1257.3666666666668</v>
      </c>
      <c r="K61" s="31">
        <v>1234</v>
      </c>
      <c r="L61" s="31">
        <v>1215</v>
      </c>
      <c r="M61" s="31">
        <v>40.39284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3927.1</v>
      </c>
      <c r="D62" s="36">
        <v>3928.0333333333328</v>
      </c>
      <c r="E62" s="36">
        <v>3891.1166666666659</v>
      </c>
      <c r="F62" s="36">
        <v>3855.1333333333332</v>
      </c>
      <c r="G62" s="36">
        <v>3818.2166666666662</v>
      </c>
      <c r="H62" s="36">
        <v>3964.0166666666655</v>
      </c>
      <c r="I62" s="36">
        <v>4000.9333333333325</v>
      </c>
      <c r="J62" s="36">
        <v>4036.9166666666652</v>
      </c>
      <c r="K62" s="31">
        <v>3964.95</v>
      </c>
      <c r="L62" s="31">
        <v>3892.05</v>
      </c>
      <c r="M62" s="31">
        <v>1.2296199999999999</v>
      </c>
      <c r="N62" s="1"/>
      <c r="O62" s="1"/>
    </row>
    <row r="63" spans="1:15" ht="12.75" customHeight="1">
      <c r="A63" s="33">
        <v>53</v>
      </c>
      <c r="B63" s="53" t="s">
        <v>788</v>
      </c>
      <c r="C63" s="31">
        <v>425.85</v>
      </c>
      <c r="D63" s="36">
        <v>429.81666666666666</v>
      </c>
      <c r="E63" s="36">
        <v>419.13333333333333</v>
      </c>
      <c r="F63" s="36">
        <v>412.41666666666669</v>
      </c>
      <c r="G63" s="36">
        <v>401.73333333333335</v>
      </c>
      <c r="H63" s="36">
        <v>436.5333333333333</v>
      </c>
      <c r="I63" s="36">
        <v>447.21666666666658</v>
      </c>
      <c r="J63" s="36">
        <v>453.93333333333328</v>
      </c>
      <c r="K63" s="31">
        <v>440.5</v>
      </c>
      <c r="L63" s="31">
        <v>423.1</v>
      </c>
      <c r="M63" s="31">
        <v>26.664269999999998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3431.8</v>
      </c>
      <c r="D64" s="36">
        <v>3281.9333333333329</v>
      </c>
      <c r="E64" s="36">
        <v>3104.8666666666659</v>
      </c>
      <c r="F64" s="36">
        <v>2777.9333333333329</v>
      </c>
      <c r="G64" s="36">
        <v>2600.8666666666659</v>
      </c>
      <c r="H64" s="36">
        <v>3608.8666666666659</v>
      </c>
      <c r="I64" s="36">
        <v>3785.9333333333325</v>
      </c>
      <c r="J64" s="36">
        <v>4112.8666666666659</v>
      </c>
      <c r="K64" s="31">
        <v>3459</v>
      </c>
      <c r="L64" s="31">
        <v>2955</v>
      </c>
      <c r="M64" s="31">
        <v>106.58953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11688.35</v>
      </c>
      <c r="D65" s="36">
        <v>11693.4</v>
      </c>
      <c r="E65" s="36">
        <v>11635</v>
      </c>
      <c r="F65" s="36">
        <v>11581.65</v>
      </c>
      <c r="G65" s="36">
        <v>11523.25</v>
      </c>
      <c r="H65" s="36">
        <v>11746.75</v>
      </c>
      <c r="I65" s="36">
        <v>11805.149999999998</v>
      </c>
      <c r="J65" s="36">
        <v>11858.5</v>
      </c>
      <c r="K65" s="31">
        <v>11751.8</v>
      </c>
      <c r="L65" s="31">
        <v>11640.05</v>
      </c>
      <c r="M65" s="31">
        <v>1.7260200000000001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7345.75</v>
      </c>
      <c r="D66" s="36">
        <v>7449.25</v>
      </c>
      <c r="E66" s="36">
        <v>7218.5</v>
      </c>
      <c r="F66" s="36">
        <v>7091.25</v>
      </c>
      <c r="G66" s="36">
        <v>6860.5</v>
      </c>
      <c r="H66" s="36">
        <v>7576.5</v>
      </c>
      <c r="I66" s="36">
        <v>7807.25</v>
      </c>
      <c r="J66" s="36">
        <v>7934.5</v>
      </c>
      <c r="K66" s="31">
        <v>7680</v>
      </c>
      <c r="L66" s="31">
        <v>7322</v>
      </c>
      <c r="M66" s="31">
        <v>26.795549999999999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1857.6</v>
      </c>
      <c r="D67" s="36">
        <v>1872.2166666666665</v>
      </c>
      <c r="E67" s="36">
        <v>1823.4333333333329</v>
      </c>
      <c r="F67" s="36">
        <v>1789.2666666666664</v>
      </c>
      <c r="G67" s="36">
        <v>1740.4833333333329</v>
      </c>
      <c r="H67" s="36">
        <v>1906.383333333333</v>
      </c>
      <c r="I67" s="36">
        <v>1955.1666666666663</v>
      </c>
      <c r="J67" s="36">
        <v>1989.333333333333</v>
      </c>
      <c r="K67" s="31">
        <v>1921</v>
      </c>
      <c r="L67" s="31">
        <v>1838.05</v>
      </c>
      <c r="M67" s="31">
        <v>31.807680000000001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10400</v>
      </c>
      <c r="D68" s="36">
        <v>10429.449999999999</v>
      </c>
      <c r="E68" s="36">
        <v>10344.649999999998</v>
      </c>
      <c r="F68" s="36">
        <v>10289.299999999999</v>
      </c>
      <c r="G68" s="36">
        <v>10204.499999999998</v>
      </c>
      <c r="H68" s="36">
        <v>10484.799999999997</v>
      </c>
      <c r="I68" s="36">
        <v>10569.599999999997</v>
      </c>
      <c r="J68" s="36">
        <v>10624.949999999997</v>
      </c>
      <c r="K68" s="31">
        <v>10514.25</v>
      </c>
      <c r="L68" s="31">
        <v>10374.1</v>
      </c>
      <c r="M68" s="31">
        <v>0.51927999999999996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2290</v>
      </c>
      <c r="D69" s="36">
        <v>2297.3333333333335</v>
      </c>
      <c r="E69" s="36">
        <v>2270.666666666667</v>
      </c>
      <c r="F69" s="36">
        <v>2251.3333333333335</v>
      </c>
      <c r="G69" s="36">
        <v>2224.666666666667</v>
      </c>
      <c r="H69" s="36">
        <v>2316.666666666667</v>
      </c>
      <c r="I69" s="36">
        <v>2343.3333333333339</v>
      </c>
      <c r="J69" s="36">
        <v>2362.666666666667</v>
      </c>
      <c r="K69" s="31">
        <v>2324</v>
      </c>
      <c r="L69" s="31">
        <v>2278</v>
      </c>
      <c r="M69" s="31">
        <v>0.48881000000000002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3069.75</v>
      </c>
      <c r="D70" s="36">
        <v>3082.5833333333335</v>
      </c>
      <c r="E70" s="36">
        <v>3040.7166666666672</v>
      </c>
      <c r="F70" s="36">
        <v>3011.6833333333338</v>
      </c>
      <c r="G70" s="36">
        <v>2969.8166666666675</v>
      </c>
      <c r="H70" s="36">
        <v>3111.6166666666668</v>
      </c>
      <c r="I70" s="36">
        <v>3153.4833333333327</v>
      </c>
      <c r="J70" s="36">
        <v>3182.5166666666664</v>
      </c>
      <c r="K70" s="31">
        <v>3124.45</v>
      </c>
      <c r="L70" s="31">
        <v>3053.55</v>
      </c>
      <c r="M70" s="31">
        <v>1.1205000000000001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568.75</v>
      </c>
      <c r="D71" s="36">
        <v>568.88333333333333</v>
      </c>
      <c r="E71" s="36">
        <v>562.36666666666667</v>
      </c>
      <c r="F71" s="36">
        <v>555.98333333333335</v>
      </c>
      <c r="G71" s="36">
        <v>549.4666666666667</v>
      </c>
      <c r="H71" s="36">
        <v>575.26666666666665</v>
      </c>
      <c r="I71" s="36">
        <v>581.7833333333333</v>
      </c>
      <c r="J71" s="36">
        <v>588.16666666666663</v>
      </c>
      <c r="K71" s="31">
        <v>575.4</v>
      </c>
      <c r="L71" s="31">
        <v>562.5</v>
      </c>
      <c r="M71" s="31">
        <v>15.37588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205.28</v>
      </c>
      <c r="D72" s="36">
        <v>206.45333333333329</v>
      </c>
      <c r="E72" s="36">
        <v>203.52666666666659</v>
      </c>
      <c r="F72" s="36">
        <v>201.77333333333328</v>
      </c>
      <c r="G72" s="36">
        <v>198.84666666666658</v>
      </c>
      <c r="H72" s="36">
        <v>208.20666666666659</v>
      </c>
      <c r="I72" s="36">
        <v>211.13333333333327</v>
      </c>
      <c r="J72" s="36">
        <v>212.8866666666666</v>
      </c>
      <c r="K72" s="31">
        <v>209.38</v>
      </c>
      <c r="L72" s="31">
        <v>204.7</v>
      </c>
      <c r="M72" s="31">
        <v>93.980109999999996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239.15</v>
      </c>
      <c r="D73" s="36">
        <v>239.88333333333335</v>
      </c>
      <c r="E73" s="36">
        <v>237.81666666666672</v>
      </c>
      <c r="F73" s="36">
        <v>236.48333333333338</v>
      </c>
      <c r="G73" s="36">
        <v>234.41666666666674</v>
      </c>
      <c r="H73" s="36">
        <v>241.2166666666667</v>
      </c>
      <c r="I73" s="36">
        <v>243.28333333333336</v>
      </c>
      <c r="J73" s="36">
        <v>244.61666666666667</v>
      </c>
      <c r="K73" s="31">
        <v>241.95</v>
      </c>
      <c r="L73" s="31">
        <v>238.55</v>
      </c>
      <c r="M73" s="31">
        <v>69.923119999999997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113.01</v>
      </c>
      <c r="D74" s="36">
        <v>113.59333333333332</v>
      </c>
      <c r="E74" s="36">
        <v>111.93666666666664</v>
      </c>
      <c r="F74" s="36">
        <v>110.86333333333332</v>
      </c>
      <c r="G74" s="36">
        <v>109.20666666666664</v>
      </c>
      <c r="H74" s="36">
        <v>114.66666666666664</v>
      </c>
      <c r="I74" s="36">
        <v>116.32333333333331</v>
      </c>
      <c r="J74" s="36">
        <v>117.39666666666665</v>
      </c>
      <c r="K74" s="31">
        <v>115.25</v>
      </c>
      <c r="L74" s="31">
        <v>112.52</v>
      </c>
      <c r="M74" s="31">
        <v>55.556170000000002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60.64</v>
      </c>
      <c r="D75" s="36">
        <v>61</v>
      </c>
      <c r="E75" s="36">
        <v>60.04</v>
      </c>
      <c r="F75" s="36">
        <v>59.44</v>
      </c>
      <c r="G75" s="36">
        <v>58.48</v>
      </c>
      <c r="H75" s="36">
        <v>61.6</v>
      </c>
      <c r="I75" s="36">
        <v>62.560000000000009</v>
      </c>
      <c r="J75" s="36">
        <v>63.160000000000004</v>
      </c>
      <c r="K75" s="31">
        <v>61.96</v>
      </c>
      <c r="L75" s="31">
        <v>60.4</v>
      </c>
      <c r="M75" s="31">
        <v>74.442989999999995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1442.35</v>
      </c>
      <c r="D76" s="36">
        <v>1442.8</v>
      </c>
      <c r="E76" s="36">
        <v>1436.6</v>
      </c>
      <c r="F76" s="36">
        <v>1430.85</v>
      </c>
      <c r="G76" s="36">
        <v>1424.6499999999999</v>
      </c>
      <c r="H76" s="36">
        <v>1448.55</v>
      </c>
      <c r="I76" s="36">
        <v>1454.7500000000002</v>
      </c>
      <c r="J76" s="36">
        <v>1460.5</v>
      </c>
      <c r="K76" s="31">
        <v>1449</v>
      </c>
      <c r="L76" s="31">
        <v>1437.05</v>
      </c>
      <c r="M76" s="31">
        <v>1.4355899999999999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6499.2</v>
      </c>
      <c r="D77" s="36">
        <v>6507.166666666667</v>
      </c>
      <c r="E77" s="36">
        <v>6464.3333333333339</v>
      </c>
      <c r="F77" s="36">
        <v>6429.4666666666672</v>
      </c>
      <c r="G77" s="36">
        <v>6386.6333333333341</v>
      </c>
      <c r="H77" s="36">
        <v>6542.0333333333338</v>
      </c>
      <c r="I77" s="36">
        <v>6584.8666666666677</v>
      </c>
      <c r="J77" s="36">
        <v>6619.7333333333336</v>
      </c>
      <c r="K77" s="31">
        <v>6550</v>
      </c>
      <c r="L77" s="31">
        <v>6472.3</v>
      </c>
      <c r="M77" s="31">
        <v>9.0410000000000004E-2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625.15</v>
      </c>
      <c r="D78" s="36">
        <v>623.43333333333328</v>
      </c>
      <c r="E78" s="36">
        <v>620.16666666666652</v>
      </c>
      <c r="F78" s="36">
        <v>615.18333333333328</v>
      </c>
      <c r="G78" s="36">
        <v>611.91666666666652</v>
      </c>
      <c r="H78" s="36">
        <v>628.41666666666652</v>
      </c>
      <c r="I78" s="36">
        <v>631.68333333333317</v>
      </c>
      <c r="J78" s="36">
        <v>636.66666666666652</v>
      </c>
      <c r="K78" s="31">
        <v>626.70000000000005</v>
      </c>
      <c r="L78" s="31">
        <v>618.45000000000005</v>
      </c>
      <c r="M78" s="31">
        <v>8.4669399999999992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1226.5999999999999</v>
      </c>
      <c r="D79" s="36">
        <v>1233.4166666666667</v>
      </c>
      <c r="E79" s="36">
        <v>1218.1833333333334</v>
      </c>
      <c r="F79" s="36">
        <v>1209.7666666666667</v>
      </c>
      <c r="G79" s="36">
        <v>1194.5333333333333</v>
      </c>
      <c r="H79" s="36">
        <v>1241.8333333333335</v>
      </c>
      <c r="I79" s="36">
        <v>1257.0666666666666</v>
      </c>
      <c r="J79" s="36">
        <v>1265.4833333333336</v>
      </c>
      <c r="K79" s="31">
        <v>1248.6500000000001</v>
      </c>
      <c r="L79" s="31">
        <v>1225</v>
      </c>
      <c r="M79" s="31">
        <v>3.5748600000000001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290.39999999999998</v>
      </c>
      <c r="D80" s="36">
        <v>290.33333333333331</v>
      </c>
      <c r="E80" s="36">
        <v>288.46666666666664</v>
      </c>
      <c r="F80" s="36">
        <v>286.5333333333333</v>
      </c>
      <c r="G80" s="36">
        <v>284.66666666666663</v>
      </c>
      <c r="H80" s="36">
        <v>292.26666666666665</v>
      </c>
      <c r="I80" s="36">
        <v>294.13333333333333</v>
      </c>
      <c r="J80" s="36">
        <v>296.06666666666666</v>
      </c>
      <c r="K80" s="31">
        <v>292.2</v>
      </c>
      <c r="L80" s="31">
        <v>288.39999999999998</v>
      </c>
      <c r="M80" s="31">
        <v>91.846369999999993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1601.2</v>
      </c>
      <c r="D81" s="36">
        <v>1604.2666666666664</v>
      </c>
      <c r="E81" s="36">
        <v>1583.5333333333328</v>
      </c>
      <c r="F81" s="36">
        <v>1565.8666666666663</v>
      </c>
      <c r="G81" s="36">
        <v>1545.1333333333328</v>
      </c>
      <c r="H81" s="36">
        <v>1621.9333333333329</v>
      </c>
      <c r="I81" s="36">
        <v>1642.6666666666665</v>
      </c>
      <c r="J81" s="36">
        <v>1660.333333333333</v>
      </c>
      <c r="K81" s="31">
        <v>1625</v>
      </c>
      <c r="L81" s="31">
        <v>1586.6</v>
      </c>
      <c r="M81" s="31">
        <v>17.392769999999999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269.5</v>
      </c>
      <c r="D82" s="36">
        <v>267.98333333333335</v>
      </c>
      <c r="E82" s="36">
        <v>265.26666666666671</v>
      </c>
      <c r="F82" s="36">
        <v>261.03333333333336</v>
      </c>
      <c r="G82" s="36">
        <v>258.31666666666672</v>
      </c>
      <c r="H82" s="36">
        <v>272.2166666666667</v>
      </c>
      <c r="I82" s="36">
        <v>274.93333333333339</v>
      </c>
      <c r="J82" s="36">
        <v>279.16666666666669</v>
      </c>
      <c r="K82" s="31">
        <v>270.7</v>
      </c>
      <c r="L82" s="31">
        <v>263.75</v>
      </c>
      <c r="M82" s="31">
        <v>104.95634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340.65</v>
      </c>
      <c r="D83" s="36">
        <v>341.84999999999997</v>
      </c>
      <c r="E83" s="36">
        <v>338.79999999999995</v>
      </c>
      <c r="F83" s="36">
        <v>336.95</v>
      </c>
      <c r="G83" s="36">
        <v>333.9</v>
      </c>
      <c r="H83" s="36">
        <v>343.69999999999993</v>
      </c>
      <c r="I83" s="36">
        <v>346.75</v>
      </c>
      <c r="J83" s="36">
        <v>348.59999999999991</v>
      </c>
      <c r="K83" s="31">
        <v>344.9</v>
      </c>
      <c r="L83" s="31">
        <v>340</v>
      </c>
      <c r="M83" s="31">
        <v>48.50244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1635.45</v>
      </c>
      <c r="D84" s="36">
        <v>1639.5</v>
      </c>
      <c r="E84" s="36">
        <v>1626.05</v>
      </c>
      <c r="F84" s="36">
        <v>1616.6499999999999</v>
      </c>
      <c r="G84" s="36">
        <v>1603.1999999999998</v>
      </c>
      <c r="H84" s="36">
        <v>1648.9</v>
      </c>
      <c r="I84" s="36">
        <v>1662.35</v>
      </c>
      <c r="J84" s="36">
        <v>1671.7500000000002</v>
      </c>
      <c r="K84" s="31">
        <v>1652.95</v>
      </c>
      <c r="L84" s="31">
        <v>1630.1</v>
      </c>
      <c r="M84" s="31">
        <v>37.620629999999998</v>
      </c>
      <c r="N84" s="1"/>
      <c r="O84" s="1"/>
    </row>
    <row r="85" spans="1:15" ht="12.75" customHeight="1">
      <c r="A85" s="33">
        <v>75</v>
      </c>
      <c r="B85" s="53" t="s">
        <v>787</v>
      </c>
      <c r="C85" s="31">
        <v>847.9</v>
      </c>
      <c r="D85" s="36">
        <v>859.13333333333333</v>
      </c>
      <c r="E85" s="36">
        <v>834.26666666666665</v>
      </c>
      <c r="F85" s="36">
        <v>820.63333333333333</v>
      </c>
      <c r="G85" s="36">
        <v>795.76666666666665</v>
      </c>
      <c r="H85" s="36">
        <v>872.76666666666665</v>
      </c>
      <c r="I85" s="36">
        <v>897.63333333333321</v>
      </c>
      <c r="J85" s="36">
        <v>911.26666666666665</v>
      </c>
      <c r="K85" s="31">
        <v>884</v>
      </c>
      <c r="L85" s="31">
        <v>845.5</v>
      </c>
      <c r="M85" s="31">
        <v>4.0699199999999998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391.2</v>
      </c>
      <c r="D86" s="36">
        <v>388.7833333333333</v>
      </c>
      <c r="E86" s="36">
        <v>382.71666666666658</v>
      </c>
      <c r="F86" s="36">
        <v>374.23333333333329</v>
      </c>
      <c r="G86" s="36">
        <v>368.16666666666657</v>
      </c>
      <c r="H86" s="36">
        <v>397.26666666666659</v>
      </c>
      <c r="I86" s="36">
        <v>403.33333333333331</v>
      </c>
      <c r="J86" s="36">
        <v>411.81666666666661</v>
      </c>
      <c r="K86" s="31">
        <v>394.85</v>
      </c>
      <c r="L86" s="31">
        <v>380.3</v>
      </c>
      <c r="M86" s="31">
        <v>79.320989999999995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1311.5</v>
      </c>
      <c r="D87" s="36">
        <v>1313.9333333333332</v>
      </c>
      <c r="E87" s="36">
        <v>1304.9166666666663</v>
      </c>
      <c r="F87" s="36">
        <v>1298.333333333333</v>
      </c>
      <c r="G87" s="36">
        <v>1289.3166666666662</v>
      </c>
      <c r="H87" s="36">
        <v>1320.5166666666664</v>
      </c>
      <c r="I87" s="36">
        <v>1329.5333333333333</v>
      </c>
      <c r="J87" s="36">
        <v>1336.1166666666666</v>
      </c>
      <c r="K87" s="31">
        <v>1322.95</v>
      </c>
      <c r="L87" s="31">
        <v>1307.3499999999999</v>
      </c>
      <c r="M87" s="31">
        <v>0.88341999999999998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634.20000000000005</v>
      </c>
      <c r="D88" s="36">
        <v>644.00000000000011</v>
      </c>
      <c r="E88" s="36">
        <v>622.4000000000002</v>
      </c>
      <c r="F88" s="36">
        <v>610.60000000000014</v>
      </c>
      <c r="G88" s="36">
        <v>589.00000000000023</v>
      </c>
      <c r="H88" s="36">
        <v>655.80000000000018</v>
      </c>
      <c r="I88" s="36">
        <v>677.40000000000009</v>
      </c>
      <c r="J88" s="36">
        <v>689.20000000000016</v>
      </c>
      <c r="K88" s="31">
        <v>665.6</v>
      </c>
      <c r="L88" s="31">
        <v>632.20000000000005</v>
      </c>
      <c r="M88" s="31">
        <v>41.357999999999997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8230.65</v>
      </c>
      <c r="D89" s="36">
        <v>8198.5500000000011</v>
      </c>
      <c r="E89" s="36">
        <v>8147.1000000000022</v>
      </c>
      <c r="F89" s="36">
        <v>8063.5500000000011</v>
      </c>
      <c r="G89" s="36">
        <v>8012.1000000000022</v>
      </c>
      <c r="H89" s="36">
        <v>8282.1000000000022</v>
      </c>
      <c r="I89" s="36">
        <v>8333.5500000000029</v>
      </c>
      <c r="J89" s="36">
        <v>8417.1000000000022</v>
      </c>
      <c r="K89" s="31">
        <v>8250</v>
      </c>
      <c r="L89" s="31">
        <v>8115</v>
      </c>
      <c r="M89" s="31">
        <v>3.9600000000000003E-2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1934.9</v>
      </c>
      <c r="D90" s="36">
        <v>1937.1000000000001</v>
      </c>
      <c r="E90" s="36">
        <v>1885.8000000000002</v>
      </c>
      <c r="F90" s="36">
        <v>1836.7</v>
      </c>
      <c r="G90" s="36">
        <v>1785.4</v>
      </c>
      <c r="H90" s="36">
        <v>1986.2000000000003</v>
      </c>
      <c r="I90" s="36">
        <v>2037.5</v>
      </c>
      <c r="J90" s="36">
        <v>2086.6000000000004</v>
      </c>
      <c r="K90" s="31">
        <v>1988.4</v>
      </c>
      <c r="L90" s="31">
        <v>1888</v>
      </c>
      <c r="M90" s="31">
        <v>9.4830299999999994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2694.95</v>
      </c>
      <c r="D91" s="36">
        <v>2744.2999999999997</v>
      </c>
      <c r="E91" s="36">
        <v>2630.6499999999996</v>
      </c>
      <c r="F91" s="36">
        <v>2566.35</v>
      </c>
      <c r="G91" s="36">
        <v>2452.6999999999998</v>
      </c>
      <c r="H91" s="36">
        <v>2808.5999999999995</v>
      </c>
      <c r="I91" s="36">
        <v>2922.25</v>
      </c>
      <c r="J91" s="36">
        <v>2986.5499999999993</v>
      </c>
      <c r="K91" s="31">
        <v>2857.95</v>
      </c>
      <c r="L91" s="31">
        <v>2680</v>
      </c>
      <c r="M91" s="31">
        <v>4.0766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505.7</v>
      </c>
      <c r="D92" s="36">
        <v>508.68333333333339</v>
      </c>
      <c r="E92" s="36">
        <v>497.36666666666679</v>
      </c>
      <c r="F92" s="36">
        <v>489.03333333333342</v>
      </c>
      <c r="G92" s="36">
        <v>477.71666666666681</v>
      </c>
      <c r="H92" s="36">
        <v>517.01666666666677</v>
      </c>
      <c r="I92" s="36">
        <v>528.33333333333337</v>
      </c>
      <c r="J92" s="36">
        <v>536.66666666666674</v>
      </c>
      <c r="K92" s="31">
        <v>520</v>
      </c>
      <c r="L92" s="31">
        <v>500.35</v>
      </c>
      <c r="M92" s="31">
        <v>5.3164999999999996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34037</v>
      </c>
      <c r="D93" s="36">
        <v>34146.98333333333</v>
      </c>
      <c r="E93" s="36">
        <v>33740.016666666663</v>
      </c>
      <c r="F93" s="36">
        <v>33443.033333333333</v>
      </c>
      <c r="G93" s="36">
        <v>33036.066666666666</v>
      </c>
      <c r="H93" s="36">
        <v>34443.96666666666</v>
      </c>
      <c r="I93" s="36">
        <v>34850.93333333332</v>
      </c>
      <c r="J93" s="36">
        <v>35147.916666666657</v>
      </c>
      <c r="K93" s="31">
        <v>34553.949999999997</v>
      </c>
      <c r="L93" s="31">
        <v>33850</v>
      </c>
      <c r="M93" s="31">
        <v>0.28975000000000001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1351.2</v>
      </c>
      <c r="D94" s="36">
        <v>1347.4166666666667</v>
      </c>
      <c r="E94" s="36">
        <v>1339.8333333333335</v>
      </c>
      <c r="F94" s="36">
        <v>1328.4666666666667</v>
      </c>
      <c r="G94" s="36">
        <v>1320.8833333333334</v>
      </c>
      <c r="H94" s="36">
        <v>1358.7833333333335</v>
      </c>
      <c r="I94" s="36">
        <v>1366.366666666667</v>
      </c>
      <c r="J94" s="36">
        <v>1377.7333333333336</v>
      </c>
      <c r="K94" s="31">
        <v>1355</v>
      </c>
      <c r="L94" s="31">
        <v>1336.05</v>
      </c>
      <c r="M94" s="31">
        <v>1.9498800000000001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6063</v>
      </c>
      <c r="D95" s="36">
        <v>6043.2666666666664</v>
      </c>
      <c r="E95" s="36">
        <v>5956.5333333333328</v>
      </c>
      <c r="F95" s="36">
        <v>5850.0666666666666</v>
      </c>
      <c r="G95" s="36">
        <v>5763.333333333333</v>
      </c>
      <c r="H95" s="36">
        <v>6149.7333333333327</v>
      </c>
      <c r="I95" s="36">
        <v>6236.4666666666662</v>
      </c>
      <c r="J95" s="36">
        <v>6342.9333333333325</v>
      </c>
      <c r="K95" s="31">
        <v>6130</v>
      </c>
      <c r="L95" s="31">
        <v>5936.8</v>
      </c>
      <c r="M95" s="31">
        <v>3.5233599999999998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2093.9</v>
      </c>
      <c r="D96" s="36">
        <v>2091.2666666666669</v>
      </c>
      <c r="E96" s="36">
        <v>2072.6333333333337</v>
      </c>
      <c r="F96" s="36">
        <v>2051.3666666666668</v>
      </c>
      <c r="G96" s="36">
        <v>2032.7333333333336</v>
      </c>
      <c r="H96" s="36">
        <v>2112.5333333333338</v>
      </c>
      <c r="I96" s="36">
        <v>2131.166666666667</v>
      </c>
      <c r="J96" s="36">
        <v>2152.4333333333338</v>
      </c>
      <c r="K96" s="31">
        <v>2109.9</v>
      </c>
      <c r="L96" s="31">
        <v>2070</v>
      </c>
      <c r="M96" s="31">
        <v>1.76573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714.25</v>
      </c>
      <c r="D97" s="36">
        <v>725.75</v>
      </c>
      <c r="E97" s="36">
        <v>698.5</v>
      </c>
      <c r="F97" s="36">
        <v>682.75</v>
      </c>
      <c r="G97" s="36">
        <v>655.5</v>
      </c>
      <c r="H97" s="36">
        <v>741.5</v>
      </c>
      <c r="I97" s="36">
        <v>768.75</v>
      </c>
      <c r="J97" s="36">
        <v>784.5</v>
      </c>
      <c r="K97" s="31">
        <v>753</v>
      </c>
      <c r="L97" s="31">
        <v>710</v>
      </c>
      <c r="M97" s="31">
        <v>8.4320199999999996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195.55</v>
      </c>
      <c r="D98" s="36">
        <v>196.21333333333334</v>
      </c>
      <c r="E98" s="36">
        <v>193.73666666666668</v>
      </c>
      <c r="F98" s="36">
        <v>191.92333333333335</v>
      </c>
      <c r="G98" s="36">
        <v>189.44666666666669</v>
      </c>
      <c r="H98" s="36">
        <v>198.02666666666667</v>
      </c>
      <c r="I98" s="36">
        <v>200.5033333333333</v>
      </c>
      <c r="J98" s="36">
        <v>202.31666666666666</v>
      </c>
      <c r="K98" s="31">
        <v>198.69</v>
      </c>
      <c r="L98" s="31">
        <v>194.4</v>
      </c>
      <c r="M98" s="31">
        <v>23.75704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714.2</v>
      </c>
      <c r="D99" s="36">
        <v>718.15</v>
      </c>
      <c r="E99" s="36">
        <v>707.59999999999991</v>
      </c>
      <c r="F99" s="36">
        <v>700.99999999999989</v>
      </c>
      <c r="G99" s="36">
        <v>690.44999999999982</v>
      </c>
      <c r="H99" s="36">
        <v>724.75</v>
      </c>
      <c r="I99" s="36">
        <v>735.3</v>
      </c>
      <c r="J99" s="36">
        <v>741.90000000000009</v>
      </c>
      <c r="K99" s="31">
        <v>728.7</v>
      </c>
      <c r="L99" s="31">
        <v>711.55</v>
      </c>
      <c r="M99" s="31">
        <v>14.59014</v>
      </c>
      <c r="N99" s="1"/>
      <c r="O99" s="1"/>
    </row>
    <row r="100" spans="1:15" ht="12.75" customHeight="1">
      <c r="A100" s="33">
        <v>90</v>
      </c>
      <c r="B100" s="53" t="s">
        <v>783</v>
      </c>
      <c r="C100" s="31">
        <v>564.20000000000005</v>
      </c>
      <c r="D100" s="36">
        <v>561.58333333333337</v>
      </c>
      <c r="E100" s="36">
        <v>556.56666666666672</v>
      </c>
      <c r="F100" s="36">
        <v>548.93333333333339</v>
      </c>
      <c r="G100" s="36">
        <v>543.91666666666674</v>
      </c>
      <c r="H100" s="36">
        <v>569.2166666666667</v>
      </c>
      <c r="I100" s="36">
        <v>574.23333333333335</v>
      </c>
      <c r="J100" s="36">
        <v>581.86666666666667</v>
      </c>
      <c r="K100" s="31">
        <v>566.6</v>
      </c>
      <c r="L100" s="31">
        <v>553.95000000000005</v>
      </c>
      <c r="M100" s="31">
        <v>2.4670700000000001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4728.6499999999996</v>
      </c>
      <c r="D101" s="36">
        <v>4705.1333333333341</v>
      </c>
      <c r="E101" s="36">
        <v>4653.7166666666681</v>
      </c>
      <c r="F101" s="36">
        <v>4578.7833333333338</v>
      </c>
      <c r="G101" s="36">
        <v>4527.3666666666677</v>
      </c>
      <c r="H101" s="36">
        <v>4780.0666666666684</v>
      </c>
      <c r="I101" s="36">
        <v>4831.4833333333345</v>
      </c>
      <c r="J101" s="36">
        <v>4906.4166666666688</v>
      </c>
      <c r="K101" s="31">
        <v>4756.55</v>
      </c>
      <c r="L101" s="31">
        <v>4630.2</v>
      </c>
      <c r="M101" s="31">
        <v>0.34104000000000001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318.39999999999998</v>
      </c>
      <c r="D102" s="36">
        <v>320.45</v>
      </c>
      <c r="E102" s="36">
        <v>315.79999999999995</v>
      </c>
      <c r="F102" s="36">
        <v>313.2</v>
      </c>
      <c r="G102" s="36">
        <v>308.54999999999995</v>
      </c>
      <c r="H102" s="36">
        <v>323.04999999999995</v>
      </c>
      <c r="I102" s="36">
        <v>327.69999999999993</v>
      </c>
      <c r="J102" s="36">
        <v>330.29999999999995</v>
      </c>
      <c r="K102" s="31">
        <v>325.10000000000002</v>
      </c>
      <c r="L102" s="31">
        <v>317.85000000000002</v>
      </c>
      <c r="M102" s="31">
        <v>4.53024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329.8</v>
      </c>
      <c r="D103" s="36">
        <v>327.21666666666664</v>
      </c>
      <c r="E103" s="36">
        <v>320.43333333333328</v>
      </c>
      <c r="F103" s="36">
        <v>311.06666666666666</v>
      </c>
      <c r="G103" s="36">
        <v>304.2833333333333</v>
      </c>
      <c r="H103" s="36">
        <v>336.58333333333326</v>
      </c>
      <c r="I103" s="36">
        <v>343.36666666666667</v>
      </c>
      <c r="J103" s="36">
        <v>352.73333333333323</v>
      </c>
      <c r="K103" s="31">
        <v>334</v>
      </c>
      <c r="L103" s="31">
        <v>317.85000000000002</v>
      </c>
      <c r="M103" s="31">
        <v>23.00733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903.5</v>
      </c>
      <c r="D104" s="36">
        <v>911.65</v>
      </c>
      <c r="E104" s="36">
        <v>875.65</v>
      </c>
      <c r="F104" s="36">
        <v>847.8</v>
      </c>
      <c r="G104" s="36">
        <v>811.8</v>
      </c>
      <c r="H104" s="36">
        <v>939.5</v>
      </c>
      <c r="I104" s="36">
        <v>975.5</v>
      </c>
      <c r="J104" s="36">
        <v>1003.35</v>
      </c>
      <c r="K104" s="31">
        <v>947.65</v>
      </c>
      <c r="L104" s="31">
        <v>883.8</v>
      </c>
      <c r="M104" s="31">
        <v>19.729839999999999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106.69</v>
      </c>
      <c r="D105" s="36">
        <v>107.10666666666667</v>
      </c>
      <c r="E105" s="36">
        <v>106.03333333333333</v>
      </c>
      <c r="F105" s="36">
        <v>105.37666666666667</v>
      </c>
      <c r="G105" s="36">
        <v>104.30333333333333</v>
      </c>
      <c r="H105" s="36">
        <v>107.76333333333334</v>
      </c>
      <c r="I105" s="36">
        <v>108.83666666666669</v>
      </c>
      <c r="J105" s="36">
        <v>109.49333333333334</v>
      </c>
      <c r="K105" s="31">
        <v>108.18</v>
      </c>
      <c r="L105" s="31">
        <v>106.45</v>
      </c>
      <c r="M105" s="31">
        <v>185.98509999999999</v>
      </c>
      <c r="N105" s="1"/>
      <c r="O105" s="1"/>
    </row>
    <row r="106" spans="1:15" ht="12.75" customHeight="1">
      <c r="A106" s="33">
        <v>96</v>
      </c>
      <c r="B106" s="53" t="s">
        <v>805</v>
      </c>
      <c r="C106" s="31">
        <v>1958.8</v>
      </c>
      <c r="D106" s="36">
        <v>1944.4166666666667</v>
      </c>
      <c r="E106" s="36">
        <v>1919.3833333333334</v>
      </c>
      <c r="F106" s="36">
        <v>1879.9666666666667</v>
      </c>
      <c r="G106" s="36">
        <v>1854.9333333333334</v>
      </c>
      <c r="H106" s="36">
        <v>1983.8333333333335</v>
      </c>
      <c r="I106" s="36">
        <v>2008.8666666666668</v>
      </c>
      <c r="J106" s="36">
        <v>2048.2833333333338</v>
      </c>
      <c r="K106" s="31">
        <v>1969.45</v>
      </c>
      <c r="L106" s="31">
        <v>1905</v>
      </c>
      <c r="M106" s="31">
        <v>1.2495700000000001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212.62</v>
      </c>
      <c r="D107" s="36">
        <v>213.79666666666665</v>
      </c>
      <c r="E107" s="36">
        <v>210.89333333333332</v>
      </c>
      <c r="F107" s="36">
        <v>209.16666666666666</v>
      </c>
      <c r="G107" s="36">
        <v>206.26333333333332</v>
      </c>
      <c r="H107" s="36">
        <v>215.52333333333331</v>
      </c>
      <c r="I107" s="36">
        <v>218.42666666666668</v>
      </c>
      <c r="J107" s="36">
        <v>220.15333333333331</v>
      </c>
      <c r="K107" s="31">
        <v>216.7</v>
      </c>
      <c r="L107" s="31">
        <v>212.07</v>
      </c>
      <c r="M107" s="31">
        <v>0.83162999999999998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1473.3</v>
      </c>
      <c r="D108" s="36">
        <v>1484.5666666666666</v>
      </c>
      <c r="E108" s="36">
        <v>1459.7333333333331</v>
      </c>
      <c r="F108" s="36">
        <v>1446.1666666666665</v>
      </c>
      <c r="G108" s="36">
        <v>1421.333333333333</v>
      </c>
      <c r="H108" s="36">
        <v>1498.1333333333332</v>
      </c>
      <c r="I108" s="36">
        <v>1522.9666666666667</v>
      </c>
      <c r="J108" s="36">
        <v>1536.5333333333333</v>
      </c>
      <c r="K108" s="31">
        <v>1509.4</v>
      </c>
      <c r="L108" s="31">
        <v>1471</v>
      </c>
      <c r="M108" s="31">
        <v>0.81628000000000001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257.45</v>
      </c>
      <c r="D109" s="36">
        <v>257.90000000000003</v>
      </c>
      <c r="E109" s="36">
        <v>255.05000000000007</v>
      </c>
      <c r="F109" s="36">
        <v>252.65000000000003</v>
      </c>
      <c r="G109" s="36">
        <v>249.80000000000007</v>
      </c>
      <c r="H109" s="36">
        <v>260.30000000000007</v>
      </c>
      <c r="I109" s="36">
        <v>263.15000000000009</v>
      </c>
      <c r="J109" s="36">
        <v>265.55000000000007</v>
      </c>
      <c r="K109" s="31">
        <v>260.75</v>
      </c>
      <c r="L109" s="31">
        <v>255.5</v>
      </c>
      <c r="M109" s="31">
        <v>19.73359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2990.45</v>
      </c>
      <c r="D110" s="36">
        <v>3007.7833333333333</v>
      </c>
      <c r="E110" s="36">
        <v>2942.5666666666666</v>
      </c>
      <c r="F110" s="36">
        <v>2894.6833333333334</v>
      </c>
      <c r="G110" s="36">
        <v>2829.4666666666667</v>
      </c>
      <c r="H110" s="36">
        <v>3055.6666666666665</v>
      </c>
      <c r="I110" s="36">
        <v>3120.8833333333328</v>
      </c>
      <c r="J110" s="36">
        <v>3168.7666666666664</v>
      </c>
      <c r="K110" s="31">
        <v>3073</v>
      </c>
      <c r="L110" s="31">
        <v>2959.9</v>
      </c>
      <c r="M110" s="31">
        <v>3.0354100000000002</v>
      </c>
      <c r="N110" s="1"/>
      <c r="O110" s="1"/>
    </row>
    <row r="111" spans="1:15" ht="12.75" customHeight="1">
      <c r="A111" s="33">
        <v>101</v>
      </c>
      <c r="B111" s="53" t="s">
        <v>844</v>
      </c>
      <c r="C111" s="31">
        <v>907.7</v>
      </c>
      <c r="D111" s="36">
        <v>910.88333333333333</v>
      </c>
      <c r="E111" s="36">
        <v>896.81666666666661</v>
      </c>
      <c r="F111" s="36">
        <v>885.93333333333328</v>
      </c>
      <c r="G111" s="36">
        <v>871.86666666666656</v>
      </c>
      <c r="H111" s="36">
        <v>921.76666666666665</v>
      </c>
      <c r="I111" s="36">
        <v>935.83333333333348</v>
      </c>
      <c r="J111" s="36">
        <v>946.7166666666667</v>
      </c>
      <c r="K111" s="31">
        <v>924.95</v>
      </c>
      <c r="L111" s="31">
        <v>900</v>
      </c>
      <c r="M111" s="31">
        <v>0.47869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60.35</v>
      </c>
      <c r="D112" s="36">
        <v>60.516666666666673</v>
      </c>
      <c r="E112" s="36">
        <v>59.653333333333343</v>
      </c>
      <c r="F112" s="36">
        <v>58.956666666666671</v>
      </c>
      <c r="G112" s="36">
        <v>58.093333333333341</v>
      </c>
      <c r="H112" s="36">
        <v>61.213333333333345</v>
      </c>
      <c r="I112" s="36">
        <v>62.076666666666675</v>
      </c>
      <c r="J112" s="36">
        <v>62.773333333333348</v>
      </c>
      <c r="K112" s="31">
        <v>61.38</v>
      </c>
      <c r="L112" s="31">
        <v>59.82</v>
      </c>
      <c r="M112" s="31">
        <v>52.249989999999997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1444.7</v>
      </c>
      <c r="D113" s="36">
        <v>1425.5999999999997</v>
      </c>
      <c r="E113" s="36">
        <v>1391.1999999999994</v>
      </c>
      <c r="F113" s="36">
        <v>1337.6999999999996</v>
      </c>
      <c r="G113" s="36">
        <v>1303.2999999999993</v>
      </c>
      <c r="H113" s="36">
        <v>1479.0999999999995</v>
      </c>
      <c r="I113" s="36">
        <v>1513.4999999999995</v>
      </c>
      <c r="J113" s="36">
        <v>1566.9999999999995</v>
      </c>
      <c r="K113" s="31">
        <v>1460</v>
      </c>
      <c r="L113" s="31">
        <v>1372.1</v>
      </c>
      <c r="M113" s="31">
        <v>85.194140000000004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801.65</v>
      </c>
      <c r="D114" s="36">
        <v>805.66666666666663</v>
      </c>
      <c r="E114" s="36">
        <v>792.93333333333328</v>
      </c>
      <c r="F114" s="36">
        <v>784.2166666666667</v>
      </c>
      <c r="G114" s="36">
        <v>771.48333333333335</v>
      </c>
      <c r="H114" s="36">
        <v>814.38333333333321</v>
      </c>
      <c r="I114" s="36">
        <v>827.11666666666656</v>
      </c>
      <c r="J114" s="36">
        <v>835.83333333333314</v>
      </c>
      <c r="K114" s="31">
        <v>818.4</v>
      </c>
      <c r="L114" s="31">
        <v>796.95</v>
      </c>
      <c r="M114" s="31">
        <v>0.56635000000000002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2860.85</v>
      </c>
      <c r="D115" s="36">
        <v>2870.1666666666665</v>
      </c>
      <c r="E115" s="36">
        <v>2803.8833333333332</v>
      </c>
      <c r="F115" s="36">
        <v>2746.9166666666665</v>
      </c>
      <c r="G115" s="36">
        <v>2680.6333333333332</v>
      </c>
      <c r="H115" s="36">
        <v>2927.1333333333332</v>
      </c>
      <c r="I115" s="36">
        <v>2993.416666666667</v>
      </c>
      <c r="J115" s="36">
        <v>3050.3833333333332</v>
      </c>
      <c r="K115" s="31">
        <v>2936.45</v>
      </c>
      <c r="L115" s="31">
        <v>2813.2</v>
      </c>
      <c r="M115" s="31">
        <v>4.6230900000000004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8360.2000000000007</v>
      </c>
      <c r="D116" s="36">
        <v>8383.9</v>
      </c>
      <c r="E116" s="36">
        <v>8296.3499999999985</v>
      </c>
      <c r="F116" s="36">
        <v>8232.4999999999982</v>
      </c>
      <c r="G116" s="36">
        <v>8144.9499999999971</v>
      </c>
      <c r="H116" s="36">
        <v>8447.75</v>
      </c>
      <c r="I116" s="36">
        <v>8535.2999999999993</v>
      </c>
      <c r="J116" s="36">
        <v>8599.1500000000015</v>
      </c>
      <c r="K116" s="31">
        <v>8471.4500000000007</v>
      </c>
      <c r="L116" s="31">
        <v>8320.0499999999993</v>
      </c>
      <c r="M116" s="31">
        <v>0.21717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881.65</v>
      </c>
      <c r="D117" s="36">
        <v>892.45000000000016</v>
      </c>
      <c r="E117" s="36">
        <v>865.90000000000032</v>
      </c>
      <c r="F117" s="36">
        <v>850.1500000000002</v>
      </c>
      <c r="G117" s="36">
        <v>823.60000000000036</v>
      </c>
      <c r="H117" s="36">
        <v>908.20000000000027</v>
      </c>
      <c r="I117" s="36">
        <v>934.75000000000023</v>
      </c>
      <c r="J117" s="36">
        <v>950.50000000000023</v>
      </c>
      <c r="K117" s="31">
        <v>919</v>
      </c>
      <c r="L117" s="31">
        <v>876.7</v>
      </c>
      <c r="M117" s="31">
        <v>2.2346499999999998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514.54999999999995</v>
      </c>
      <c r="D118" s="36">
        <v>512.94999999999993</v>
      </c>
      <c r="E118" s="36">
        <v>509.44999999999982</v>
      </c>
      <c r="F118" s="36">
        <v>504.34999999999991</v>
      </c>
      <c r="G118" s="36">
        <v>500.8499999999998</v>
      </c>
      <c r="H118" s="36">
        <v>518.04999999999984</v>
      </c>
      <c r="I118" s="36">
        <v>521.55000000000007</v>
      </c>
      <c r="J118" s="36">
        <v>526.64999999999986</v>
      </c>
      <c r="K118" s="31">
        <v>516.45000000000005</v>
      </c>
      <c r="L118" s="31">
        <v>507.85</v>
      </c>
      <c r="M118" s="31">
        <v>12.076589999999999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515.75</v>
      </c>
      <c r="D119" s="36">
        <v>510.34999999999997</v>
      </c>
      <c r="E119" s="36">
        <v>495.69999999999993</v>
      </c>
      <c r="F119" s="36">
        <v>475.65</v>
      </c>
      <c r="G119" s="36">
        <v>460.99999999999994</v>
      </c>
      <c r="H119" s="36">
        <v>530.39999999999986</v>
      </c>
      <c r="I119" s="36">
        <v>545.04999999999995</v>
      </c>
      <c r="J119" s="36">
        <v>565.09999999999991</v>
      </c>
      <c r="K119" s="31">
        <v>525</v>
      </c>
      <c r="L119" s="31">
        <v>490.3</v>
      </c>
      <c r="M119" s="31">
        <v>9.0732099999999996</v>
      </c>
      <c r="N119" s="1"/>
      <c r="O119" s="1"/>
    </row>
    <row r="120" spans="1:15" ht="12.75" customHeight="1">
      <c r="A120" s="33">
        <v>110</v>
      </c>
      <c r="B120" s="53" t="s">
        <v>845</v>
      </c>
      <c r="C120" s="31">
        <v>876.1</v>
      </c>
      <c r="D120" s="36">
        <v>880.08333333333337</v>
      </c>
      <c r="E120" s="36">
        <v>868.16666666666674</v>
      </c>
      <c r="F120" s="36">
        <v>860.23333333333335</v>
      </c>
      <c r="G120" s="36">
        <v>848.31666666666672</v>
      </c>
      <c r="H120" s="36">
        <v>888.01666666666677</v>
      </c>
      <c r="I120" s="36">
        <v>899.93333333333351</v>
      </c>
      <c r="J120" s="36">
        <v>907.86666666666679</v>
      </c>
      <c r="K120" s="31">
        <v>892</v>
      </c>
      <c r="L120" s="31">
        <v>872.15</v>
      </c>
      <c r="M120" s="31">
        <v>3.6535199999999999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1922.75</v>
      </c>
      <c r="D121" s="36">
        <v>1920.9333333333334</v>
      </c>
      <c r="E121" s="36">
        <v>1898.3666666666668</v>
      </c>
      <c r="F121" s="36">
        <v>1873.9833333333333</v>
      </c>
      <c r="G121" s="36">
        <v>1851.4166666666667</v>
      </c>
      <c r="H121" s="36">
        <v>1945.3166666666668</v>
      </c>
      <c r="I121" s="36">
        <v>1967.8833333333334</v>
      </c>
      <c r="J121" s="36">
        <v>1992.2666666666669</v>
      </c>
      <c r="K121" s="31">
        <v>1943.5</v>
      </c>
      <c r="L121" s="31">
        <v>1896.55</v>
      </c>
      <c r="M121" s="31">
        <v>4.4429299999999996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1564.75</v>
      </c>
      <c r="D122" s="36">
        <v>1571.2333333333333</v>
      </c>
      <c r="E122" s="36">
        <v>1552.5166666666667</v>
      </c>
      <c r="F122" s="36">
        <v>1540.2833333333333</v>
      </c>
      <c r="G122" s="36">
        <v>1521.5666666666666</v>
      </c>
      <c r="H122" s="36">
        <v>1583.4666666666667</v>
      </c>
      <c r="I122" s="36">
        <v>1602.1833333333334</v>
      </c>
      <c r="J122" s="36">
        <v>1614.4166666666667</v>
      </c>
      <c r="K122" s="31">
        <v>1589.95</v>
      </c>
      <c r="L122" s="31">
        <v>1559</v>
      </c>
      <c r="M122" s="31">
        <v>11.12875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1659.4</v>
      </c>
      <c r="D123" s="36">
        <v>1661.8</v>
      </c>
      <c r="E123" s="36">
        <v>1651.75</v>
      </c>
      <c r="F123" s="36">
        <v>1644.1000000000001</v>
      </c>
      <c r="G123" s="36">
        <v>1634.0500000000002</v>
      </c>
      <c r="H123" s="36">
        <v>1669.4499999999998</v>
      </c>
      <c r="I123" s="36">
        <v>1679.4999999999995</v>
      </c>
      <c r="J123" s="36">
        <v>1687.1499999999996</v>
      </c>
      <c r="K123" s="31">
        <v>1671.85</v>
      </c>
      <c r="L123" s="31">
        <v>1654.15</v>
      </c>
      <c r="M123" s="31">
        <v>6.8343600000000002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169.28</v>
      </c>
      <c r="D124" s="36">
        <v>170.03666666666666</v>
      </c>
      <c r="E124" s="36">
        <v>167.61333333333332</v>
      </c>
      <c r="F124" s="36">
        <v>165.94666666666666</v>
      </c>
      <c r="G124" s="36">
        <v>163.52333333333331</v>
      </c>
      <c r="H124" s="36">
        <v>171.70333333333332</v>
      </c>
      <c r="I124" s="36">
        <v>174.12666666666667</v>
      </c>
      <c r="J124" s="36">
        <v>175.79333333333332</v>
      </c>
      <c r="K124" s="31">
        <v>172.46</v>
      </c>
      <c r="L124" s="31">
        <v>168.37</v>
      </c>
      <c r="M124" s="31">
        <v>15.68535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1590.4</v>
      </c>
      <c r="D125" s="36">
        <v>1584.1333333333332</v>
      </c>
      <c r="E125" s="36">
        <v>1566.5166666666664</v>
      </c>
      <c r="F125" s="36">
        <v>1542.6333333333332</v>
      </c>
      <c r="G125" s="36">
        <v>1525.0166666666664</v>
      </c>
      <c r="H125" s="36">
        <v>1608.0166666666664</v>
      </c>
      <c r="I125" s="36">
        <v>1625.6333333333332</v>
      </c>
      <c r="J125" s="36">
        <v>1649.5166666666664</v>
      </c>
      <c r="K125" s="31">
        <v>1601.75</v>
      </c>
      <c r="L125" s="31">
        <v>1560.25</v>
      </c>
      <c r="M125" s="31">
        <v>1.8740000000000001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493.25</v>
      </c>
      <c r="D126" s="36">
        <v>491.83333333333331</v>
      </c>
      <c r="E126" s="36">
        <v>488.76666666666665</v>
      </c>
      <c r="F126" s="36">
        <v>484.28333333333336</v>
      </c>
      <c r="G126" s="36">
        <v>481.2166666666667</v>
      </c>
      <c r="H126" s="36">
        <v>496.31666666666661</v>
      </c>
      <c r="I126" s="36">
        <v>499.38333333333333</v>
      </c>
      <c r="J126" s="36">
        <v>503.86666666666656</v>
      </c>
      <c r="K126" s="31">
        <v>494.9</v>
      </c>
      <c r="L126" s="31">
        <v>487.35</v>
      </c>
      <c r="M126" s="31">
        <v>52.446570000000001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1794.3</v>
      </c>
      <c r="D127" s="36">
        <v>1799.8166666666668</v>
      </c>
      <c r="E127" s="36">
        <v>1771.6333333333337</v>
      </c>
      <c r="F127" s="36">
        <v>1748.9666666666669</v>
      </c>
      <c r="G127" s="36">
        <v>1720.7833333333338</v>
      </c>
      <c r="H127" s="36">
        <v>1822.4833333333336</v>
      </c>
      <c r="I127" s="36">
        <v>1850.6666666666665</v>
      </c>
      <c r="J127" s="36">
        <v>1873.3333333333335</v>
      </c>
      <c r="K127" s="31">
        <v>1828</v>
      </c>
      <c r="L127" s="31">
        <v>1777.15</v>
      </c>
      <c r="M127" s="31">
        <v>9.8096700000000006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6989.3</v>
      </c>
      <c r="D128" s="36">
        <v>7000.3833333333341</v>
      </c>
      <c r="E128" s="36">
        <v>6912.6666666666679</v>
      </c>
      <c r="F128" s="36">
        <v>6836.0333333333338</v>
      </c>
      <c r="G128" s="36">
        <v>6748.3166666666675</v>
      </c>
      <c r="H128" s="36">
        <v>7077.0166666666682</v>
      </c>
      <c r="I128" s="36">
        <v>7164.7333333333336</v>
      </c>
      <c r="J128" s="36">
        <v>7241.3666666666686</v>
      </c>
      <c r="K128" s="31">
        <v>7088.1</v>
      </c>
      <c r="L128" s="31">
        <v>6923.75</v>
      </c>
      <c r="M128" s="31">
        <v>4.7786900000000001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3664.15</v>
      </c>
      <c r="D129" s="36">
        <v>3656.9666666666667</v>
      </c>
      <c r="E129" s="36">
        <v>3622.2833333333333</v>
      </c>
      <c r="F129" s="36">
        <v>3580.4166666666665</v>
      </c>
      <c r="G129" s="36">
        <v>3545.7333333333331</v>
      </c>
      <c r="H129" s="36">
        <v>3698.8333333333335</v>
      </c>
      <c r="I129" s="36">
        <v>3733.5166666666669</v>
      </c>
      <c r="J129" s="36">
        <v>3775.3833333333337</v>
      </c>
      <c r="K129" s="31">
        <v>3691.65</v>
      </c>
      <c r="L129" s="31">
        <v>3615.1</v>
      </c>
      <c r="M129" s="31">
        <v>3.3088700000000002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4520.3</v>
      </c>
      <c r="D130" s="36">
        <v>4480.4833333333327</v>
      </c>
      <c r="E130" s="36">
        <v>4416.9666666666653</v>
      </c>
      <c r="F130" s="36">
        <v>4313.6333333333323</v>
      </c>
      <c r="G130" s="36">
        <v>4250.116666666665</v>
      </c>
      <c r="H130" s="36">
        <v>4583.8166666666657</v>
      </c>
      <c r="I130" s="36">
        <v>4647.3333333333339</v>
      </c>
      <c r="J130" s="36">
        <v>4750.6666666666661</v>
      </c>
      <c r="K130" s="31">
        <v>4544</v>
      </c>
      <c r="L130" s="31">
        <v>4377.1499999999996</v>
      </c>
      <c r="M130" s="31">
        <v>4.2529399999999997</v>
      </c>
      <c r="N130" s="1"/>
      <c r="O130" s="1"/>
    </row>
    <row r="131" spans="1:15" ht="12.75" customHeight="1">
      <c r="A131" s="33">
        <v>121</v>
      </c>
      <c r="B131" s="53" t="s">
        <v>818</v>
      </c>
      <c r="C131" s="31">
        <v>2085.9499999999998</v>
      </c>
      <c r="D131" s="36">
        <v>2079.4500000000003</v>
      </c>
      <c r="E131" s="36">
        <v>2041.9000000000005</v>
      </c>
      <c r="F131" s="36">
        <v>1997.8500000000004</v>
      </c>
      <c r="G131" s="36">
        <v>1960.3000000000006</v>
      </c>
      <c r="H131" s="36">
        <v>2123.5000000000005</v>
      </c>
      <c r="I131" s="36">
        <v>2161.0500000000006</v>
      </c>
      <c r="J131" s="36">
        <v>2205.1000000000004</v>
      </c>
      <c r="K131" s="31">
        <v>2117</v>
      </c>
      <c r="L131" s="31">
        <v>2035.4</v>
      </c>
      <c r="M131" s="31">
        <v>2.0607099999999998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951.5</v>
      </c>
      <c r="D132" s="36">
        <v>955.91666666666663</v>
      </c>
      <c r="E132" s="36">
        <v>945.93333333333328</v>
      </c>
      <c r="F132" s="36">
        <v>940.36666666666667</v>
      </c>
      <c r="G132" s="36">
        <v>930.38333333333333</v>
      </c>
      <c r="H132" s="36">
        <v>961.48333333333323</v>
      </c>
      <c r="I132" s="36">
        <v>971.46666666666658</v>
      </c>
      <c r="J132" s="36">
        <v>977.03333333333319</v>
      </c>
      <c r="K132" s="31">
        <v>965.9</v>
      </c>
      <c r="L132" s="31">
        <v>950.35</v>
      </c>
      <c r="M132" s="31">
        <v>10.06437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1705.1</v>
      </c>
      <c r="D133" s="36">
        <v>1689.4833333333336</v>
      </c>
      <c r="E133" s="36">
        <v>1667.0166666666671</v>
      </c>
      <c r="F133" s="36">
        <v>1628.9333333333336</v>
      </c>
      <c r="G133" s="36">
        <v>1606.4666666666672</v>
      </c>
      <c r="H133" s="36">
        <v>1727.5666666666671</v>
      </c>
      <c r="I133" s="36">
        <v>1750.0333333333333</v>
      </c>
      <c r="J133" s="36">
        <v>1788.116666666667</v>
      </c>
      <c r="K133" s="31">
        <v>1711.95</v>
      </c>
      <c r="L133" s="31">
        <v>1651.4</v>
      </c>
      <c r="M133" s="31">
        <v>2.25407</v>
      </c>
      <c r="N133" s="1"/>
      <c r="O133" s="1"/>
    </row>
    <row r="134" spans="1:15" ht="12.75" customHeight="1">
      <c r="A134" s="33">
        <v>124</v>
      </c>
      <c r="B134" s="53" t="s">
        <v>789</v>
      </c>
      <c r="C134" s="31">
        <v>6409.9</v>
      </c>
      <c r="D134" s="36">
        <v>6364.9666666666672</v>
      </c>
      <c r="E134" s="36">
        <v>6279.9333333333343</v>
      </c>
      <c r="F134" s="36">
        <v>6149.9666666666672</v>
      </c>
      <c r="G134" s="36">
        <v>6064.9333333333343</v>
      </c>
      <c r="H134" s="36">
        <v>6494.9333333333343</v>
      </c>
      <c r="I134" s="36">
        <v>6579.9666666666672</v>
      </c>
      <c r="J134" s="36">
        <v>6709.9333333333343</v>
      </c>
      <c r="K134" s="31">
        <v>6450</v>
      </c>
      <c r="L134" s="31">
        <v>6235</v>
      </c>
      <c r="M134" s="31">
        <v>0.38723000000000002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1264</v>
      </c>
      <c r="D135" s="36">
        <v>1262.5166666666667</v>
      </c>
      <c r="E135" s="36">
        <v>1250.2333333333333</v>
      </c>
      <c r="F135" s="36">
        <v>1236.4666666666667</v>
      </c>
      <c r="G135" s="36">
        <v>1224.1833333333334</v>
      </c>
      <c r="H135" s="36">
        <v>1276.2833333333333</v>
      </c>
      <c r="I135" s="36">
        <v>1288.5666666666666</v>
      </c>
      <c r="J135" s="36">
        <v>1302.3333333333333</v>
      </c>
      <c r="K135" s="31">
        <v>1274.8</v>
      </c>
      <c r="L135" s="31">
        <v>1248.75</v>
      </c>
      <c r="M135" s="31">
        <v>2.33121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447.9</v>
      </c>
      <c r="D136" s="36">
        <v>451.08333333333331</v>
      </c>
      <c r="E136" s="36">
        <v>441.91666666666663</v>
      </c>
      <c r="F136" s="36">
        <v>435.93333333333334</v>
      </c>
      <c r="G136" s="36">
        <v>426.76666666666665</v>
      </c>
      <c r="H136" s="36">
        <v>457.06666666666661</v>
      </c>
      <c r="I136" s="36">
        <v>466.23333333333323</v>
      </c>
      <c r="J136" s="36">
        <v>472.21666666666658</v>
      </c>
      <c r="K136" s="31">
        <v>460.25</v>
      </c>
      <c r="L136" s="31">
        <v>445.1</v>
      </c>
      <c r="M136" s="31">
        <v>25.956289999999999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3817.7</v>
      </c>
      <c r="D137" s="36">
        <v>3808.4</v>
      </c>
      <c r="E137" s="36">
        <v>3784.5</v>
      </c>
      <c r="F137" s="36">
        <v>3751.2999999999997</v>
      </c>
      <c r="G137" s="36">
        <v>3727.3999999999996</v>
      </c>
      <c r="H137" s="36">
        <v>3841.6000000000004</v>
      </c>
      <c r="I137" s="36">
        <v>3865.5000000000009</v>
      </c>
      <c r="J137" s="36">
        <v>3898.7000000000007</v>
      </c>
      <c r="K137" s="31">
        <v>3832.3</v>
      </c>
      <c r="L137" s="31">
        <v>3775.2</v>
      </c>
      <c r="M137" s="31">
        <v>3.8323900000000002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2150.65</v>
      </c>
      <c r="D138" s="36">
        <v>2136.8333333333335</v>
      </c>
      <c r="E138" s="36">
        <v>2116.8666666666668</v>
      </c>
      <c r="F138" s="36">
        <v>2083.0833333333335</v>
      </c>
      <c r="G138" s="36">
        <v>2063.1166666666668</v>
      </c>
      <c r="H138" s="36">
        <v>2170.6166666666668</v>
      </c>
      <c r="I138" s="36">
        <v>2190.583333333333</v>
      </c>
      <c r="J138" s="36">
        <v>2224.3666666666668</v>
      </c>
      <c r="K138" s="31">
        <v>2156.8000000000002</v>
      </c>
      <c r="L138" s="31">
        <v>2103.0500000000002</v>
      </c>
      <c r="M138" s="31">
        <v>2.1557499999999998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1082.3</v>
      </c>
      <c r="D139" s="36">
        <v>1088.0833333333333</v>
      </c>
      <c r="E139" s="36">
        <v>1073.4166666666665</v>
      </c>
      <c r="F139" s="36">
        <v>1064.5333333333333</v>
      </c>
      <c r="G139" s="36">
        <v>1049.8666666666666</v>
      </c>
      <c r="H139" s="36">
        <v>1096.9666666666665</v>
      </c>
      <c r="I139" s="36">
        <v>1111.633333333333</v>
      </c>
      <c r="J139" s="36">
        <v>1120.5166666666664</v>
      </c>
      <c r="K139" s="31">
        <v>1102.75</v>
      </c>
      <c r="L139" s="31">
        <v>1079.2</v>
      </c>
      <c r="M139" s="31">
        <v>0.44685000000000002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862.1</v>
      </c>
      <c r="D140" s="36">
        <v>867.13333333333333</v>
      </c>
      <c r="E140" s="36">
        <v>853.4666666666667</v>
      </c>
      <c r="F140" s="36">
        <v>844.83333333333337</v>
      </c>
      <c r="G140" s="36">
        <v>831.16666666666674</v>
      </c>
      <c r="H140" s="36">
        <v>875.76666666666665</v>
      </c>
      <c r="I140" s="36">
        <v>889.43333333333339</v>
      </c>
      <c r="J140" s="36">
        <v>898.06666666666661</v>
      </c>
      <c r="K140" s="31">
        <v>880.8</v>
      </c>
      <c r="L140" s="31">
        <v>858.5</v>
      </c>
      <c r="M140" s="31">
        <v>31.200530000000001</v>
      </c>
      <c r="N140" s="1"/>
      <c r="O140" s="1"/>
    </row>
    <row r="141" spans="1:15" ht="12.75" customHeight="1">
      <c r="A141" s="33">
        <v>131</v>
      </c>
      <c r="B141" s="53" t="s">
        <v>846</v>
      </c>
      <c r="C141" s="31">
        <v>2797.2</v>
      </c>
      <c r="D141" s="36">
        <v>2819.4500000000003</v>
      </c>
      <c r="E141" s="36">
        <v>2757.7500000000005</v>
      </c>
      <c r="F141" s="36">
        <v>2718.3</v>
      </c>
      <c r="G141" s="36">
        <v>2656.6000000000004</v>
      </c>
      <c r="H141" s="36">
        <v>2858.9000000000005</v>
      </c>
      <c r="I141" s="36">
        <v>2920.6000000000004</v>
      </c>
      <c r="J141" s="36">
        <v>2960.0500000000006</v>
      </c>
      <c r="K141" s="31">
        <v>2881.15</v>
      </c>
      <c r="L141" s="31">
        <v>2780</v>
      </c>
      <c r="M141" s="31">
        <v>0.97004000000000001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661.35</v>
      </c>
      <c r="D142" s="36">
        <v>662.48333333333335</v>
      </c>
      <c r="E142" s="36">
        <v>657.11666666666667</v>
      </c>
      <c r="F142" s="36">
        <v>652.88333333333333</v>
      </c>
      <c r="G142" s="36">
        <v>647.51666666666665</v>
      </c>
      <c r="H142" s="36">
        <v>666.7166666666667</v>
      </c>
      <c r="I142" s="36">
        <v>672.08333333333348</v>
      </c>
      <c r="J142" s="36">
        <v>676.31666666666672</v>
      </c>
      <c r="K142" s="31">
        <v>667.85</v>
      </c>
      <c r="L142" s="31">
        <v>658.25</v>
      </c>
      <c r="M142" s="31">
        <v>8.0688499999999994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1856.55</v>
      </c>
      <c r="D143" s="36">
        <v>1875.1833333333332</v>
      </c>
      <c r="E143" s="36">
        <v>1832.9666666666662</v>
      </c>
      <c r="F143" s="36">
        <v>1809.383333333333</v>
      </c>
      <c r="G143" s="36">
        <v>1767.1666666666661</v>
      </c>
      <c r="H143" s="36">
        <v>1898.7666666666664</v>
      </c>
      <c r="I143" s="36">
        <v>1940.9833333333331</v>
      </c>
      <c r="J143" s="36">
        <v>1964.5666666666666</v>
      </c>
      <c r="K143" s="31">
        <v>1917.4</v>
      </c>
      <c r="L143" s="31">
        <v>1851.6</v>
      </c>
      <c r="M143" s="31">
        <v>1.4128799999999999</v>
      </c>
      <c r="N143" s="1"/>
      <c r="O143" s="1"/>
    </row>
    <row r="144" spans="1:15" ht="12.75" customHeight="1">
      <c r="A144" s="33">
        <v>134</v>
      </c>
      <c r="B144" s="53" t="s">
        <v>790</v>
      </c>
      <c r="C144" s="31">
        <v>2749.8</v>
      </c>
      <c r="D144" s="36">
        <v>2726.9833333333336</v>
      </c>
      <c r="E144" s="36">
        <v>2678.9666666666672</v>
      </c>
      <c r="F144" s="36">
        <v>2608.1333333333337</v>
      </c>
      <c r="G144" s="36">
        <v>2560.1166666666672</v>
      </c>
      <c r="H144" s="36">
        <v>2797.8166666666671</v>
      </c>
      <c r="I144" s="36">
        <v>2845.8333333333335</v>
      </c>
      <c r="J144" s="36">
        <v>2916.666666666667</v>
      </c>
      <c r="K144" s="31">
        <v>2775</v>
      </c>
      <c r="L144" s="31">
        <v>2656.15</v>
      </c>
      <c r="M144" s="31">
        <v>1.97255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973.45</v>
      </c>
      <c r="D145" s="36">
        <v>979.13333333333333</v>
      </c>
      <c r="E145" s="36">
        <v>962.31666666666661</v>
      </c>
      <c r="F145" s="36">
        <v>951.18333333333328</v>
      </c>
      <c r="G145" s="36">
        <v>934.36666666666656</v>
      </c>
      <c r="H145" s="36">
        <v>990.26666666666665</v>
      </c>
      <c r="I145" s="36">
        <v>1007.0833333333335</v>
      </c>
      <c r="J145" s="36">
        <v>1018.2166666666667</v>
      </c>
      <c r="K145" s="31">
        <v>995.95</v>
      </c>
      <c r="L145" s="31">
        <v>968</v>
      </c>
      <c r="M145" s="31">
        <v>8.5170200000000005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2923.95</v>
      </c>
      <c r="D146" s="36">
        <v>2924.8666666666668</v>
      </c>
      <c r="E146" s="36">
        <v>2900.7333333333336</v>
      </c>
      <c r="F146" s="36">
        <v>2877.5166666666669</v>
      </c>
      <c r="G146" s="36">
        <v>2853.3833333333337</v>
      </c>
      <c r="H146" s="36">
        <v>2948.0833333333335</v>
      </c>
      <c r="I146" s="36">
        <v>2972.2166666666667</v>
      </c>
      <c r="J146" s="36">
        <v>2995.4333333333334</v>
      </c>
      <c r="K146" s="31">
        <v>2949</v>
      </c>
      <c r="L146" s="31">
        <v>2901.65</v>
      </c>
      <c r="M146" s="31">
        <v>1.4585999999999999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421.35</v>
      </c>
      <c r="D147" s="36">
        <v>422</v>
      </c>
      <c r="E147" s="36">
        <v>414.1</v>
      </c>
      <c r="F147" s="36">
        <v>406.85</v>
      </c>
      <c r="G147" s="36">
        <v>398.95000000000005</v>
      </c>
      <c r="H147" s="36">
        <v>429.25</v>
      </c>
      <c r="I147" s="36">
        <v>437.15</v>
      </c>
      <c r="J147" s="36">
        <v>444.4</v>
      </c>
      <c r="K147" s="31">
        <v>429.9</v>
      </c>
      <c r="L147" s="31">
        <v>414.75</v>
      </c>
      <c r="M147" s="31">
        <v>41.896729999999998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187.55</v>
      </c>
      <c r="D148" s="36">
        <v>189.04666666666665</v>
      </c>
      <c r="E148" s="36">
        <v>185.5033333333333</v>
      </c>
      <c r="F148" s="36">
        <v>183.45666666666665</v>
      </c>
      <c r="G148" s="36">
        <v>179.9133333333333</v>
      </c>
      <c r="H148" s="36">
        <v>191.09333333333331</v>
      </c>
      <c r="I148" s="36">
        <v>194.63666666666666</v>
      </c>
      <c r="J148" s="36">
        <v>196.68333333333331</v>
      </c>
      <c r="K148" s="31">
        <v>192.59</v>
      </c>
      <c r="L148" s="31">
        <v>187</v>
      </c>
      <c r="M148" s="31">
        <v>12.93648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5479.35</v>
      </c>
      <c r="D149" s="36">
        <v>5490.3499999999995</v>
      </c>
      <c r="E149" s="36">
        <v>5460.6999999999989</v>
      </c>
      <c r="F149" s="36">
        <v>5442.0499999999993</v>
      </c>
      <c r="G149" s="36">
        <v>5412.3999999999987</v>
      </c>
      <c r="H149" s="36">
        <v>5508.9999999999991</v>
      </c>
      <c r="I149" s="36">
        <v>5538.6499999999987</v>
      </c>
      <c r="J149" s="36">
        <v>5557.2999999999993</v>
      </c>
      <c r="K149" s="31">
        <v>5520</v>
      </c>
      <c r="L149" s="31">
        <v>5471.7</v>
      </c>
      <c r="M149" s="31">
        <v>2.3849399999999998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13990.3</v>
      </c>
      <c r="D150" s="36">
        <v>13698.933333333334</v>
      </c>
      <c r="E150" s="36">
        <v>13341.866666666669</v>
      </c>
      <c r="F150" s="36">
        <v>12693.433333333334</v>
      </c>
      <c r="G150" s="36">
        <v>12336.366666666669</v>
      </c>
      <c r="H150" s="36">
        <v>14347.366666666669</v>
      </c>
      <c r="I150" s="36">
        <v>14704.433333333334</v>
      </c>
      <c r="J150" s="36">
        <v>15352.866666666669</v>
      </c>
      <c r="K150" s="31">
        <v>14056</v>
      </c>
      <c r="L150" s="31">
        <v>13050.5</v>
      </c>
      <c r="M150" s="31">
        <v>15.721080000000001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3342.9</v>
      </c>
      <c r="D151" s="36">
        <v>3361.0333333333333</v>
      </c>
      <c r="E151" s="36">
        <v>3315.8666666666668</v>
      </c>
      <c r="F151" s="36">
        <v>3288.8333333333335</v>
      </c>
      <c r="G151" s="36">
        <v>3243.666666666667</v>
      </c>
      <c r="H151" s="36">
        <v>3388.0666666666666</v>
      </c>
      <c r="I151" s="36">
        <v>3433.2333333333336</v>
      </c>
      <c r="J151" s="36">
        <v>3460.2666666666664</v>
      </c>
      <c r="K151" s="31">
        <v>3406.2</v>
      </c>
      <c r="L151" s="31">
        <v>3334</v>
      </c>
      <c r="M151" s="31">
        <v>1.4681299999999999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6647.1</v>
      </c>
      <c r="D152" s="36">
        <v>6656.166666666667</v>
      </c>
      <c r="E152" s="36">
        <v>6622.4333333333343</v>
      </c>
      <c r="F152" s="36">
        <v>6597.7666666666673</v>
      </c>
      <c r="G152" s="36">
        <v>6564.0333333333347</v>
      </c>
      <c r="H152" s="36">
        <v>6680.8333333333339</v>
      </c>
      <c r="I152" s="36">
        <v>6714.5666666666657</v>
      </c>
      <c r="J152" s="36">
        <v>6739.2333333333336</v>
      </c>
      <c r="K152" s="31">
        <v>6689.9</v>
      </c>
      <c r="L152" s="31">
        <v>6631.5</v>
      </c>
      <c r="M152" s="31">
        <v>1.3832500000000001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836.25</v>
      </c>
      <c r="D153" s="36">
        <v>831.36666666666679</v>
      </c>
      <c r="E153" s="36">
        <v>820.3333333333336</v>
      </c>
      <c r="F153" s="36">
        <v>804.41666666666686</v>
      </c>
      <c r="G153" s="36">
        <v>793.38333333333367</v>
      </c>
      <c r="H153" s="36">
        <v>847.28333333333353</v>
      </c>
      <c r="I153" s="36">
        <v>858.31666666666683</v>
      </c>
      <c r="J153" s="36">
        <v>874.23333333333346</v>
      </c>
      <c r="K153" s="31">
        <v>842.4</v>
      </c>
      <c r="L153" s="31">
        <v>815.45</v>
      </c>
      <c r="M153" s="31">
        <v>6.6877199999999997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382.9</v>
      </c>
      <c r="D154" s="36">
        <v>380.93333333333339</v>
      </c>
      <c r="E154" s="36">
        <v>375.56666666666678</v>
      </c>
      <c r="F154" s="36">
        <v>368.23333333333341</v>
      </c>
      <c r="G154" s="36">
        <v>362.86666666666679</v>
      </c>
      <c r="H154" s="36">
        <v>388.26666666666677</v>
      </c>
      <c r="I154" s="36">
        <v>393.63333333333333</v>
      </c>
      <c r="J154" s="36">
        <v>400.96666666666675</v>
      </c>
      <c r="K154" s="31">
        <v>386.3</v>
      </c>
      <c r="L154" s="31">
        <v>373.6</v>
      </c>
      <c r="M154" s="31">
        <v>8.3982299999999999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250.4</v>
      </c>
      <c r="D155" s="36">
        <v>252.73333333333335</v>
      </c>
      <c r="E155" s="36">
        <v>246.26666666666671</v>
      </c>
      <c r="F155" s="36">
        <v>242.13333333333335</v>
      </c>
      <c r="G155" s="36">
        <v>235.66666666666671</v>
      </c>
      <c r="H155" s="36">
        <v>256.86666666666667</v>
      </c>
      <c r="I155" s="36">
        <v>263.33333333333337</v>
      </c>
      <c r="J155" s="36">
        <v>267.4666666666667</v>
      </c>
      <c r="K155" s="31">
        <v>259.2</v>
      </c>
      <c r="L155" s="31">
        <v>248.6</v>
      </c>
      <c r="M155" s="31">
        <v>19.47043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42.2</v>
      </c>
      <c r="D156" s="36">
        <v>42.140000000000008</v>
      </c>
      <c r="E156" s="36">
        <v>41.580000000000013</v>
      </c>
      <c r="F156" s="36">
        <v>40.960000000000008</v>
      </c>
      <c r="G156" s="36">
        <v>40.400000000000013</v>
      </c>
      <c r="H156" s="36">
        <v>42.760000000000012</v>
      </c>
      <c r="I156" s="36">
        <v>43.32</v>
      </c>
      <c r="J156" s="36">
        <v>43.940000000000012</v>
      </c>
      <c r="K156" s="31">
        <v>42.7</v>
      </c>
      <c r="L156" s="31">
        <v>41.52</v>
      </c>
      <c r="M156" s="31">
        <v>173.87307000000001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4899.2</v>
      </c>
      <c r="D157" s="36">
        <v>4899.3166666666666</v>
      </c>
      <c r="E157" s="36">
        <v>4859.8833333333332</v>
      </c>
      <c r="F157" s="36">
        <v>4820.5666666666666</v>
      </c>
      <c r="G157" s="36">
        <v>4781.1333333333332</v>
      </c>
      <c r="H157" s="36">
        <v>4938.6333333333332</v>
      </c>
      <c r="I157" s="36">
        <v>4978.0666666666657</v>
      </c>
      <c r="J157" s="36">
        <v>5017.3833333333332</v>
      </c>
      <c r="K157" s="31">
        <v>4938.75</v>
      </c>
      <c r="L157" s="31">
        <v>4860</v>
      </c>
      <c r="M157" s="31">
        <v>4.5383100000000001</v>
      </c>
      <c r="N157" s="1"/>
      <c r="O157" s="1"/>
    </row>
    <row r="158" spans="1:15" ht="12.75" customHeight="1">
      <c r="A158" s="33">
        <v>148</v>
      </c>
      <c r="B158" s="53" t="s">
        <v>847</v>
      </c>
      <c r="C158" s="31">
        <v>622.6</v>
      </c>
      <c r="D158" s="36">
        <v>627.41666666666663</v>
      </c>
      <c r="E158" s="36">
        <v>615.68333333333328</v>
      </c>
      <c r="F158" s="36">
        <v>608.76666666666665</v>
      </c>
      <c r="G158" s="36">
        <v>597.0333333333333</v>
      </c>
      <c r="H158" s="36">
        <v>634.33333333333326</v>
      </c>
      <c r="I158" s="36">
        <v>646.06666666666661</v>
      </c>
      <c r="J158" s="36">
        <v>652.98333333333323</v>
      </c>
      <c r="K158" s="31">
        <v>639.15</v>
      </c>
      <c r="L158" s="31">
        <v>620.5</v>
      </c>
      <c r="M158" s="31">
        <v>1.5989899999999999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723.45</v>
      </c>
      <c r="D159" s="36">
        <v>724.41666666666663</v>
      </c>
      <c r="E159" s="36">
        <v>718.0333333333333</v>
      </c>
      <c r="F159" s="36">
        <v>712.61666666666667</v>
      </c>
      <c r="G159" s="36">
        <v>706.23333333333335</v>
      </c>
      <c r="H159" s="36">
        <v>729.83333333333326</v>
      </c>
      <c r="I159" s="36">
        <v>736.2166666666667</v>
      </c>
      <c r="J159" s="36">
        <v>741.63333333333321</v>
      </c>
      <c r="K159" s="31">
        <v>730.8</v>
      </c>
      <c r="L159" s="31">
        <v>719</v>
      </c>
      <c r="M159" s="31">
        <v>1.10093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751.95</v>
      </c>
      <c r="D160" s="36">
        <v>758.76666666666677</v>
      </c>
      <c r="E160" s="36">
        <v>727.78333333333353</v>
      </c>
      <c r="F160" s="36">
        <v>703.61666666666679</v>
      </c>
      <c r="G160" s="36">
        <v>672.63333333333355</v>
      </c>
      <c r="H160" s="36">
        <v>782.93333333333351</v>
      </c>
      <c r="I160" s="36">
        <v>813.91666666666686</v>
      </c>
      <c r="J160" s="36">
        <v>838.08333333333348</v>
      </c>
      <c r="K160" s="31">
        <v>789.75</v>
      </c>
      <c r="L160" s="31">
        <v>734.6</v>
      </c>
      <c r="M160" s="31">
        <v>18.542000000000002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2439.1</v>
      </c>
      <c r="D161" s="36">
        <v>2458.2166666666667</v>
      </c>
      <c r="E161" s="36">
        <v>2408.8833333333332</v>
      </c>
      <c r="F161" s="36">
        <v>2378.6666666666665</v>
      </c>
      <c r="G161" s="36">
        <v>2329.333333333333</v>
      </c>
      <c r="H161" s="36">
        <v>2488.4333333333334</v>
      </c>
      <c r="I161" s="36">
        <v>2537.7666666666664</v>
      </c>
      <c r="J161" s="36">
        <v>2567.9833333333336</v>
      </c>
      <c r="K161" s="31">
        <v>2507.5500000000002</v>
      </c>
      <c r="L161" s="31">
        <v>2428</v>
      </c>
      <c r="M161" s="31">
        <v>0.61714000000000002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215.59</v>
      </c>
      <c r="D162" s="36">
        <v>218.23000000000002</v>
      </c>
      <c r="E162" s="36">
        <v>212.46000000000004</v>
      </c>
      <c r="F162" s="36">
        <v>209.33</v>
      </c>
      <c r="G162" s="36">
        <v>203.56000000000003</v>
      </c>
      <c r="H162" s="36">
        <v>221.36000000000004</v>
      </c>
      <c r="I162" s="36">
        <v>227.13000000000002</v>
      </c>
      <c r="J162" s="36">
        <v>230.26000000000005</v>
      </c>
      <c r="K162" s="31">
        <v>224</v>
      </c>
      <c r="L162" s="31">
        <v>215.1</v>
      </c>
      <c r="M162" s="31">
        <v>33.989260000000002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84.14</v>
      </c>
      <c r="D163" s="36">
        <v>84.826666666666668</v>
      </c>
      <c r="E163" s="36">
        <v>83.163333333333341</v>
      </c>
      <c r="F163" s="36">
        <v>82.186666666666667</v>
      </c>
      <c r="G163" s="36">
        <v>80.523333333333341</v>
      </c>
      <c r="H163" s="36">
        <v>85.803333333333342</v>
      </c>
      <c r="I163" s="36">
        <v>87.466666666666669</v>
      </c>
      <c r="J163" s="36">
        <v>88.443333333333342</v>
      </c>
      <c r="K163" s="31">
        <v>86.49</v>
      </c>
      <c r="L163" s="31">
        <v>83.85</v>
      </c>
      <c r="M163" s="31">
        <v>29.448239999999998</v>
      </c>
      <c r="N163" s="1"/>
      <c r="O163" s="1"/>
    </row>
    <row r="164" spans="1:15" ht="12.75" customHeight="1">
      <c r="A164" s="33">
        <v>154</v>
      </c>
      <c r="B164" s="53" t="s">
        <v>791</v>
      </c>
      <c r="C164" s="31">
        <v>1389.45</v>
      </c>
      <c r="D164" s="36">
        <v>1388.6333333333334</v>
      </c>
      <c r="E164" s="36">
        <v>1365.8666666666668</v>
      </c>
      <c r="F164" s="36">
        <v>1342.2833333333333</v>
      </c>
      <c r="G164" s="36">
        <v>1319.5166666666667</v>
      </c>
      <c r="H164" s="36">
        <v>1412.2166666666669</v>
      </c>
      <c r="I164" s="36">
        <v>1434.9833333333338</v>
      </c>
      <c r="J164" s="36">
        <v>1458.5666666666671</v>
      </c>
      <c r="K164" s="31">
        <v>1411.4</v>
      </c>
      <c r="L164" s="31">
        <v>1365.05</v>
      </c>
      <c r="M164" s="31">
        <v>1.9237299999999999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3848.1</v>
      </c>
      <c r="D165" s="36">
        <v>3841.2000000000003</v>
      </c>
      <c r="E165" s="36">
        <v>3812.9000000000005</v>
      </c>
      <c r="F165" s="36">
        <v>3777.7000000000003</v>
      </c>
      <c r="G165" s="36">
        <v>3749.4000000000005</v>
      </c>
      <c r="H165" s="36">
        <v>3876.4000000000005</v>
      </c>
      <c r="I165" s="36">
        <v>3904.7000000000007</v>
      </c>
      <c r="J165" s="36">
        <v>3939.9000000000005</v>
      </c>
      <c r="K165" s="31">
        <v>3869.5</v>
      </c>
      <c r="L165" s="31">
        <v>3806</v>
      </c>
      <c r="M165" s="31">
        <v>1.3889899999999999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489.95</v>
      </c>
      <c r="D166" s="36">
        <v>488.05</v>
      </c>
      <c r="E166" s="36">
        <v>483.90000000000003</v>
      </c>
      <c r="F166" s="36">
        <v>477.85</v>
      </c>
      <c r="G166" s="36">
        <v>473.70000000000005</v>
      </c>
      <c r="H166" s="36">
        <v>494.1</v>
      </c>
      <c r="I166" s="36">
        <v>498.25</v>
      </c>
      <c r="J166" s="36">
        <v>504.3</v>
      </c>
      <c r="K166" s="31">
        <v>492.2</v>
      </c>
      <c r="L166" s="31">
        <v>482</v>
      </c>
      <c r="M166" s="31">
        <v>17.688510000000001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579.5</v>
      </c>
      <c r="D167" s="36">
        <v>586.6</v>
      </c>
      <c r="E167" s="36">
        <v>569.05000000000007</v>
      </c>
      <c r="F167" s="36">
        <v>558.6</v>
      </c>
      <c r="G167" s="36">
        <v>541.05000000000007</v>
      </c>
      <c r="H167" s="36">
        <v>597.05000000000007</v>
      </c>
      <c r="I167" s="36">
        <v>614.6</v>
      </c>
      <c r="J167" s="36">
        <v>625.05000000000007</v>
      </c>
      <c r="K167" s="31">
        <v>604.15</v>
      </c>
      <c r="L167" s="31">
        <v>576.15</v>
      </c>
      <c r="M167" s="31">
        <v>7.6978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205.13</v>
      </c>
      <c r="D168" s="36">
        <v>205.41</v>
      </c>
      <c r="E168" s="36">
        <v>201.48</v>
      </c>
      <c r="F168" s="36">
        <v>197.82999999999998</v>
      </c>
      <c r="G168" s="36">
        <v>193.89999999999998</v>
      </c>
      <c r="H168" s="36">
        <v>209.06</v>
      </c>
      <c r="I168" s="36">
        <v>212.99</v>
      </c>
      <c r="J168" s="36">
        <v>216.64000000000001</v>
      </c>
      <c r="K168" s="31">
        <v>209.34</v>
      </c>
      <c r="L168" s="31">
        <v>201.76</v>
      </c>
      <c r="M168" s="31">
        <v>82.295019999999994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184.69</v>
      </c>
      <c r="D169" s="36">
        <v>185.66</v>
      </c>
      <c r="E169" s="36">
        <v>183.23</v>
      </c>
      <c r="F169" s="36">
        <v>181.76999999999998</v>
      </c>
      <c r="G169" s="36">
        <v>179.33999999999997</v>
      </c>
      <c r="H169" s="36">
        <v>187.12</v>
      </c>
      <c r="I169" s="36">
        <v>189.55</v>
      </c>
      <c r="J169" s="36">
        <v>191.01000000000002</v>
      </c>
      <c r="K169" s="31">
        <v>188.09</v>
      </c>
      <c r="L169" s="31">
        <v>184.2</v>
      </c>
      <c r="M169" s="31">
        <v>81.791640000000001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987.6</v>
      </c>
      <c r="D170" s="36">
        <v>987.9</v>
      </c>
      <c r="E170" s="36">
        <v>979.69999999999993</v>
      </c>
      <c r="F170" s="36">
        <v>971.8</v>
      </c>
      <c r="G170" s="36">
        <v>963.59999999999991</v>
      </c>
      <c r="H170" s="36">
        <v>995.8</v>
      </c>
      <c r="I170" s="36">
        <v>1004</v>
      </c>
      <c r="J170" s="36">
        <v>1011.9</v>
      </c>
      <c r="K170" s="31">
        <v>996.1</v>
      </c>
      <c r="L170" s="31">
        <v>980</v>
      </c>
      <c r="M170" s="31">
        <v>1.92059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5219.1000000000004</v>
      </c>
      <c r="D171" s="36">
        <v>5249.2833333333338</v>
      </c>
      <c r="E171" s="36">
        <v>5180.4666666666672</v>
      </c>
      <c r="F171" s="36">
        <v>5141.833333333333</v>
      </c>
      <c r="G171" s="36">
        <v>5073.0166666666664</v>
      </c>
      <c r="H171" s="36">
        <v>5287.9166666666679</v>
      </c>
      <c r="I171" s="36">
        <v>5356.7333333333354</v>
      </c>
      <c r="J171" s="36">
        <v>5395.3666666666686</v>
      </c>
      <c r="K171" s="31">
        <v>5318.1</v>
      </c>
      <c r="L171" s="31">
        <v>5210.6499999999996</v>
      </c>
      <c r="M171" s="31">
        <v>0.13211999999999999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1406.45</v>
      </c>
      <c r="D172" s="36">
        <v>1413.3833333333332</v>
      </c>
      <c r="E172" s="36">
        <v>1393.7666666666664</v>
      </c>
      <c r="F172" s="36">
        <v>1381.0833333333333</v>
      </c>
      <c r="G172" s="36">
        <v>1361.4666666666665</v>
      </c>
      <c r="H172" s="36">
        <v>1426.0666666666664</v>
      </c>
      <c r="I172" s="36">
        <v>1445.6833333333332</v>
      </c>
      <c r="J172" s="36">
        <v>1458.3666666666663</v>
      </c>
      <c r="K172" s="31">
        <v>1433</v>
      </c>
      <c r="L172" s="31">
        <v>1400.7</v>
      </c>
      <c r="M172" s="31">
        <v>0.57616000000000001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305.3</v>
      </c>
      <c r="D173" s="36">
        <v>306.83333333333331</v>
      </c>
      <c r="E173" s="36">
        <v>302.71666666666664</v>
      </c>
      <c r="F173" s="36">
        <v>300.13333333333333</v>
      </c>
      <c r="G173" s="36">
        <v>296.01666666666665</v>
      </c>
      <c r="H173" s="36">
        <v>309.41666666666663</v>
      </c>
      <c r="I173" s="36">
        <v>313.5333333333333</v>
      </c>
      <c r="J173" s="36">
        <v>316.11666666666662</v>
      </c>
      <c r="K173" s="31">
        <v>310.95</v>
      </c>
      <c r="L173" s="31">
        <v>304.25</v>
      </c>
      <c r="M173" s="31">
        <v>3.0286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307.7</v>
      </c>
      <c r="D174" s="36">
        <v>307.66666666666663</v>
      </c>
      <c r="E174" s="36">
        <v>302.43333333333328</v>
      </c>
      <c r="F174" s="36">
        <v>297.16666666666663</v>
      </c>
      <c r="G174" s="36">
        <v>291.93333333333328</v>
      </c>
      <c r="H174" s="36">
        <v>312.93333333333328</v>
      </c>
      <c r="I174" s="36">
        <v>318.16666666666663</v>
      </c>
      <c r="J174" s="36">
        <v>323.43333333333328</v>
      </c>
      <c r="K174" s="31">
        <v>312.89999999999998</v>
      </c>
      <c r="L174" s="31">
        <v>302.39999999999998</v>
      </c>
      <c r="M174" s="31">
        <v>30.501069999999999</v>
      </c>
      <c r="N174" s="1"/>
      <c r="O174" s="1"/>
    </row>
    <row r="175" spans="1:15" ht="12.75" customHeight="1">
      <c r="A175" s="33">
        <v>165</v>
      </c>
      <c r="B175" s="53" t="s">
        <v>792</v>
      </c>
      <c r="C175" s="31">
        <v>762.05</v>
      </c>
      <c r="D175" s="36">
        <v>759.36666666666667</v>
      </c>
      <c r="E175" s="36">
        <v>747.7833333333333</v>
      </c>
      <c r="F175" s="36">
        <v>733.51666666666665</v>
      </c>
      <c r="G175" s="36">
        <v>721.93333333333328</v>
      </c>
      <c r="H175" s="36">
        <v>773.63333333333333</v>
      </c>
      <c r="I175" s="36">
        <v>785.21666666666658</v>
      </c>
      <c r="J175" s="36">
        <v>799.48333333333335</v>
      </c>
      <c r="K175" s="31">
        <v>770.95</v>
      </c>
      <c r="L175" s="31">
        <v>745.1</v>
      </c>
      <c r="M175" s="31">
        <v>8.3837100000000007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596.85</v>
      </c>
      <c r="D176" s="36">
        <v>593.04999999999995</v>
      </c>
      <c r="E176" s="36">
        <v>587.09999999999991</v>
      </c>
      <c r="F176" s="36">
        <v>577.34999999999991</v>
      </c>
      <c r="G176" s="36">
        <v>571.39999999999986</v>
      </c>
      <c r="H176" s="36">
        <v>602.79999999999995</v>
      </c>
      <c r="I176" s="36">
        <v>608.75</v>
      </c>
      <c r="J176" s="36">
        <v>618.5</v>
      </c>
      <c r="K176" s="31">
        <v>599</v>
      </c>
      <c r="L176" s="31">
        <v>583.29999999999995</v>
      </c>
      <c r="M176" s="31">
        <v>8.0709800000000005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217.83</v>
      </c>
      <c r="D177" s="36">
        <v>218.46</v>
      </c>
      <c r="E177" s="36">
        <v>216.37</v>
      </c>
      <c r="F177" s="36">
        <v>214.91</v>
      </c>
      <c r="G177" s="36">
        <v>212.82</v>
      </c>
      <c r="H177" s="36">
        <v>219.92000000000002</v>
      </c>
      <c r="I177" s="36">
        <v>222.01</v>
      </c>
      <c r="J177" s="36">
        <v>223.47000000000003</v>
      </c>
      <c r="K177" s="31">
        <v>220.55</v>
      </c>
      <c r="L177" s="31">
        <v>217</v>
      </c>
      <c r="M177" s="31">
        <v>65.283699999999996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1419.65</v>
      </c>
      <c r="D178" s="36">
        <v>1421.55</v>
      </c>
      <c r="E178" s="36">
        <v>1408.1</v>
      </c>
      <c r="F178" s="36">
        <v>1396.55</v>
      </c>
      <c r="G178" s="36">
        <v>1383.1</v>
      </c>
      <c r="H178" s="36">
        <v>1433.1</v>
      </c>
      <c r="I178" s="36">
        <v>1446.5500000000002</v>
      </c>
      <c r="J178" s="36">
        <v>1458.1</v>
      </c>
      <c r="K178" s="31">
        <v>1435</v>
      </c>
      <c r="L178" s="31">
        <v>1410</v>
      </c>
      <c r="M178" s="31">
        <v>0.92510000000000003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97.13</v>
      </c>
      <c r="D179" s="36">
        <v>97.09333333333332</v>
      </c>
      <c r="E179" s="36">
        <v>96.246666666666641</v>
      </c>
      <c r="F179" s="36">
        <v>95.363333333333316</v>
      </c>
      <c r="G179" s="36">
        <v>94.516666666666637</v>
      </c>
      <c r="H179" s="36">
        <v>97.976666666666645</v>
      </c>
      <c r="I179" s="36">
        <v>98.823333333333309</v>
      </c>
      <c r="J179" s="36">
        <v>99.706666666666649</v>
      </c>
      <c r="K179" s="31">
        <v>97.94</v>
      </c>
      <c r="L179" s="31">
        <v>96.21</v>
      </c>
      <c r="M179" s="31">
        <v>186.32177999999999</v>
      </c>
      <c r="N179" s="1"/>
      <c r="O179" s="1"/>
    </row>
    <row r="180" spans="1:15" ht="12.75" customHeight="1">
      <c r="A180" s="33">
        <v>170</v>
      </c>
      <c r="B180" s="53" t="s">
        <v>779</v>
      </c>
      <c r="C180" s="31">
        <v>1751.55</v>
      </c>
      <c r="D180" s="36">
        <v>1762.6666666666667</v>
      </c>
      <c r="E180" s="36">
        <v>1735.8833333333334</v>
      </c>
      <c r="F180" s="36">
        <v>1720.2166666666667</v>
      </c>
      <c r="G180" s="36">
        <v>1693.4333333333334</v>
      </c>
      <c r="H180" s="36">
        <v>1778.3333333333335</v>
      </c>
      <c r="I180" s="36">
        <v>1805.1166666666668</v>
      </c>
      <c r="J180" s="36">
        <v>1820.7833333333335</v>
      </c>
      <c r="K180" s="31">
        <v>1789.45</v>
      </c>
      <c r="L180" s="31">
        <v>1747</v>
      </c>
      <c r="M180" s="31">
        <v>3.6335000000000002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395</v>
      </c>
      <c r="D181" s="36">
        <v>394.7</v>
      </c>
      <c r="E181" s="36">
        <v>392</v>
      </c>
      <c r="F181" s="36">
        <v>389</v>
      </c>
      <c r="G181" s="36">
        <v>386.3</v>
      </c>
      <c r="H181" s="36">
        <v>397.7</v>
      </c>
      <c r="I181" s="36">
        <v>400.39999999999992</v>
      </c>
      <c r="J181" s="36">
        <v>403.4</v>
      </c>
      <c r="K181" s="31">
        <v>397.4</v>
      </c>
      <c r="L181" s="31">
        <v>391.7</v>
      </c>
      <c r="M181" s="31">
        <v>7.3841599999999996</v>
      </c>
      <c r="N181" s="1"/>
      <c r="O181" s="1"/>
    </row>
    <row r="182" spans="1:15" ht="12.75" customHeight="1">
      <c r="A182" s="33">
        <v>172</v>
      </c>
      <c r="B182" s="53" t="s">
        <v>819</v>
      </c>
      <c r="C182" s="31">
        <v>8884.0499999999993</v>
      </c>
      <c r="D182" s="36">
        <v>8894.35</v>
      </c>
      <c r="E182" s="36">
        <v>8789.7000000000007</v>
      </c>
      <c r="F182" s="36">
        <v>8695.35</v>
      </c>
      <c r="G182" s="36">
        <v>8590.7000000000007</v>
      </c>
      <c r="H182" s="36">
        <v>8988.7000000000007</v>
      </c>
      <c r="I182" s="36">
        <v>9093.3499999999985</v>
      </c>
      <c r="J182" s="36">
        <v>9187.7000000000007</v>
      </c>
      <c r="K182" s="31">
        <v>8999</v>
      </c>
      <c r="L182" s="31">
        <v>8800</v>
      </c>
      <c r="M182" s="31">
        <v>0.23214000000000001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1865.45</v>
      </c>
      <c r="D183" s="36">
        <v>1874.4666666666665</v>
      </c>
      <c r="E183" s="36">
        <v>1852.9833333333329</v>
      </c>
      <c r="F183" s="36">
        <v>1840.5166666666664</v>
      </c>
      <c r="G183" s="36">
        <v>1819.0333333333328</v>
      </c>
      <c r="H183" s="36">
        <v>1886.9333333333329</v>
      </c>
      <c r="I183" s="36">
        <v>1908.4166666666665</v>
      </c>
      <c r="J183" s="36">
        <v>1920.883333333333</v>
      </c>
      <c r="K183" s="31">
        <v>1895.95</v>
      </c>
      <c r="L183" s="31">
        <v>1862</v>
      </c>
      <c r="M183" s="31">
        <v>0.76554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2828.9</v>
      </c>
      <c r="D184" s="36">
        <v>2855.5666666666671</v>
      </c>
      <c r="E184" s="36">
        <v>2788.3333333333339</v>
      </c>
      <c r="F184" s="36">
        <v>2747.7666666666669</v>
      </c>
      <c r="G184" s="36">
        <v>2680.5333333333338</v>
      </c>
      <c r="H184" s="36">
        <v>2896.1333333333341</v>
      </c>
      <c r="I184" s="36">
        <v>2963.3666666666668</v>
      </c>
      <c r="J184" s="36">
        <v>3003.9333333333343</v>
      </c>
      <c r="K184" s="31">
        <v>2922.8</v>
      </c>
      <c r="L184" s="31">
        <v>2815</v>
      </c>
      <c r="M184" s="31">
        <v>0.50410999999999995</v>
      </c>
      <c r="N184" s="1"/>
      <c r="O184" s="1"/>
    </row>
    <row r="185" spans="1:15" ht="12.75" customHeight="1">
      <c r="A185" s="33">
        <v>175</v>
      </c>
      <c r="B185" s="53" t="s">
        <v>820</v>
      </c>
      <c r="C185" s="31">
        <v>1310.9</v>
      </c>
      <c r="D185" s="36">
        <v>1299.45</v>
      </c>
      <c r="E185" s="36">
        <v>1263.8000000000002</v>
      </c>
      <c r="F185" s="36">
        <v>1216.7</v>
      </c>
      <c r="G185" s="36">
        <v>1181.0500000000002</v>
      </c>
      <c r="H185" s="36">
        <v>1346.5500000000002</v>
      </c>
      <c r="I185" s="36">
        <v>1382.2000000000003</v>
      </c>
      <c r="J185" s="36">
        <v>1429.3000000000002</v>
      </c>
      <c r="K185" s="31">
        <v>1335.1</v>
      </c>
      <c r="L185" s="31">
        <v>1252.3499999999999</v>
      </c>
      <c r="M185" s="31">
        <v>3.0201899999999999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1741.45</v>
      </c>
      <c r="D186" s="36">
        <v>1748.5</v>
      </c>
      <c r="E186" s="36">
        <v>1727.4</v>
      </c>
      <c r="F186" s="36">
        <v>1713.3500000000001</v>
      </c>
      <c r="G186" s="36">
        <v>1692.2500000000002</v>
      </c>
      <c r="H186" s="36">
        <v>1762.55</v>
      </c>
      <c r="I186" s="36">
        <v>1783.6499999999999</v>
      </c>
      <c r="J186" s="36">
        <v>1797.6999999999998</v>
      </c>
      <c r="K186" s="31">
        <v>1769.6</v>
      </c>
      <c r="L186" s="31">
        <v>1734.45</v>
      </c>
      <c r="M186" s="31">
        <v>6.1369899999999999</v>
      </c>
      <c r="N186" s="1"/>
      <c r="O186" s="1"/>
    </row>
    <row r="187" spans="1:15" ht="12.75" customHeight="1">
      <c r="A187" s="33">
        <v>177</v>
      </c>
      <c r="B187" s="53" t="s">
        <v>795</v>
      </c>
      <c r="C187" s="31">
        <v>1131.5</v>
      </c>
      <c r="D187" s="36">
        <v>1128.45</v>
      </c>
      <c r="E187" s="36">
        <v>1118.1000000000001</v>
      </c>
      <c r="F187" s="36">
        <v>1104.7</v>
      </c>
      <c r="G187" s="36">
        <v>1094.3500000000001</v>
      </c>
      <c r="H187" s="36">
        <v>1141.8500000000001</v>
      </c>
      <c r="I187" s="36">
        <v>1152.2</v>
      </c>
      <c r="J187" s="36">
        <v>1165.6000000000001</v>
      </c>
      <c r="K187" s="31">
        <v>1138.8</v>
      </c>
      <c r="L187" s="31">
        <v>1115.05</v>
      </c>
      <c r="M187" s="31">
        <v>2.4177300000000002</v>
      </c>
      <c r="N187" s="1"/>
      <c r="O187" s="1"/>
    </row>
    <row r="188" spans="1:15" ht="12.75" customHeight="1">
      <c r="A188" s="33">
        <v>178</v>
      </c>
      <c r="B188" s="53" t="s">
        <v>821</v>
      </c>
      <c r="C188" s="31">
        <v>943.9</v>
      </c>
      <c r="D188" s="36">
        <v>945.0333333333333</v>
      </c>
      <c r="E188" s="36">
        <v>930.86666666666656</v>
      </c>
      <c r="F188" s="36">
        <v>917.83333333333326</v>
      </c>
      <c r="G188" s="36">
        <v>903.66666666666652</v>
      </c>
      <c r="H188" s="36">
        <v>958.06666666666661</v>
      </c>
      <c r="I188" s="36">
        <v>972.23333333333335</v>
      </c>
      <c r="J188" s="36">
        <v>985.26666666666665</v>
      </c>
      <c r="K188" s="31">
        <v>959.2</v>
      </c>
      <c r="L188" s="31">
        <v>932</v>
      </c>
      <c r="M188" s="31">
        <v>2.8547099999999999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8235.4500000000007</v>
      </c>
      <c r="D189" s="36">
        <v>8038.4833333333336</v>
      </c>
      <c r="E189" s="36">
        <v>7596.9666666666672</v>
      </c>
      <c r="F189" s="36">
        <v>6958.4833333333336</v>
      </c>
      <c r="G189" s="36">
        <v>6516.9666666666672</v>
      </c>
      <c r="H189" s="36">
        <v>8676.9666666666672</v>
      </c>
      <c r="I189" s="36">
        <v>9118.4833333333336</v>
      </c>
      <c r="J189" s="36">
        <v>9756.9666666666672</v>
      </c>
      <c r="K189" s="31">
        <v>8480</v>
      </c>
      <c r="L189" s="31">
        <v>7400</v>
      </c>
      <c r="M189" s="31">
        <v>6.9226599999999996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1456.35</v>
      </c>
      <c r="D190" s="36">
        <v>1449.5166666666667</v>
      </c>
      <c r="E190" s="36">
        <v>1423.0333333333333</v>
      </c>
      <c r="F190" s="36">
        <v>1389.7166666666667</v>
      </c>
      <c r="G190" s="36">
        <v>1363.2333333333333</v>
      </c>
      <c r="H190" s="36">
        <v>1482.8333333333333</v>
      </c>
      <c r="I190" s="36">
        <v>1509.3166666666664</v>
      </c>
      <c r="J190" s="36">
        <v>1542.6333333333332</v>
      </c>
      <c r="K190" s="31">
        <v>1476</v>
      </c>
      <c r="L190" s="31">
        <v>1416.2</v>
      </c>
      <c r="M190" s="31">
        <v>16.350069999999999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1221.8499999999999</v>
      </c>
      <c r="D191" s="36">
        <v>1222.8</v>
      </c>
      <c r="E191" s="36">
        <v>1201.0999999999999</v>
      </c>
      <c r="F191" s="36">
        <v>1180.3499999999999</v>
      </c>
      <c r="G191" s="36">
        <v>1158.6499999999999</v>
      </c>
      <c r="H191" s="36">
        <v>1243.55</v>
      </c>
      <c r="I191" s="36">
        <v>1265.2500000000002</v>
      </c>
      <c r="J191" s="36">
        <v>1286</v>
      </c>
      <c r="K191" s="31">
        <v>1244.5</v>
      </c>
      <c r="L191" s="31">
        <v>1202.05</v>
      </c>
      <c r="M191" s="31">
        <v>2.66466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2838.5</v>
      </c>
      <c r="D192" s="36">
        <v>2883.7999999999997</v>
      </c>
      <c r="E192" s="36">
        <v>2783.6499999999996</v>
      </c>
      <c r="F192" s="36">
        <v>2728.7999999999997</v>
      </c>
      <c r="G192" s="36">
        <v>2628.6499999999996</v>
      </c>
      <c r="H192" s="36">
        <v>2938.6499999999996</v>
      </c>
      <c r="I192" s="36">
        <v>3038.8</v>
      </c>
      <c r="J192" s="36">
        <v>3093.6499999999996</v>
      </c>
      <c r="K192" s="31">
        <v>2983.95</v>
      </c>
      <c r="L192" s="31">
        <v>2828.95</v>
      </c>
      <c r="M192" s="31">
        <v>10.225289999999999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549.9</v>
      </c>
      <c r="D193" s="36">
        <v>552.26666666666665</v>
      </c>
      <c r="E193" s="36">
        <v>543.93333333333328</v>
      </c>
      <c r="F193" s="36">
        <v>537.96666666666658</v>
      </c>
      <c r="G193" s="36">
        <v>529.63333333333321</v>
      </c>
      <c r="H193" s="36">
        <v>558.23333333333335</v>
      </c>
      <c r="I193" s="36">
        <v>566.56666666666683</v>
      </c>
      <c r="J193" s="36">
        <v>572.53333333333342</v>
      </c>
      <c r="K193" s="31">
        <v>560.6</v>
      </c>
      <c r="L193" s="31">
        <v>546.29999999999995</v>
      </c>
      <c r="M193" s="31">
        <v>36.582389999999997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542.79999999999995</v>
      </c>
      <c r="D194" s="36">
        <v>539.6</v>
      </c>
      <c r="E194" s="36">
        <v>531.20000000000005</v>
      </c>
      <c r="F194" s="36">
        <v>519.6</v>
      </c>
      <c r="G194" s="36">
        <v>511.20000000000005</v>
      </c>
      <c r="H194" s="36">
        <v>551.20000000000005</v>
      </c>
      <c r="I194" s="36">
        <v>559.59999999999991</v>
      </c>
      <c r="J194" s="36">
        <v>571.20000000000005</v>
      </c>
      <c r="K194" s="31">
        <v>548</v>
      </c>
      <c r="L194" s="31">
        <v>528</v>
      </c>
      <c r="M194" s="31">
        <v>22.442740000000001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2765.3</v>
      </c>
      <c r="D195" s="36">
        <v>2780.5500000000006</v>
      </c>
      <c r="E195" s="36">
        <v>2742.0500000000011</v>
      </c>
      <c r="F195" s="36">
        <v>2718.8000000000006</v>
      </c>
      <c r="G195" s="36">
        <v>2680.3000000000011</v>
      </c>
      <c r="H195" s="36">
        <v>2803.8000000000011</v>
      </c>
      <c r="I195" s="36">
        <v>2842.3</v>
      </c>
      <c r="J195" s="36">
        <v>2865.5500000000011</v>
      </c>
      <c r="K195" s="31">
        <v>2819.05</v>
      </c>
      <c r="L195" s="31">
        <v>2757.3</v>
      </c>
      <c r="M195" s="31">
        <v>4.3146800000000001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1260.55</v>
      </c>
      <c r="D196" s="36">
        <v>1262.9666666666667</v>
      </c>
      <c r="E196" s="36">
        <v>1248.6833333333334</v>
      </c>
      <c r="F196" s="36">
        <v>1236.8166666666666</v>
      </c>
      <c r="G196" s="36">
        <v>1222.5333333333333</v>
      </c>
      <c r="H196" s="36">
        <v>1274.8333333333335</v>
      </c>
      <c r="I196" s="36">
        <v>1289.1166666666668</v>
      </c>
      <c r="J196" s="36">
        <v>1300.9833333333336</v>
      </c>
      <c r="K196" s="31">
        <v>1277.25</v>
      </c>
      <c r="L196" s="31">
        <v>1251.0999999999999</v>
      </c>
      <c r="M196" s="31">
        <v>3.38375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2435.5500000000002</v>
      </c>
      <c r="D197" s="36">
        <v>2446.1833333333334</v>
      </c>
      <c r="E197" s="36">
        <v>2412.3666666666668</v>
      </c>
      <c r="F197" s="36">
        <v>2389.1833333333334</v>
      </c>
      <c r="G197" s="36">
        <v>2355.3666666666668</v>
      </c>
      <c r="H197" s="36">
        <v>2469.3666666666668</v>
      </c>
      <c r="I197" s="36">
        <v>2503.1833333333334</v>
      </c>
      <c r="J197" s="36">
        <v>2526.3666666666668</v>
      </c>
      <c r="K197" s="31">
        <v>2480</v>
      </c>
      <c r="L197" s="31">
        <v>2423</v>
      </c>
      <c r="M197" s="31">
        <v>0.13144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138.18</v>
      </c>
      <c r="D198" s="36">
        <v>138.77666666666667</v>
      </c>
      <c r="E198" s="36">
        <v>136.50333333333333</v>
      </c>
      <c r="F198" s="36">
        <v>134.82666666666665</v>
      </c>
      <c r="G198" s="36">
        <v>132.55333333333331</v>
      </c>
      <c r="H198" s="36">
        <v>140.45333333333335</v>
      </c>
      <c r="I198" s="36">
        <v>142.72666666666672</v>
      </c>
      <c r="J198" s="36">
        <v>144.40333333333336</v>
      </c>
      <c r="K198" s="31">
        <v>141.05000000000001</v>
      </c>
      <c r="L198" s="31">
        <v>137.1</v>
      </c>
      <c r="M198" s="31">
        <v>18.427340000000001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4485.05</v>
      </c>
      <c r="D199" s="36">
        <v>4457.3</v>
      </c>
      <c r="E199" s="36">
        <v>4404.1500000000005</v>
      </c>
      <c r="F199" s="36">
        <v>4323.25</v>
      </c>
      <c r="G199" s="36">
        <v>4270.1000000000004</v>
      </c>
      <c r="H199" s="36">
        <v>4538.2000000000007</v>
      </c>
      <c r="I199" s="36">
        <v>4591.3500000000004</v>
      </c>
      <c r="J199" s="36">
        <v>4672.2500000000009</v>
      </c>
      <c r="K199" s="31">
        <v>4510.45</v>
      </c>
      <c r="L199" s="31">
        <v>4376.3999999999996</v>
      </c>
      <c r="M199" s="31">
        <v>4.5861900000000002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630.29999999999995</v>
      </c>
      <c r="D200" s="36">
        <v>629.44999999999993</v>
      </c>
      <c r="E200" s="36">
        <v>624.19999999999982</v>
      </c>
      <c r="F200" s="36">
        <v>618.09999999999991</v>
      </c>
      <c r="G200" s="36">
        <v>612.8499999999998</v>
      </c>
      <c r="H200" s="36">
        <v>635.54999999999984</v>
      </c>
      <c r="I200" s="36">
        <v>640.80000000000007</v>
      </c>
      <c r="J200" s="36">
        <v>646.89999999999986</v>
      </c>
      <c r="K200" s="31">
        <v>634.70000000000005</v>
      </c>
      <c r="L200" s="31">
        <v>623.35</v>
      </c>
      <c r="M200" s="31">
        <v>6.4231299999999996</v>
      </c>
      <c r="N200" s="1"/>
      <c r="O200" s="1"/>
    </row>
    <row r="201" spans="1:15" ht="12.75" customHeight="1">
      <c r="A201" s="33">
        <v>191</v>
      </c>
      <c r="B201" s="53" t="s">
        <v>848</v>
      </c>
      <c r="C201" s="31">
        <v>374.1</v>
      </c>
      <c r="D201" s="36">
        <v>373.48333333333335</v>
      </c>
      <c r="E201" s="36">
        <v>368.9666666666667</v>
      </c>
      <c r="F201" s="36">
        <v>363.83333333333337</v>
      </c>
      <c r="G201" s="36">
        <v>359.31666666666672</v>
      </c>
      <c r="H201" s="36">
        <v>378.61666666666667</v>
      </c>
      <c r="I201" s="36">
        <v>383.13333333333333</v>
      </c>
      <c r="J201" s="36">
        <v>388.26666666666665</v>
      </c>
      <c r="K201" s="31">
        <v>378</v>
      </c>
      <c r="L201" s="31">
        <v>368.35</v>
      </c>
      <c r="M201" s="31">
        <v>10.45603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654.54999999999995</v>
      </c>
      <c r="D202" s="36">
        <v>657.36666666666667</v>
      </c>
      <c r="E202" s="36">
        <v>650.0333333333333</v>
      </c>
      <c r="F202" s="36">
        <v>645.51666666666665</v>
      </c>
      <c r="G202" s="36">
        <v>638.18333333333328</v>
      </c>
      <c r="H202" s="36">
        <v>661.88333333333333</v>
      </c>
      <c r="I202" s="36">
        <v>669.21666666666658</v>
      </c>
      <c r="J202" s="36">
        <v>673.73333333333335</v>
      </c>
      <c r="K202" s="31">
        <v>664.7</v>
      </c>
      <c r="L202" s="31">
        <v>652.85</v>
      </c>
      <c r="M202" s="31">
        <v>9.0775699999999997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226.05</v>
      </c>
      <c r="D203" s="36">
        <v>226.98666666666668</v>
      </c>
      <c r="E203" s="36">
        <v>224.28333333333336</v>
      </c>
      <c r="F203" s="36">
        <v>222.51666666666668</v>
      </c>
      <c r="G203" s="36">
        <v>219.81333333333336</v>
      </c>
      <c r="H203" s="36">
        <v>228.75333333333336</v>
      </c>
      <c r="I203" s="36">
        <v>231.45666666666668</v>
      </c>
      <c r="J203" s="36">
        <v>233.22333333333336</v>
      </c>
      <c r="K203" s="31">
        <v>229.69</v>
      </c>
      <c r="L203" s="31">
        <v>225.22</v>
      </c>
      <c r="M203" s="31">
        <v>9.7784300000000002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223.38</v>
      </c>
      <c r="D204" s="36">
        <v>223.17666666666665</v>
      </c>
      <c r="E204" s="36">
        <v>221.7533333333333</v>
      </c>
      <c r="F204" s="36">
        <v>220.12666666666667</v>
      </c>
      <c r="G204" s="36">
        <v>218.70333333333332</v>
      </c>
      <c r="H204" s="36">
        <v>224.80333333333328</v>
      </c>
      <c r="I204" s="36">
        <v>226.22666666666663</v>
      </c>
      <c r="J204" s="36">
        <v>227.85333333333327</v>
      </c>
      <c r="K204" s="31">
        <v>224.6</v>
      </c>
      <c r="L204" s="31">
        <v>221.55</v>
      </c>
      <c r="M204" s="31">
        <v>8.0919899999999991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415.2</v>
      </c>
      <c r="D205" s="36">
        <v>417.75</v>
      </c>
      <c r="E205" s="36">
        <v>410.5</v>
      </c>
      <c r="F205" s="36">
        <v>405.8</v>
      </c>
      <c r="G205" s="36">
        <v>398.55</v>
      </c>
      <c r="H205" s="36">
        <v>422.45</v>
      </c>
      <c r="I205" s="36">
        <v>429.7</v>
      </c>
      <c r="J205" s="36">
        <v>434.4</v>
      </c>
      <c r="K205" s="31">
        <v>425</v>
      </c>
      <c r="L205" s="31">
        <v>413.05</v>
      </c>
      <c r="M205" s="31">
        <v>25.480319999999999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2139.3000000000002</v>
      </c>
      <c r="D206" s="36">
        <v>2109.7999999999997</v>
      </c>
      <c r="E206" s="36">
        <v>2039.5999999999995</v>
      </c>
      <c r="F206" s="36">
        <v>1939.8999999999996</v>
      </c>
      <c r="G206" s="36">
        <v>1869.6999999999994</v>
      </c>
      <c r="H206" s="36">
        <v>2209.4999999999995</v>
      </c>
      <c r="I206" s="36">
        <v>2279.6999999999994</v>
      </c>
      <c r="J206" s="36">
        <v>2379.3999999999996</v>
      </c>
      <c r="K206" s="31">
        <v>2180</v>
      </c>
      <c r="L206" s="31">
        <v>2010.1</v>
      </c>
      <c r="M206" s="31">
        <v>4.96225</v>
      </c>
      <c r="N206" s="1"/>
      <c r="O206" s="1"/>
    </row>
    <row r="207" spans="1:15" ht="12.75" customHeight="1">
      <c r="A207" s="33">
        <v>197</v>
      </c>
      <c r="B207" s="53" t="s">
        <v>849</v>
      </c>
      <c r="C207" s="31">
        <v>642.9</v>
      </c>
      <c r="D207" s="36">
        <v>641.30000000000007</v>
      </c>
      <c r="E207" s="36">
        <v>635.60000000000014</v>
      </c>
      <c r="F207" s="36">
        <v>628.30000000000007</v>
      </c>
      <c r="G207" s="36">
        <v>622.60000000000014</v>
      </c>
      <c r="H207" s="36">
        <v>648.60000000000014</v>
      </c>
      <c r="I207" s="36">
        <v>654.30000000000018</v>
      </c>
      <c r="J207" s="36">
        <v>661.60000000000014</v>
      </c>
      <c r="K207" s="31">
        <v>647</v>
      </c>
      <c r="L207" s="31">
        <v>634</v>
      </c>
      <c r="M207" s="31">
        <v>21.931229999999999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1811.85</v>
      </c>
      <c r="D208" s="36">
        <v>1814.7666666666667</v>
      </c>
      <c r="E208" s="36">
        <v>1805.2833333333333</v>
      </c>
      <c r="F208" s="36">
        <v>1798.7166666666667</v>
      </c>
      <c r="G208" s="36">
        <v>1789.2333333333333</v>
      </c>
      <c r="H208" s="36">
        <v>1821.3333333333333</v>
      </c>
      <c r="I208" s="36">
        <v>1830.8166666666664</v>
      </c>
      <c r="J208" s="36">
        <v>1837.3833333333332</v>
      </c>
      <c r="K208" s="31">
        <v>1824.25</v>
      </c>
      <c r="L208" s="31">
        <v>1808.2</v>
      </c>
      <c r="M208" s="31">
        <v>8.3619900000000005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4433</v>
      </c>
      <c r="D209" s="36">
        <v>4431.6333333333341</v>
      </c>
      <c r="E209" s="36">
        <v>4398.6666666666679</v>
      </c>
      <c r="F209" s="36">
        <v>4364.3333333333339</v>
      </c>
      <c r="G209" s="36">
        <v>4331.3666666666677</v>
      </c>
      <c r="H209" s="36">
        <v>4465.9666666666681</v>
      </c>
      <c r="I209" s="36">
        <v>4498.9333333333334</v>
      </c>
      <c r="J209" s="36">
        <v>4533.2666666666682</v>
      </c>
      <c r="K209" s="31">
        <v>4464.6000000000004</v>
      </c>
      <c r="L209" s="31">
        <v>4397.3</v>
      </c>
      <c r="M209" s="31">
        <v>3.8229700000000002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1670.95</v>
      </c>
      <c r="D210" s="36">
        <v>1670.9333333333334</v>
      </c>
      <c r="E210" s="36">
        <v>1664.0666666666668</v>
      </c>
      <c r="F210" s="36">
        <v>1657.1833333333334</v>
      </c>
      <c r="G210" s="36">
        <v>1650.3166666666668</v>
      </c>
      <c r="H210" s="36">
        <v>1677.8166666666668</v>
      </c>
      <c r="I210" s="36">
        <v>1684.6833333333336</v>
      </c>
      <c r="J210" s="36">
        <v>1691.5666666666668</v>
      </c>
      <c r="K210" s="31">
        <v>1677.8</v>
      </c>
      <c r="L210" s="31">
        <v>1664.05</v>
      </c>
      <c r="M210" s="31">
        <v>75.864099999999993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701.35</v>
      </c>
      <c r="D211" s="36">
        <v>702.85</v>
      </c>
      <c r="E211" s="36">
        <v>696.5</v>
      </c>
      <c r="F211" s="36">
        <v>691.65</v>
      </c>
      <c r="G211" s="36">
        <v>685.3</v>
      </c>
      <c r="H211" s="36">
        <v>707.7</v>
      </c>
      <c r="I211" s="36">
        <v>714.05000000000018</v>
      </c>
      <c r="J211" s="36">
        <v>718.90000000000009</v>
      </c>
      <c r="K211" s="31">
        <v>709.2</v>
      </c>
      <c r="L211" s="31">
        <v>698</v>
      </c>
      <c r="M211" s="31">
        <v>27.548179999999999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149.62</v>
      </c>
      <c r="D212" s="36">
        <v>149.97333333333333</v>
      </c>
      <c r="E212" s="36">
        <v>148.19666666666666</v>
      </c>
      <c r="F212" s="36">
        <v>146.77333333333334</v>
      </c>
      <c r="G212" s="36">
        <v>144.99666666666667</v>
      </c>
      <c r="H212" s="36">
        <v>151.39666666666665</v>
      </c>
      <c r="I212" s="36">
        <v>153.17333333333335</v>
      </c>
      <c r="J212" s="36">
        <v>154.59666666666664</v>
      </c>
      <c r="K212" s="31">
        <v>151.75</v>
      </c>
      <c r="L212" s="31">
        <v>148.55000000000001</v>
      </c>
      <c r="M212" s="31">
        <v>127.9546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807.75</v>
      </c>
      <c r="D213" s="36">
        <v>812.94999999999993</v>
      </c>
      <c r="E213" s="36">
        <v>800.94999999999982</v>
      </c>
      <c r="F213" s="36">
        <v>794.14999999999986</v>
      </c>
      <c r="G213" s="36">
        <v>782.14999999999975</v>
      </c>
      <c r="H213" s="36">
        <v>819.74999999999989</v>
      </c>
      <c r="I213" s="36">
        <v>831.75000000000011</v>
      </c>
      <c r="J213" s="36">
        <v>838.55</v>
      </c>
      <c r="K213" s="31">
        <v>824.95</v>
      </c>
      <c r="L213" s="31">
        <v>806.15</v>
      </c>
      <c r="M213" s="31">
        <v>2.8703799999999999</v>
      </c>
      <c r="N213" s="1"/>
      <c r="O213" s="1"/>
    </row>
    <row r="214" spans="1:15" ht="12.75" customHeight="1">
      <c r="A214" s="33">
        <v>204</v>
      </c>
      <c r="B214" s="53" t="s">
        <v>850</v>
      </c>
      <c r="C214" s="31">
        <v>1214.05</v>
      </c>
      <c r="D214" s="36">
        <v>1214.3500000000001</v>
      </c>
      <c r="E214" s="36">
        <v>1198.7000000000003</v>
      </c>
      <c r="F214" s="36">
        <v>1183.3500000000001</v>
      </c>
      <c r="G214" s="36">
        <v>1167.7000000000003</v>
      </c>
      <c r="H214" s="36">
        <v>1229.7000000000003</v>
      </c>
      <c r="I214" s="36">
        <v>1245.3500000000004</v>
      </c>
      <c r="J214" s="36">
        <v>1260.7000000000003</v>
      </c>
      <c r="K214" s="31">
        <v>1230</v>
      </c>
      <c r="L214" s="31">
        <v>1199</v>
      </c>
      <c r="M214" s="31">
        <v>9.5579999999999998E-2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1989.9</v>
      </c>
      <c r="D215" s="36">
        <v>1994.45</v>
      </c>
      <c r="E215" s="36">
        <v>1979.95</v>
      </c>
      <c r="F215" s="36">
        <v>1970</v>
      </c>
      <c r="G215" s="36">
        <v>1955.5</v>
      </c>
      <c r="H215" s="36">
        <v>2004.4</v>
      </c>
      <c r="I215" s="36">
        <v>2018.9</v>
      </c>
      <c r="J215" s="36">
        <v>2028.8500000000001</v>
      </c>
      <c r="K215" s="31">
        <v>2008.95</v>
      </c>
      <c r="L215" s="31">
        <v>1984.5</v>
      </c>
      <c r="M215" s="31">
        <v>3.2401300000000002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5779.45</v>
      </c>
      <c r="D216" s="36">
        <v>5776.3166666666666</v>
      </c>
      <c r="E216" s="36">
        <v>5730.1333333333332</v>
      </c>
      <c r="F216" s="36">
        <v>5680.8166666666666</v>
      </c>
      <c r="G216" s="36">
        <v>5634.6333333333332</v>
      </c>
      <c r="H216" s="36">
        <v>5825.6333333333332</v>
      </c>
      <c r="I216" s="36">
        <v>5871.8166666666657</v>
      </c>
      <c r="J216" s="36">
        <v>5921.1333333333332</v>
      </c>
      <c r="K216" s="31">
        <v>5822.5</v>
      </c>
      <c r="L216" s="31">
        <v>5727</v>
      </c>
      <c r="M216" s="31">
        <v>3.33195</v>
      </c>
      <c r="N216" s="1"/>
      <c r="O216" s="1"/>
    </row>
    <row r="217" spans="1:15" ht="12.75" customHeight="1">
      <c r="A217" s="33">
        <v>207</v>
      </c>
      <c r="B217" s="53" t="s">
        <v>851</v>
      </c>
      <c r="C217" s="31">
        <v>593.29999999999995</v>
      </c>
      <c r="D217" s="36">
        <v>590.38333333333333</v>
      </c>
      <c r="E217" s="36">
        <v>581.06666666666661</v>
      </c>
      <c r="F217" s="36">
        <v>568.83333333333326</v>
      </c>
      <c r="G217" s="36">
        <v>559.51666666666654</v>
      </c>
      <c r="H217" s="36">
        <v>602.61666666666667</v>
      </c>
      <c r="I217" s="36">
        <v>611.93333333333351</v>
      </c>
      <c r="J217" s="36">
        <v>624.16666666666674</v>
      </c>
      <c r="K217" s="31">
        <v>599.70000000000005</v>
      </c>
      <c r="L217" s="31">
        <v>578.15</v>
      </c>
      <c r="M217" s="31">
        <v>31.829370000000001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685.15</v>
      </c>
      <c r="D218" s="36">
        <v>683.08333333333337</v>
      </c>
      <c r="E218" s="36">
        <v>678.61666666666679</v>
      </c>
      <c r="F218" s="36">
        <v>672.08333333333337</v>
      </c>
      <c r="G218" s="36">
        <v>667.61666666666679</v>
      </c>
      <c r="H218" s="36">
        <v>689.61666666666679</v>
      </c>
      <c r="I218" s="36">
        <v>694.08333333333326</v>
      </c>
      <c r="J218" s="36">
        <v>700.61666666666679</v>
      </c>
      <c r="K218" s="31">
        <v>687.55</v>
      </c>
      <c r="L218" s="31">
        <v>676.55</v>
      </c>
      <c r="M218" s="31">
        <v>42.585459999999998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4597.3500000000004</v>
      </c>
      <c r="D219" s="36">
        <v>4616.7666666666664</v>
      </c>
      <c r="E219" s="36">
        <v>4570.6333333333332</v>
      </c>
      <c r="F219" s="36">
        <v>4543.916666666667</v>
      </c>
      <c r="G219" s="36">
        <v>4497.7833333333338</v>
      </c>
      <c r="H219" s="36">
        <v>4643.4833333333327</v>
      </c>
      <c r="I219" s="36">
        <v>4689.6166666666659</v>
      </c>
      <c r="J219" s="36">
        <v>4716.3333333333321</v>
      </c>
      <c r="K219" s="31">
        <v>4662.8999999999996</v>
      </c>
      <c r="L219" s="31">
        <v>4590.05</v>
      </c>
      <c r="M219" s="31">
        <v>6.4297700000000004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322.95</v>
      </c>
      <c r="D220" s="36">
        <v>321.16666666666669</v>
      </c>
      <c r="E220" s="36">
        <v>314.83333333333337</v>
      </c>
      <c r="F220" s="36">
        <v>306.7166666666667</v>
      </c>
      <c r="G220" s="36">
        <v>300.38333333333338</v>
      </c>
      <c r="H220" s="36">
        <v>329.28333333333336</v>
      </c>
      <c r="I220" s="36">
        <v>335.61666666666673</v>
      </c>
      <c r="J220" s="36">
        <v>343.73333333333335</v>
      </c>
      <c r="K220" s="31">
        <v>327.5</v>
      </c>
      <c r="L220" s="31">
        <v>313.05</v>
      </c>
      <c r="M220" s="31">
        <v>70.920109999999994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410.2</v>
      </c>
      <c r="D221" s="36">
        <v>409.93333333333334</v>
      </c>
      <c r="E221" s="36">
        <v>406.06666666666666</v>
      </c>
      <c r="F221" s="36">
        <v>401.93333333333334</v>
      </c>
      <c r="G221" s="36">
        <v>398.06666666666666</v>
      </c>
      <c r="H221" s="36">
        <v>414.06666666666666</v>
      </c>
      <c r="I221" s="36">
        <v>417.93333333333334</v>
      </c>
      <c r="J221" s="36">
        <v>422.06666666666666</v>
      </c>
      <c r="K221" s="31">
        <v>413.8</v>
      </c>
      <c r="L221" s="31">
        <v>405.8</v>
      </c>
      <c r="M221" s="31">
        <v>44.159350000000003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2867.1</v>
      </c>
      <c r="D222" s="36">
        <v>2861.5</v>
      </c>
      <c r="E222" s="36">
        <v>2813</v>
      </c>
      <c r="F222" s="36">
        <v>2758.9</v>
      </c>
      <c r="G222" s="36">
        <v>2710.4</v>
      </c>
      <c r="H222" s="36">
        <v>2915.6</v>
      </c>
      <c r="I222" s="36">
        <v>2964.1</v>
      </c>
      <c r="J222" s="36">
        <v>3018.2</v>
      </c>
      <c r="K222" s="31">
        <v>2910</v>
      </c>
      <c r="L222" s="31">
        <v>2807.4</v>
      </c>
      <c r="M222" s="31">
        <v>14.89057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496.45</v>
      </c>
      <c r="D223" s="36">
        <v>499.63333333333327</v>
      </c>
      <c r="E223" s="36">
        <v>490.86666666666656</v>
      </c>
      <c r="F223" s="36">
        <v>485.2833333333333</v>
      </c>
      <c r="G223" s="36">
        <v>476.51666666666659</v>
      </c>
      <c r="H223" s="36">
        <v>505.21666666666653</v>
      </c>
      <c r="I223" s="36">
        <v>513.98333333333335</v>
      </c>
      <c r="J223" s="36">
        <v>519.56666666666649</v>
      </c>
      <c r="K223" s="31">
        <v>508.4</v>
      </c>
      <c r="L223" s="31">
        <v>494.05</v>
      </c>
      <c r="M223" s="31">
        <v>20.721419999999998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13188.35</v>
      </c>
      <c r="D224" s="36">
        <v>13031.083333333334</v>
      </c>
      <c r="E224" s="36">
        <v>12812.166666666668</v>
      </c>
      <c r="F224" s="36">
        <v>12435.983333333334</v>
      </c>
      <c r="G224" s="36">
        <v>12217.066666666668</v>
      </c>
      <c r="H224" s="36">
        <v>13407.266666666668</v>
      </c>
      <c r="I224" s="36">
        <v>13626.183333333336</v>
      </c>
      <c r="J224" s="36">
        <v>14002.366666666669</v>
      </c>
      <c r="K224" s="31">
        <v>13250</v>
      </c>
      <c r="L224" s="31">
        <v>12654.9</v>
      </c>
      <c r="M224" s="31">
        <v>0.44840000000000002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1187.4000000000001</v>
      </c>
      <c r="D225" s="36">
        <v>1202.0166666666667</v>
      </c>
      <c r="E225" s="36">
        <v>1161.3833333333332</v>
      </c>
      <c r="F225" s="36">
        <v>1135.3666666666666</v>
      </c>
      <c r="G225" s="36">
        <v>1094.7333333333331</v>
      </c>
      <c r="H225" s="36">
        <v>1228.0333333333333</v>
      </c>
      <c r="I225" s="36">
        <v>1268.666666666667</v>
      </c>
      <c r="J225" s="36">
        <v>1294.6833333333334</v>
      </c>
      <c r="K225" s="31">
        <v>1242.6500000000001</v>
      </c>
      <c r="L225" s="31">
        <v>1176</v>
      </c>
      <c r="M225" s="31">
        <v>5.6185099999999997</v>
      </c>
      <c r="N225" s="1"/>
      <c r="O225" s="1"/>
    </row>
    <row r="226" spans="1:15" ht="12.75" customHeight="1">
      <c r="A226" s="33">
        <v>216</v>
      </c>
      <c r="B226" s="53" t="s">
        <v>852</v>
      </c>
      <c r="C226" s="31">
        <v>476.3</v>
      </c>
      <c r="D226" s="36">
        <v>478.81666666666666</v>
      </c>
      <c r="E226" s="36">
        <v>460.68333333333334</v>
      </c>
      <c r="F226" s="36">
        <v>445.06666666666666</v>
      </c>
      <c r="G226" s="36">
        <v>426.93333333333334</v>
      </c>
      <c r="H226" s="36">
        <v>494.43333333333334</v>
      </c>
      <c r="I226" s="36">
        <v>512.56666666666661</v>
      </c>
      <c r="J226" s="36">
        <v>528.18333333333339</v>
      </c>
      <c r="K226" s="31">
        <v>496.95</v>
      </c>
      <c r="L226" s="31">
        <v>463.2</v>
      </c>
      <c r="M226" s="31">
        <v>50.896149999999999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49576.800000000003</v>
      </c>
      <c r="D227" s="36">
        <v>49972.283333333333</v>
      </c>
      <c r="E227" s="36">
        <v>49044.566666666666</v>
      </c>
      <c r="F227" s="36">
        <v>48512.333333333336</v>
      </c>
      <c r="G227" s="36">
        <v>47584.616666666669</v>
      </c>
      <c r="H227" s="36">
        <v>50504.516666666663</v>
      </c>
      <c r="I227" s="36">
        <v>51432.233333333323</v>
      </c>
      <c r="J227" s="36">
        <v>51964.46666666666</v>
      </c>
      <c r="K227" s="31">
        <v>50900</v>
      </c>
      <c r="L227" s="31">
        <v>49440.05</v>
      </c>
      <c r="M227" s="31">
        <v>0.16116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247.25</v>
      </c>
      <c r="D228" s="36">
        <v>249.4</v>
      </c>
      <c r="E228" s="36">
        <v>244.10000000000002</v>
      </c>
      <c r="F228" s="36">
        <v>240.95000000000002</v>
      </c>
      <c r="G228" s="36">
        <v>235.65000000000003</v>
      </c>
      <c r="H228" s="36">
        <v>252.55</v>
      </c>
      <c r="I228" s="36">
        <v>257.85000000000002</v>
      </c>
      <c r="J228" s="36">
        <v>261</v>
      </c>
      <c r="K228" s="31">
        <v>254.7</v>
      </c>
      <c r="L228" s="31">
        <v>246.25</v>
      </c>
      <c r="M228" s="31">
        <v>45.796419999999998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1262.8499999999999</v>
      </c>
      <c r="D229" s="36">
        <v>1257.7166666666665</v>
      </c>
      <c r="E229" s="36">
        <v>1249.833333333333</v>
      </c>
      <c r="F229" s="36">
        <v>1236.8166666666666</v>
      </c>
      <c r="G229" s="36">
        <v>1228.9333333333332</v>
      </c>
      <c r="H229" s="36">
        <v>1270.7333333333329</v>
      </c>
      <c r="I229" s="36">
        <v>1278.6166666666666</v>
      </c>
      <c r="J229" s="36">
        <v>1291.6333333333328</v>
      </c>
      <c r="K229" s="31">
        <v>1265.5999999999999</v>
      </c>
      <c r="L229" s="31">
        <v>1244.7</v>
      </c>
      <c r="M229" s="31">
        <v>89.733350000000002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2094.9</v>
      </c>
      <c r="D230" s="36">
        <v>2099.3166666666671</v>
      </c>
      <c r="E230" s="36">
        <v>2082.5833333333339</v>
      </c>
      <c r="F230" s="36">
        <v>2070.2666666666669</v>
      </c>
      <c r="G230" s="36">
        <v>2053.5333333333338</v>
      </c>
      <c r="H230" s="36">
        <v>2111.6333333333341</v>
      </c>
      <c r="I230" s="36">
        <v>2128.3666666666668</v>
      </c>
      <c r="J230" s="36">
        <v>2140.6833333333343</v>
      </c>
      <c r="K230" s="31">
        <v>2116.0500000000002</v>
      </c>
      <c r="L230" s="31">
        <v>2087</v>
      </c>
      <c r="M230" s="31">
        <v>2.9416000000000002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749.9</v>
      </c>
      <c r="D231" s="36">
        <v>750.75</v>
      </c>
      <c r="E231" s="36">
        <v>744.7</v>
      </c>
      <c r="F231" s="36">
        <v>739.5</v>
      </c>
      <c r="G231" s="36">
        <v>733.45</v>
      </c>
      <c r="H231" s="36">
        <v>755.95</v>
      </c>
      <c r="I231" s="36">
        <v>762</v>
      </c>
      <c r="J231" s="36">
        <v>767.2</v>
      </c>
      <c r="K231" s="31">
        <v>756.8</v>
      </c>
      <c r="L231" s="31">
        <v>745.55</v>
      </c>
      <c r="M231" s="31">
        <v>5.0940799999999999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856.05</v>
      </c>
      <c r="D232" s="36">
        <v>852.21666666666658</v>
      </c>
      <c r="E232" s="36">
        <v>845.63333333333321</v>
      </c>
      <c r="F232" s="36">
        <v>835.21666666666658</v>
      </c>
      <c r="G232" s="36">
        <v>828.63333333333321</v>
      </c>
      <c r="H232" s="36">
        <v>862.63333333333321</v>
      </c>
      <c r="I232" s="36">
        <v>869.21666666666647</v>
      </c>
      <c r="J232" s="36">
        <v>879.63333333333321</v>
      </c>
      <c r="K232" s="31">
        <v>858.8</v>
      </c>
      <c r="L232" s="31">
        <v>841.8</v>
      </c>
      <c r="M232" s="31">
        <v>7.6184000000000003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93.61</v>
      </c>
      <c r="D233" s="36">
        <v>93.67</v>
      </c>
      <c r="E233" s="36">
        <v>92.34</v>
      </c>
      <c r="F233" s="36">
        <v>91.070000000000007</v>
      </c>
      <c r="G233" s="36">
        <v>89.740000000000009</v>
      </c>
      <c r="H233" s="36">
        <v>94.94</v>
      </c>
      <c r="I233" s="36">
        <v>96.27000000000001</v>
      </c>
      <c r="J233" s="36">
        <v>97.539999999999992</v>
      </c>
      <c r="K233" s="31">
        <v>95</v>
      </c>
      <c r="L233" s="31">
        <v>92.4</v>
      </c>
      <c r="M233" s="31">
        <v>133.99708000000001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73.739999999999995</v>
      </c>
      <c r="D234" s="36">
        <v>73.876666666666665</v>
      </c>
      <c r="E234" s="36">
        <v>73.223333333333329</v>
      </c>
      <c r="F234" s="36">
        <v>72.706666666666663</v>
      </c>
      <c r="G234" s="36">
        <v>72.053333333333327</v>
      </c>
      <c r="H234" s="36">
        <v>74.393333333333331</v>
      </c>
      <c r="I234" s="36">
        <v>75.046666666666667</v>
      </c>
      <c r="J234" s="36">
        <v>75.563333333333333</v>
      </c>
      <c r="K234" s="31">
        <v>74.53</v>
      </c>
      <c r="L234" s="31">
        <v>73.36</v>
      </c>
      <c r="M234" s="31">
        <v>204.14424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110.99</v>
      </c>
      <c r="D235" s="36">
        <v>111.38666666666666</v>
      </c>
      <c r="E235" s="36">
        <v>110.42333333333332</v>
      </c>
      <c r="F235" s="36">
        <v>109.85666666666665</v>
      </c>
      <c r="G235" s="36">
        <v>108.89333333333332</v>
      </c>
      <c r="H235" s="36">
        <v>111.95333333333332</v>
      </c>
      <c r="I235" s="36">
        <v>112.91666666666666</v>
      </c>
      <c r="J235" s="36">
        <v>113.48333333333332</v>
      </c>
      <c r="K235" s="31">
        <v>112.35</v>
      </c>
      <c r="L235" s="31">
        <v>110.82</v>
      </c>
      <c r="M235" s="31">
        <v>33.476819999999996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506.65</v>
      </c>
      <c r="D236" s="36">
        <v>511.45</v>
      </c>
      <c r="E236" s="36">
        <v>500.19999999999993</v>
      </c>
      <c r="F236" s="36">
        <v>493.74999999999994</v>
      </c>
      <c r="G236" s="36">
        <v>482.49999999999989</v>
      </c>
      <c r="H236" s="36">
        <v>517.9</v>
      </c>
      <c r="I236" s="36">
        <v>529.15000000000009</v>
      </c>
      <c r="J236" s="36">
        <v>535.6</v>
      </c>
      <c r="K236" s="31">
        <v>522.70000000000005</v>
      </c>
      <c r="L236" s="31">
        <v>505</v>
      </c>
      <c r="M236" s="31">
        <v>29.73049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60.23</v>
      </c>
      <c r="D237" s="36">
        <v>60.693333333333328</v>
      </c>
      <c r="E237" s="36">
        <v>59.636666666666656</v>
      </c>
      <c r="F237" s="36">
        <v>59.043333333333329</v>
      </c>
      <c r="G237" s="36">
        <v>57.986666666666657</v>
      </c>
      <c r="H237" s="36">
        <v>61.286666666666655</v>
      </c>
      <c r="I237" s="36">
        <v>62.343333333333327</v>
      </c>
      <c r="J237" s="36">
        <v>62.936666666666653</v>
      </c>
      <c r="K237" s="31">
        <v>61.75</v>
      </c>
      <c r="L237" s="31">
        <v>60.1</v>
      </c>
      <c r="M237" s="31">
        <v>158.08494999999999</v>
      </c>
      <c r="N237" s="1"/>
      <c r="O237" s="1"/>
    </row>
    <row r="238" spans="1:15" ht="12.75" customHeight="1">
      <c r="A238" s="33">
        <v>228</v>
      </c>
      <c r="B238" s="53" t="s">
        <v>775</v>
      </c>
      <c r="C238" s="31">
        <v>239.95</v>
      </c>
      <c r="D238" s="36">
        <v>241.56666666666663</v>
      </c>
      <c r="E238" s="36">
        <v>237.78333333333327</v>
      </c>
      <c r="F238" s="36">
        <v>235.61666666666665</v>
      </c>
      <c r="G238" s="36">
        <v>231.83333333333329</v>
      </c>
      <c r="H238" s="36">
        <v>243.73333333333326</v>
      </c>
      <c r="I238" s="36">
        <v>247.51666666666662</v>
      </c>
      <c r="J238" s="36">
        <v>249.68333333333325</v>
      </c>
      <c r="K238" s="31">
        <v>245.35</v>
      </c>
      <c r="L238" s="31">
        <v>239.4</v>
      </c>
      <c r="M238" s="31">
        <v>27.125160000000001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511.1</v>
      </c>
      <c r="D239" s="36">
        <v>512.6</v>
      </c>
      <c r="E239" s="36">
        <v>508.20000000000005</v>
      </c>
      <c r="F239" s="36">
        <v>505.3</v>
      </c>
      <c r="G239" s="36">
        <v>500.90000000000003</v>
      </c>
      <c r="H239" s="36">
        <v>515.5</v>
      </c>
      <c r="I239" s="36">
        <v>519.89999999999986</v>
      </c>
      <c r="J239" s="36">
        <v>522.80000000000007</v>
      </c>
      <c r="K239" s="31">
        <v>517</v>
      </c>
      <c r="L239" s="31">
        <v>509.7</v>
      </c>
      <c r="M239" s="31">
        <v>75.316040000000001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289.64999999999998</v>
      </c>
      <c r="D240" s="36">
        <v>290.88333333333333</v>
      </c>
      <c r="E240" s="36">
        <v>287.76666666666665</v>
      </c>
      <c r="F240" s="36">
        <v>285.88333333333333</v>
      </c>
      <c r="G240" s="36">
        <v>282.76666666666665</v>
      </c>
      <c r="H240" s="36">
        <v>292.76666666666665</v>
      </c>
      <c r="I240" s="36">
        <v>295.88333333333333</v>
      </c>
      <c r="J240" s="36">
        <v>297.76666666666665</v>
      </c>
      <c r="K240" s="31">
        <v>294</v>
      </c>
      <c r="L240" s="31">
        <v>289</v>
      </c>
      <c r="M240" s="31">
        <v>2.3868999999999998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372.05</v>
      </c>
      <c r="D241" s="36">
        <v>373.60000000000008</v>
      </c>
      <c r="E241" s="36">
        <v>365.55000000000018</v>
      </c>
      <c r="F241" s="36">
        <v>359.05000000000013</v>
      </c>
      <c r="G241" s="36">
        <v>351.00000000000023</v>
      </c>
      <c r="H241" s="36">
        <v>380.10000000000014</v>
      </c>
      <c r="I241" s="36">
        <v>388.15</v>
      </c>
      <c r="J241" s="36">
        <v>394.65000000000009</v>
      </c>
      <c r="K241" s="31">
        <v>381.65</v>
      </c>
      <c r="L241" s="31">
        <v>367.1</v>
      </c>
      <c r="M241" s="31">
        <v>42.542259999999999</v>
      </c>
      <c r="N241" s="1"/>
      <c r="O241" s="1"/>
    </row>
    <row r="242" spans="1:15" ht="12.75" customHeight="1">
      <c r="A242" s="33">
        <v>232</v>
      </c>
      <c r="B242" s="53" t="s">
        <v>886</v>
      </c>
      <c r="C242" s="31">
        <v>163.59</v>
      </c>
      <c r="D242" s="36">
        <v>165.94666666666669</v>
      </c>
      <c r="E242" s="36">
        <v>160.89333333333337</v>
      </c>
      <c r="F242" s="36">
        <v>158.19666666666669</v>
      </c>
      <c r="G242" s="36">
        <v>153.14333333333337</v>
      </c>
      <c r="H242" s="36">
        <v>168.64333333333337</v>
      </c>
      <c r="I242" s="36">
        <v>173.69666666666672</v>
      </c>
      <c r="J242" s="36">
        <v>176.39333333333337</v>
      </c>
      <c r="K242" s="31">
        <v>171</v>
      </c>
      <c r="L242" s="31">
        <v>163.25</v>
      </c>
      <c r="M242" s="31">
        <v>68.949870000000004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3111.3</v>
      </c>
      <c r="D243" s="36">
        <v>3117.6833333333329</v>
      </c>
      <c r="E243" s="36">
        <v>3089.766666666666</v>
      </c>
      <c r="F243" s="36">
        <v>3068.2333333333331</v>
      </c>
      <c r="G243" s="36">
        <v>3040.3166666666662</v>
      </c>
      <c r="H243" s="36">
        <v>3139.2166666666658</v>
      </c>
      <c r="I243" s="36">
        <v>3167.1333333333328</v>
      </c>
      <c r="J243" s="36">
        <v>3188.6666666666656</v>
      </c>
      <c r="K243" s="31">
        <v>3145.6</v>
      </c>
      <c r="L243" s="31">
        <v>3096.15</v>
      </c>
      <c r="M243" s="31">
        <v>1.3379000000000001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519.9</v>
      </c>
      <c r="D244" s="36">
        <v>520.51666666666665</v>
      </c>
      <c r="E244" s="36">
        <v>515.38333333333333</v>
      </c>
      <c r="F244" s="36">
        <v>510.86666666666667</v>
      </c>
      <c r="G244" s="36">
        <v>505.73333333333335</v>
      </c>
      <c r="H244" s="36">
        <v>525.0333333333333</v>
      </c>
      <c r="I244" s="36">
        <v>530.16666666666652</v>
      </c>
      <c r="J244" s="36">
        <v>534.68333333333328</v>
      </c>
      <c r="K244" s="31">
        <v>525.65</v>
      </c>
      <c r="L244" s="31">
        <v>516</v>
      </c>
      <c r="M244" s="31">
        <v>12.90841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220.93</v>
      </c>
      <c r="D245" s="36">
        <v>219.88000000000002</v>
      </c>
      <c r="E245" s="36">
        <v>217.49000000000004</v>
      </c>
      <c r="F245" s="36">
        <v>214.05</v>
      </c>
      <c r="G245" s="36">
        <v>211.66000000000003</v>
      </c>
      <c r="H245" s="36">
        <v>223.32000000000005</v>
      </c>
      <c r="I245" s="36">
        <v>225.71000000000004</v>
      </c>
      <c r="J245" s="36">
        <v>229.15000000000006</v>
      </c>
      <c r="K245" s="31">
        <v>222.27</v>
      </c>
      <c r="L245" s="31">
        <v>216.44</v>
      </c>
      <c r="M245" s="31">
        <v>90.192520000000002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690.95</v>
      </c>
      <c r="D246" s="36">
        <v>691.91666666666663</v>
      </c>
      <c r="E246" s="36">
        <v>685.0333333333333</v>
      </c>
      <c r="F246" s="36">
        <v>679.11666666666667</v>
      </c>
      <c r="G246" s="36">
        <v>672.23333333333335</v>
      </c>
      <c r="H246" s="36">
        <v>697.83333333333326</v>
      </c>
      <c r="I246" s="36">
        <v>704.7166666666667</v>
      </c>
      <c r="J246" s="36">
        <v>710.63333333333321</v>
      </c>
      <c r="K246" s="31">
        <v>698.8</v>
      </c>
      <c r="L246" s="31">
        <v>686</v>
      </c>
      <c r="M246" s="31">
        <v>15.9664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171.82</v>
      </c>
      <c r="D247" s="36">
        <v>172.50666666666666</v>
      </c>
      <c r="E247" s="36">
        <v>170.90333333333331</v>
      </c>
      <c r="F247" s="36">
        <v>169.98666666666665</v>
      </c>
      <c r="G247" s="36">
        <v>168.3833333333333</v>
      </c>
      <c r="H247" s="36">
        <v>173.42333333333332</v>
      </c>
      <c r="I247" s="36">
        <v>175.02666666666667</v>
      </c>
      <c r="J247" s="36">
        <v>175.94333333333333</v>
      </c>
      <c r="K247" s="31">
        <v>174.11</v>
      </c>
      <c r="L247" s="31">
        <v>171.59</v>
      </c>
      <c r="M247" s="31">
        <v>84.923829999999995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59.45</v>
      </c>
      <c r="D248" s="36">
        <v>59.71</v>
      </c>
      <c r="E248" s="36">
        <v>58.88</v>
      </c>
      <c r="F248" s="36">
        <v>58.31</v>
      </c>
      <c r="G248" s="36">
        <v>57.480000000000004</v>
      </c>
      <c r="H248" s="36">
        <v>60.28</v>
      </c>
      <c r="I248" s="36">
        <v>61.11</v>
      </c>
      <c r="J248" s="36">
        <v>61.68</v>
      </c>
      <c r="K248" s="31">
        <v>60.54</v>
      </c>
      <c r="L248" s="31">
        <v>59.14</v>
      </c>
      <c r="M248" s="31">
        <v>64.074539999999999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935.75</v>
      </c>
      <c r="D249" s="36">
        <v>935.13333333333333</v>
      </c>
      <c r="E249" s="36">
        <v>928.31666666666661</v>
      </c>
      <c r="F249" s="36">
        <v>920.88333333333333</v>
      </c>
      <c r="G249" s="36">
        <v>914.06666666666661</v>
      </c>
      <c r="H249" s="36">
        <v>942.56666666666661</v>
      </c>
      <c r="I249" s="36">
        <v>949.38333333333344</v>
      </c>
      <c r="J249" s="36">
        <v>956.81666666666661</v>
      </c>
      <c r="K249" s="31">
        <v>941.95</v>
      </c>
      <c r="L249" s="31">
        <v>927.7</v>
      </c>
      <c r="M249" s="31">
        <v>11.368230000000001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163.96</v>
      </c>
      <c r="D250" s="36">
        <v>165.03</v>
      </c>
      <c r="E250" s="36">
        <v>162.61000000000001</v>
      </c>
      <c r="F250" s="36">
        <v>161.26000000000002</v>
      </c>
      <c r="G250" s="36">
        <v>158.84000000000003</v>
      </c>
      <c r="H250" s="36">
        <v>166.38</v>
      </c>
      <c r="I250" s="36">
        <v>168.8</v>
      </c>
      <c r="J250" s="36">
        <v>170.14999999999998</v>
      </c>
      <c r="K250" s="31">
        <v>167.45</v>
      </c>
      <c r="L250" s="31">
        <v>163.68</v>
      </c>
      <c r="M250" s="31">
        <v>145.72346999999999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1505.1</v>
      </c>
      <c r="D251" s="36">
        <v>1509.05</v>
      </c>
      <c r="E251" s="36">
        <v>1496.1</v>
      </c>
      <c r="F251" s="36">
        <v>1487.1</v>
      </c>
      <c r="G251" s="36">
        <v>1474.1499999999999</v>
      </c>
      <c r="H251" s="36">
        <v>1518.05</v>
      </c>
      <c r="I251" s="36">
        <v>1531.0000000000002</v>
      </c>
      <c r="J251" s="36">
        <v>1540</v>
      </c>
      <c r="K251" s="31">
        <v>1522</v>
      </c>
      <c r="L251" s="31">
        <v>1500.05</v>
      </c>
      <c r="M251" s="31">
        <v>2.3009300000000001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529.85</v>
      </c>
      <c r="D252" s="36">
        <v>526.08333333333337</v>
      </c>
      <c r="E252" s="36">
        <v>520.91666666666674</v>
      </c>
      <c r="F252" s="36">
        <v>511.98333333333335</v>
      </c>
      <c r="G252" s="36">
        <v>506.81666666666672</v>
      </c>
      <c r="H252" s="36">
        <v>535.01666666666677</v>
      </c>
      <c r="I252" s="36">
        <v>540.18333333333351</v>
      </c>
      <c r="J252" s="36">
        <v>549.11666666666679</v>
      </c>
      <c r="K252" s="31">
        <v>531.25</v>
      </c>
      <c r="L252" s="31">
        <v>517.15</v>
      </c>
      <c r="M252" s="31">
        <v>30.369589999999999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428.7</v>
      </c>
      <c r="D253" s="36">
        <v>426.64999999999992</v>
      </c>
      <c r="E253" s="36">
        <v>422.14999999999986</v>
      </c>
      <c r="F253" s="36">
        <v>415.59999999999997</v>
      </c>
      <c r="G253" s="36">
        <v>411.09999999999991</v>
      </c>
      <c r="H253" s="36">
        <v>433.19999999999982</v>
      </c>
      <c r="I253" s="36">
        <v>437.69999999999993</v>
      </c>
      <c r="J253" s="36">
        <v>444.24999999999977</v>
      </c>
      <c r="K253" s="31">
        <v>431.15</v>
      </c>
      <c r="L253" s="31">
        <v>420.1</v>
      </c>
      <c r="M253" s="31">
        <v>53.563369999999999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1470.2</v>
      </c>
      <c r="D254" s="36">
        <v>1468.4166666666667</v>
      </c>
      <c r="E254" s="36">
        <v>1462.8833333333334</v>
      </c>
      <c r="F254" s="36">
        <v>1455.5666666666666</v>
      </c>
      <c r="G254" s="36">
        <v>1450.0333333333333</v>
      </c>
      <c r="H254" s="36">
        <v>1475.7333333333336</v>
      </c>
      <c r="I254" s="36">
        <v>1481.2666666666669</v>
      </c>
      <c r="J254" s="36">
        <v>1488.5833333333337</v>
      </c>
      <c r="K254" s="31">
        <v>1473.95</v>
      </c>
      <c r="L254" s="31">
        <v>1461.1</v>
      </c>
      <c r="M254" s="31">
        <v>14.95683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7903.8</v>
      </c>
      <c r="D255" s="36">
        <v>7853.9333333333334</v>
      </c>
      <c r="E255" s="36">
        <v>7764.8666666666668</v>
      </c>
      <c r="F255" s="36">
        <v>7625.9333333333334</v>
      </c>
      <c r="G255" s="36">
        <v>7536.8666666666668</v>
      </c>
      <c r="H255" s="36">
        <v>7992.8666666666668</v>
      </c>
      <c r="I255" s="36">
        <v>8081.9333333333343</v>
      </c>
      <c r="J255" s="36">
        <v>8220.8666666666668</v>
      </c>
      <c r="K255" s="31">
        <v>7943</v>
      </c>
      <c r="L255" s="31">
        <v>7715</v>
      </c>
      <c r="M255" s="31">
        <v>2.4106100000000001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1950.25</v>
      </c>
      <c r="D256" s="36">
        <v>1945.1000000000001</v>
      </c>
      <c r="E256" s="36">
        <v>1938.2000000000003</v>
      </c>
      <c r="F256" s="36">
        <v>1926.15</v>
      </c>
      <c r="G256" s="36">
        <v>1919.2500000000002</v>
      </c>
      <c r="H256" s="36">
        <v>1957.1500000000003</v>
      </c>
      <c r="I256" s="36">
        <v>1964.0500000000004</v>
      </c>
      <c r="J256" s="36">
        <v>1976.1000000000004</v>
      </c>
      <c r="K256" s="31">
        <v>1952</v>
      </c>
      <c r="L256" s="31">
        <v>1933.05</v>
      </c>
      <c r="M256" s="31">
        <v>15.70181</v>
      </c>
      <c r="N256" s="1"/>
      <c r="O256" s="1"/>
    </row>
    <row r="257" spans="1:15" ht="12.75" customHeight="1">
      <c r="A257" s="33">
        <v>247</v>
      </c>
      <c r="B257" s="53" t="s">
        <v>853</v>
      </c>
      <c r="C257" s="31">
        <v>240.36</v>
      </c>
      <c r="D257" s="36">
        <v>244.25333333333333</v>
      </c>
      <c r="E257" s="36">
        <v>234.25666666666666</v>
      </c>
      <c r="F257" s="36">
        <v>228.15333333333334</v>
      </c>
      <c r="G257" s="36">
        <v>218.15666666666667</v>
      </c>
      <c r="H257" s="36">
        <v>250.35666666666665</v>
      </c>
      <c r="I257" s="36">
        <v>260.35333333333335</v>
      </c>
      <c r="J257" s="36">
        <v>266.45666666666665</v>
      </c>
      <c r="K257" s="31">
        <v>254.25</v>
      </c>
      <c r="L257" s="31">
        <v>238.15</v>
      </c>
      <c r="M257" s="31">
        <v>94.110969999999995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994.5</v>
      </c>
      <c r="D258" s="36">
        <v>990.38333333333333</v>
      </c>
      <c r="E258" s="36">
        <v>980.01666666666665</v>
      </c>
      <c r="F258" s="36">
        <v>965.5333333333333</v>
      </c>
      <c r="G258" s="36">
        <v>955.16666666666663</v>
      </c>
      <c r="H258" s="36">
        <v>1004.8666666666667</v>
      </c>
      <c r="I258" s="36">
        <v>1015.2333333333332</v>
      </c>
      <c r="J258" s="36">
        <v>1029.7166666666667</v>
      </c>
      <c r="K258" s="31">
        <v>1000.75</v>
      </c>
      <c r="L258" s="31">
        <v>975.9</v>
      </c>
      <c r="M258" s="31">
        <v>2.3694899999999999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4947.1000000000004</v>
      </c>
      <c r="D259" s="36">
        <v>4958.4333333333334</v>
      </c>
      <c r="E259" s="36">
        <v>4923.8666666666668</v>
      </c>
      <c r="F259" s="36">
        <v>4900.6333333333332</v>
      </c>
      <c r="G259" s="36">
        <v>4866.0666666666666</v>
      </c>
      <c r="H259" s="36">
        <v>4981.666666666667</v>
      </c>
      <c r="I259" s="36">
        <v>5016.2333333333345</v>
      </c>
      <c r="J259" s="36">
        <v>5039.4666666666672</v>
      </c>
      <c r="K259" s="31">
        <v>4993</v>
      </c>
      <c r="L259" s="31">
        <v>4935.2</v>
      </c>
      <c r="M259" s="31">
        <v>4.5523999999999996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1459.9</v>
      </c>
      <c r="D260" s="36">
        <v>1464.3500000000001</v>
      </c>
      <c r="E260" s="36">
        <v>1450.7500000000002</v>
      </c>
      <c r="F260" s="36">
        <v>1441.6000000000001</v>
      </c>
      <c r="G260" s="36">
        <v>1428.0000000000002</v>
      </c>
      <c r="H260" s="36">
        <v>1473.5000000000002</v>
      </c>
      <c r="I260" s="36">
        <v>1487.1000000000001</v>
      </c>
      <c r="J260" s="36">
        <v>1496.2500000000002</v>
      </c>
      <c r="K260" s="31">
        <v>1477.95</v>
      </c>
      <c r="L260" s="31">
        <v>1455.2</v>
      </c>
      <c r="M260" s="31">
        <v>0.93525999999999998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1900.95</v>
      </c>
      <c r="D261" s="36">
        <v>1916.5333333333335</v>
      </c>
      <c r="E261" s="36">
        <v>1875.4666666666672</v>
      </c>
      <c r="F261" s="36">
        <v>1849.9833333333336</v>
      </c>
      <c r="G261" s="36">
        <v>1808.9166666666672</v>
      </c>
      <c r="H261" s="36">
        <v>1942.0166666666671</v>
      </c>
      <c r="I261" s="36">
        <v>1983.0833333333333</v>
      </c>
      <c r="J261" s="36">
        <v>2008.5666666666671</v>
      </c>
      <c r="K261" s="31">
        <v>1957.6</v>
      </c>
      <c r="L261" s="31">
        <v>1891.05</v>
      </c>
      <c r="M261" s="31">
        <v>1.0864499999999999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4812.75</v>
      </c>
      <c r="D262" s="36">
        <v>4813.5999999999995</v>
      </c>
      <c r="E262" s="36">
        <v>4742.9499999999989</v>
      </c>
      <c r="F262" s="36">
        <v>4673.1499999999996</v>
      </c>
      <c r="G262" s="36">
        <v>4602.4999999999991</v>
      </c>
      <c r="H262" s="36">
        <v>4883.3999999999987</v>
      </c>
      <c r="I262" s="36">
        <v>4954.0499999999984</v>
      </c>
      <c r="J262" s="36">
        <v>5023.8499999999985</v>
      </c>
      <c r="K262" s="31">
        <v>4884.25</v>
      </c>
      <c r="L262" s="31">
        <v>4743.8</v>
      </c>
      <c r="M262" s="31">
        <v>1.0631600000000001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2025.7</v>
      </c>
      <c r="D263" s="36">
        <v>2034.2333333333333</v>
      </c>
      <c r="E263" s="36">
        <v>2005.4666666666667</v>
      </c>
      <c r="F263" s="36">
        <v>1985.2333333333333</v>
      </c>
      <c r="G263" s="36">
        <v>1956.4666666666667</v>
      </c>
      <c r="H263" s="36">
        <v>2054.4666666666667</v>
      </c>
      <c r="I263" s="36">
        <v>2083.2333333333336</v>
      </c>
      <c r="J263" s="36">
        <v>2103.4666666666667</v>
      </c>
      <c r="K263" s="31">
        <v>2063</v>
      </c>
      <c r="L263" s="31">
        <v>2014</v>
      </c>
      <c r="M263" s="31">
        <v>1.7572000000000001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787.2</v>
      </c>
      <c r="D264" s="36">
        <v>792.06666666666661</v>
      </c>
      <c r="E264" s="36">
        <v>779.73333333333323</v>
      </c>
      <c r="F264" s="36">
        <v>772.26666666666665</v>
      </c>
      <c r="G264" s="36">
        <v>759.93333333333328</v>
      </c>
      <c r="H264" s="36">
        <v>799.53333333333319</v>
      </c>
      <c r="I264" s="36">
        <v>811.86666666666667</v>
      </c>
      <c r="J264" s="36">
        <v>819.33333333333314</v>
      </c>
      <c r="K264" s="31">
        <v>804.4</v>
      </c>
      <c r="L264" s="31">
        <v>784.6</v>
      </c>
      <c r="M264" s="31">
        <v>0.98451999999999995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465.2</v>
      </c>
      <c r="D265" s="36">
        <v>464.2</v>
      </c>
      <c r="E265" s="36">
        <v>459.7</v>
      </c>
      <c r="F265" s="36">
        <v>454.2</v>
      </c>
      <c r="G265" s="36">
        <v>449.7</v>
      </c>
      <c r="H265" s="36">
        <v>469.7</v>
      </c>
      <c r="I265" s="36">
        <v>474.2</v>
      </c>
      <c r="J265" s="36">
        <v>479.7</v>
      </c>
      <c r="K265" s="31">
        <v>468.7</v>
      </c>
      <c r="L265" s="31">
        <v>458.7</v>
      </c>
      <c r="M265" s="31">
        <v>7.1291000000000002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133.83000000000001</v>
      </c>
      <c r="D266" s="36">
        <v>132.99</v>
      </c>
      <c r="E266" s="36">
        <v>130.14000000000001</v>
      </c>
      <c r="F266" s="36">
        <v>126.45000000000002</v>
      </c>
      <c r="G266" s="36">
        <v>123.60000000000002</v>
      </c>
      <c r="H266" s="36">
        <v>136.68</v>
      </c>
      <c r="I266" s="36">
        <v>139.53000000000003</v>
      </c>
      <c r="J266" s="36">
        <v>143.22</v>
      </c>
      <c r="K266" s="31">
        <v>135.84</v>
      </c>
      <c r="L266" s="31">
        <v>129.30000000000001</v>
      </c>
      <c r="M266" s="31">
        <v>225.92874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771.6</v>
      </c>
      <c r="D267" s="36">
        <v>769.30000000000007</v>
      </c>
      <c r="E267" s="36">
        <v>758.30000000000018</v>
      </c>
      <c r="F267" s="36">
        <v>745.00000000000011</v>
      </c>
      <c r="G267" s="36">
        <v>734.00000000000023</v>
      </c>
      <c r="H267" s="36">
        <v>782.60000000000014</v>
      </c>
      <c r="I267" s="36">
        <v>793.59999999999991</v>
      </c>
      <c r="J267" s="36">
        <v>806.90000000000009</v>
      </c>
      <c r="K267" s="31">
        <v>780.3</v>
      </c>
      <c r="L267" s="31">
        <v>756</v>
      </c>
      <c r="M267" s="31">
        <v>25.696400000000001</v>
      </c>
      <c r="N267" s="1"/>
      <c r="O267" s="1"/>
    </row>
    <row r="268" spans="1:15" ht="12.75" customHeight="1">
      <c r="A268" s="33">
        <v>258</v>
      </c>
      <c r="B268" s="53" t="s">
        <v>854</v>
      </c>
      <c r="C268" s="31">
        <v>328.65</v>
      </c>
      <c r="D268" s="36">
        <v>330.88333333333333</v>
      </c>
      <c r="E268" s="36">
        <v>324.76666666666665</v>
      </c>
      <c r="F268" s="36">
        <v>320.88333333333333</v>
      </c>
      <c r="G268" s="36">
        <v>314.76666666666665</v>
      </c>
      <c r="H268" s="36">
        <v>334.76666666666665</v>
      </c>
      <c r="I268" s="36">
        <v>340.88333333333333</v>
      </c>
      <c r="J268" s="36">
        <v>344.76666666666665</v>
      </c>
      <c r="K268" s="31">
        <v>337</v>
      </c>
      <c r="L268" s="31">
        <v>327</v>
      </c>
      <c r="M268" s="31">
        <v>16.752210000000002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971</v>
      </c>
      <c r="D269" s="36">
        <v>968.88333333333333</v>
      </c>
      <c r="E269" s="36">
        <v>959.2166666666667</v>
      </c>
      <c r="F269" s="36">
        <v>947.43333333333339</v>
      </c>
      <c r="G269" s="36">
        <v>937.76666666666677</v>
      </c>
      <c r="H269" s="36">
        <v>980.66666666666663</v>
      </c>
      <c r="I269" s="36">
        <v>990.33333333333337</v>
      </c>
      <c r="J269" s="36">
        <v>1002.1166666666666</v>
      </c>
      <c r="K269" s="31">
        <v>978.55</v>
      </c>
      <c r="L269" s="31">
        <v>957.1</v>
      </c>
      <c r="M269" s="31">
        <v>21.867059999999999</v>
      </c>
      <c r="N269" s="1"/>
      <c r="O269" s="1"/>
    </row>
    <row r="270" spans="1:15" ht="12.75" customHeight="1">
      <c r="A270" s="33">
        <v>260</v>
      </c>
      <c r="B270" s="53" t="s">
        <v>855</v>
      </c>
      <c r="C270" s="31">
        <v>1086.25</v>
      </c>
      <c r="D270" s="36">
        <v>1057.5166666666667</v>
      </c>
      <c r="E270" s="36">
        <v>1028.7833333333333</v>
      </c>
      <c r="F270" s="36">
        <v>971.31666666666661</v>
      </c>
      <c r="G270" s="36">
        <v>942.58333333333326</v>
      </c>
      <c r="H270" s="36">
        <v>1114.9833333333333</v>
      </c>
      <c r="I270" s="36">
        <v>1143.7166666666665</v>
      </c>
      <c r="J270" s="36">
        <v>1201.1833333333334</v>
      </c>
      <c r="K270" s="31">
        <v>1086.25</v>
      </c>
      <c r="L270" s="31">
        <v>1000.05</v>
      </c>
      <c r="M270" s="31">
        <v>1.1430400000000001</v>
      </c>
      <c r="N270" s="1"/>
      <c r="O270" s="1"/>
    </row>
    <row r="271" spans="1:15" ht="12.75" customHeight="1">
      <c r="A271" s="33">
        <v>261</v>
      </c>
      <c r="B271" s="53" t="s">
        <v>856</v>
      </c>
      <c r="C271" s="31">
        <v>106.3</v>
      </c>
      <c r="D271" s="36">
        <v>106.72333333333334</v>
      </c>
      <c r="E271" s="36">
        <v>105.24666666666668</v>
      </c>
      <c r="F271" s="36">
        <v>104.19333333333334</v>
      </c>
      <c r="G271" s="36">
        <v>102.71666666666668</v>
      </c>
      <c r="H271" s="36">
        <v>107.77666666666669</v>
      </c>
      <c r="I271" s="36">
        <v>109.25333333333334</v>
      </c>
      <c r="J271" s="36">
        <v>110.30666666666669</v>
      </c>
      <c r="K271" s="31">
        <v>108.2</v>
      </c>
      <c r="L271" s="31">
        <v>105.67</v>
      </c>
      <c r="M271" s="31">
        <v>28.094950000000001</v>
      </c>
      <c r="N271" s="1"/>
      <c r="O271" s="1"/>
    </row>
    <row r="272" spans="1:15" ht="12.75" customHeight="1">
      <c r="A272" s="33">
        <v>262</v>
      </c>
      <c r="B272" s="53" t="s">
        <v>822</v>
      </c>
      <c r="C272" s="31">
        <v>721.3</v>
      </c>
      <c r="D272" s="36">
        <v>721.55000000000007</v>
      </c>
      <c r="E272" s="36">
        <v>711.00000000000011</v>
      </c>
      <c r="F272" s="36">
        <v>700.7</v>
      </c>
      <c r="G272" s="36">
        <v>690.15000000000009</v>
      </c>
      <c r="H272" s="36">
        <v>731.85000000000014</v>
      </c>
      <c r="I272" s="36">
        <v>742.40000000000009</v>
      </c>
      <c r="J272" s="36">
        <v>752.70000000000016</v>
      </c>
      <c r="K272" s="31">
        <v>732.1</v>
      </c>
      <c r="L272" s="31">
        <v>711.25</v>
      </c>
      <c r="M272" s="31">
        <v>8.1093399999999995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759.45</v>
      </c>
      <c r="D273" s="36">
        <v>759.01666666666677</v>
      </c>
      <c r="E273" s="36">
        <v>750.53333333333353</v>
      </c>
      <c r="F273" s="36">
        <v>741.61666666666679</v>
      </c>
      <c r="G273" s="36">
        <v>733.13333333333355</v>
      </c>
      <c r="H273" s="36">
        <v>767.93333333333351</v>
      </c>
      <c r="I273" s="36">
        <v>776.41666666666686</v>
      </c>
      <c r="J273" s="36">
        <v>785.33333333333348</v>
      </c>
      <c r="K273" s="31">
        <v>767.5</v>
      </c>
      <c r="L273" s="31">
        <v>750.1</v>
      </c>
      <c r="M273" s="31">
        <v>5.3707500000000001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1043.0999999999999</v>
      </c>
      <c r="D274" s="36">
        <v>1039</v>
      </c>
      <c r="E274" s="36">
        <v>1029</v>
      </c>
      <c r="F274" s="36">
        <v>1014.9000000000001</v>
      </c>
      <c r="G274" s="36">
        <v>1004.9000000000001</v>
      </c>
      <c r="H274" s="36">
        <v>1053.0999999999999</v>
      </c>
      <c r="I274" s="36">
        <v>1063.0999999999999</v>
      </c>
      <c r="J274" s="36">
        <v>1077.1999999999998</v>
      </c>
      <c r="K274" s="31">
        <v>1049</v>
      </c>
      <c r="L274" s="31">
        <v>1024.9000000000001</v>
      </c>
      <c r="M274" s="31">
        <v>19.584389999999999</v>
      </c>
      <c r="N274" s="1"/>
      <c r="O274" s="1"/>
    </row>
    <row r="275" spans="1:15" ht="12.75" customHeight="1">
      <c r="A275" s="33">
        <v>265</v>
      </c>
      <c r="B275" s="53" t="s">
        <v>857</v>
      </c>
      <c r="C275" s="31">
        <v>348.8</v>
      </c>
      <c r="D275" s="36">
        <v>350.16666666666669</v>
      </c>
      <c r="E275" s="36">
        <v>345.63333333333338</v>
      </c>
      <c r="F275" s="36">
        <v>342.4666666666667</v>
      </c>
      <c r="G275" s="36">
        <v>337.93333333333339</v>
      </c>
      <c r="H275" s="36">
        <v>353.33333333333337</v>
      </c>
      <c r="I275" s="36">
        <v>357.86666666666667</v>
      </c>
      <c r="J275" s="36">
        <v>361.03333333333336</v>
      </c>
      <c r="K275" s="31">
        <v>354.7</v>
      </c>
      <c r="L275" s="31">
        <v>347</v>
      </c>
      <c r="M275" s="31">
        <v>116.39024999999999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664.25</v>
      </c>
      <c r="D276" s="36">
        <v>670.7166666666667</v>
      </c>
      <c r="E276" s="36">
        <v>656.43333333333339</v>
      </c>
      <c r="F276" s="36">
        <v>648.61666666666667</v>
      </c>
      <c r="G276" s="36">
        <v>634.33333333333337</v>
      </c>
      <c r="H276" s="36">
        <v>678.53333333333342</v>
      </c>
      <c r="I276" s="36">
        <v>692.81666666666672</v>
      </c>
      <c r="J276" s="36">
        <v>700.63333333333344</v>
      </c>
      <c r="K276" s="31">
        <v>685</v>
      </c>
      <c r="L276" s="31">
        <v>662.9</v>
      </c>
      <c r="M276" s="31">
        <v>27.406939999999999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773.55</v>
      </c>
      <c r="D277" s="36">
        <v>761.7166666666667</v>
      </c>
      <c r="E277" s="36">
        <v>737.43333333333339</v>
      </c>
      <c r="F277" s="36">
        <v>701.31666666666672</v>
      </c>
      <c r="G277" s="36">
        <v>677.03333333333342</v>
      </c>
      <c r="H277" s="36">
        <v>797.83333333333337</v>
      </c>
      <c r="I277" s="36">
        <v>822.11666666666667</v>
      </c>
      <c r="J277" s="36">
        <v>858.23333333333335</v>
      </c>
      <c r="K277" s="31">
        <v>786</v>
      </c>
      <c r="L277" s="31">
        <v>725.6</v>
      </c>
      <c r="M277" s="31">
        <v>34.877609999999997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1224.2</v>
      </c>
      <c r="D278" s="36">
        <v>1212.4666666666669</v>
      </c>
      <c r="E278" s="36">
        <v>1177.7833333333338</v>
      </c>
      <c r="F278" s="36">
        <v>1131.3666666666668</v>
      </c>
      <c r="G278" s="36">
        <v>1096.6833333333336</v>
      </c>
      <c r="H278" s="36">
        <v>1258.8833333333339</v>
      </c>
      <c r="I278" s="36">
        <v>1293.5666666666668</v>
      </c>
      <c r="J278" s="36">
        <v>1339.983333333334</v>
      </c>
      <c r="K278" s="31">
        <v>1247.1500000000001</v>
      </c>
      <c r="L278" s="31">
        <v>1166.05</v>
      </c>
      <c r="M278" s="31">
        <v>32.552100000000003</v>
      </c>
      <c r="N278" s="1"/>
      <c r="O278" s="1"/>
    </row>
    <row r="279" spans="1:15" ht="12.75" customHeight="1">
      <c r="A279" s="33">
        <v>269</v>
      </c>
      <c r="B279" s="53" t="s">
        <v>858</v>
      </c>
      <c r="C279" s="31">
        <v>545.20000000000005</v>
      </c>
      <c r="D279" s="36">
        <v>551.80000000000007</v>
      </c>
      <c r="E279" s="36">
        <v>535.50000000000011</v>
      </c>
      <c r="F279" s="36">
        <v>525.80000000000007</v>
      </c>
      <c r="G279" s="36">
        <v>509.50000000000011</v>
      </c>
      <c r="H279" s="36">
        <v>561.50000000000011</v>
      </c>
      <c r="I279" s="36">
        <v>577.80000000000007</v>
      </c>
      <c r="J279" s="36">
        <v>587.50000000000011</v>
      </c>
      <c r="K279" s="31">
        <v>568.1</v>
      </c>
      <c r="L279" s="31">
        <v>542.1</v>
      </c>
      <c r="M279" s="31">
        <v>9.1029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1150</v>
      </c>
      <c r="D280" s="36">
        <v>1160.5666666666666</v>
      </c>
      <c r="E280" s="36">
        <v>1129.4333333333332</v>
      </c>
      <c r="F280" s="36">
        <v>1108.8666666666666</v>
      </c>
      <c r="G280" s="36">
        <v>1077.7333333333331</v>
      </c>
      <c r="H280" s="36">
        <v>1181.1333333333332</v>
      </c>
      <c r="I280" s="36">
        <v>1212.2666666666664</v>
      </c>
      <c r="J280" s="36">
        <v>1232.8333333333333</v>
      </c>
      <c r="K280" s="31">
        <v>1191.7</v>
      </c>
      <c r="L280" s="31">
        <v>1140</v>
      </c>
      <c r="M280" s="31">
        <v>4.9420700000000002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546.65</v>
      </c>
      <c r="D281" s="36">
        <v>550.0333333333333</v>
      </c>
      <c r="E281" s="36">
        <v>541.61666666666656</v>
      </c>
      <c r="F281" s="36">
        <v>536.58333333333326</v>
      </c>
      <c r="G281" s="36">
        <v>528.16666666666652</v>
      </c>
      <c r="H281" s="36">
        <v>555.06666666666661</v>
      </c>
      <c r="I281" s="36">
        <v>563.48333333333335</v>
      </c>
      <c r="J281" s="36">
        <v>568.51666666666665</v>
      </c>
      <c r="K281" s="31">
        <v>558.45000000000005</v>
      </c>
      <c r="L281" s="31">
        <v>545</v>
      </c>
      <c r="M281" s="31">
        <v>4.3986999999999998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869.6</v>
      </c>
      <c r="D282" s="36">
        <v>867.85</v>
      </c>
      <c r="E282" s="36">
        <v>856.75</v>
      </c>
      <c r="F282" s="36">
        <v>843.9</v>
      </c>
      <c r="G282" s="36">
        <v>832.8</v>
      </c>
      <c r="H282" s="36">
        <v>880.7</v>
      </c>
      <c r="I282" s="36">
        <v>891.80000000000018</v>
      </c>
      <c r="J282" s="36">
        <v>904.65000000000009</v>
      </c>
      <c r="K282" s="31">
        <v>878.95</v>
      </c>
      <c r="L282" s="31">
        <v>855</v>
      </c>
      <c r="M282" s="31">
        <v>2.4914299999999998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4427.6000000000004</v>
      </c>
      <c r="D283" s="36">
        <v>4448.166666666667</v>
      </c>
      <c r="E283" s="36">
        <v>4390.3333333333339</v>
      </c>
      <c r="F283" s="36">
        <v>4353.0666666666666</v>
      </c>
      <c r="G283" s="36">
        <v>4295.2333333333336</v>
      </c>
      <c r="H283" s="36">
        <v>4485.4333333333343</v>
      </c>
      <c r="I283" s="36">
        <v>4543.2666666666682</v>
      </c>
      <c r="J283" s="36">
        <v>4580.5333333333347</v>
      </c>
      <c r="K283" s="31">
        <v>4506</v>
      </c>
      <c r="L283" s="31">
        <v>4410.8999999999996</v>
      </c>
      <c r="M283" s="31">
        <v>1.3470599999999999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345.55</v>
      </c>
      <c r="D284" s="36">
        <v>348.2833333333333</v>
      </c>
      <c r="E284" s="36">
        <v>341.66666666666663</v>
      </c>
      <c r="F284" s="36">
        <v>337.7833333333333</v>
      </c>
      <c r="G284" s="36">
        <v>331.16666666666663</v>
      </c>
      <c r="H284" s="36">
        <v>352.16666666666663</v>
      </c>
      <c r="I284" s="36">
        <v>358.7833333333333</v>
      </c>
      <c r="J284" s="36">
        <v>362.66666666666663</v>
      </c>
      <c r="K284" s="31">
        <v>354.9</v>
      </c>
      <c r="L284" s="31">
        <v>344.4</v>
      </c>
      <c r="M284" s="31">
        <v>5.5746000000000002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1757.85</v>
      </c>
      <c r="D285" s="36">
        <v>1779.3</v>
      </c>
      <c r="E285" s="36">
        <v>1726.6</v>
      </c>
      <c r="F285" s="36">
        <v>1695.35</v>
      </c>
      <c r="G285" s="36">
        <v>1642.6499999999999</v>
      </c>
      <c r="H285" s="36">
        <v>1810.55</v>
      </c>
      <c r="I285" s="36">
        <v>1863.2500000000002</v>
      </c>
      <c r="J285" s="36">
        <v>1894.5</v>
      </c>
      <c r="K285" s="31">
        <v>1832</v>
      </c>
      <c r="L285" s="31">
        <v>1748.05</v>
      </c>
      <c r="M285" s="31">
        <v>7.2480000000000002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322.14999999999998</v>
      </c>
      <c r="D286" s="36">
        <v>321.11666666666667</v>
      </c>
      <c r="E286" s="36">
        <v>314.63333333333333</v>
      </c>
      <c r="F286" s="36">
        <v>307.11666666666667</v>
      </c>
      <c r="G286" s="36">
        <v>300.63333333333333</v>
      </c>
      <c r="H286" s="36">
        <v>328.63333333333333</v>
      </c>
      <c r="I286" s="36">
        <v>335.11666666666667</v>
      </c>
      <c r="J286" s="36">
        <v>342.63333333333333</v>
      </c>
      <c r="K286" s="31">
        <v>327.60000000000002</v>
      </c>
      <c r="L286" s="31">
        <v>313.60000000000002</v>
      </c>
      <c r="M286" s="31">
        <v>96.521259999999998</v>
      </c>
      <c r="N286" s="1"/>
      <c r="O286" s="1"/>
    </row>
    <row r="287" spans="1:15" ht="12.75" customHeight="1">
      <c r="A287" s="33">
        <v>277</v>
      </c>
      <c r="B287" s="53" t="s">
        <v>794</v>
      </c>
      <c r="C287" s="31">
        <v>891.7</v>
      </c>
      <c r="D287" s="36">
        <v>891.23333333333323</v>
      </c>
      <c r="E287" s="36">
        <v>882.46666666666647</v>
      </c>
      <c r="F287" s="36">
        <v>873.23333333333323</v>
      </c>
      <c r="G287" s="36">
        <v>864.46666666666647</v>
      </c>
      <c r="H287" s="36">
        <v>900.46666666666647</v>
      </c>
      <c r="I287" s="36">
        <v>909.23333333333312</v>
      </c>
      <c r="J287" s="36">
        <v>918.46666666666647</v>
      </c>
      <c r="K287" s="31">
        <v>900</v>
      </c>
      <c r="L287" s="31">
        <v>882</v>
      </c>
      <c r="M287" s="31">
        <v>0.58138999999999996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1471.3</v>
      </c>
      <c r="D288" s="36">
        <v>1463.9333333333334</v>
      </c>
      <c r="E288" s="36">
        <v>1449.8666666666668</v>
      </c>
      <c r="F288" s="36">
        <v>1428.4333333333334</v>
      </c>
      <c r="G288" s="36">
        <v>1414.3666666666668</v>
      </c>
      <c r="H288" s="36">
        <v>1485.3666666666668</v>
      </c>
      <c r="I288" s="36">
        <v>1499.4333333333334</v>
      </c>
      <c r="J288" s="36">
        <v>1520.8666666666668</v>
      </c>
      <c r="K288" s="31">
        <v>1478</v>
      </c>
      <c r="L288" s="31">
        <v>1442.5</v>
      </c>
      <c r="M288" s="31">
        <v>1.7197499999999999</v>
      </c>
      <c r="N288" s="1"/>
      <c r="O288" s="1"/>
    </row>
    <row r="289" spans="1:15" ht="12.75" customHeight="1">
      <c r="A289" s="33">
        <v>279</v>
      </c>
      <c r="B289" s="53" t="s">
        <v>782</v>
      </c>
      <c r="C289" s="31">
        <v>1394.35</v>
      </c>
      <c r="D289" s="36">
        <v>1388.2666666666667</v>
      </c>
      <c r="E289" s="36">
        <v>1371.6333333333332</v>
      </c>
      <c r="F289" s="36">
        <v>1348.9166666666665</v>
      </c>
      <c r="G289" s="36">
        <v>1332.2833333333331</v>
      </c>
      <c r="H289" s="36">
        <v>1410.9833333333333</v>
      </c>
      <c r="I289" s="36">
        <v>1427.616666666667</v>
      </c>
      <c r="J289" s="36">
        <v>1450.3333333333335</v>
      </c>
      <c r="K289" s="31">
        <v>1404.9</v>
      </c>
      <c r="L289" s="31">
        <v>1365.55</v>
      </c>
      <c r="M289" s="31">
        <v>0.72589000000000004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699.95</v>
      </c>
      <c r="D290" s="36">
        <v>700.48333333333346</v>
      </c>
      <c r="E290" s="36">
        <v>675.3666666666669</v>
      </c>
      <c r="F290" s="36">
        <v>650.78333333333342</v>
      </c>
      <c r="G290" s="36">
        <v>625.66666666666686</v>
      </c>
      <c r="H290" s="36">
        <v>725.06666666666695</v>
      </c>
      <c r="I290" s="36">
        <v>750.18333333333351</v>
      </c>
      <c r="J290" s="36">
        <v>774.76666666666699</v>
      </c>
      <c r="K290" s="31">
        <v>725.6</v>
      </c>
      <c r="L290" s="31">
        <v>675.9</v>
      </c>
      <c r="M290" s="31">
        <v>157.69280000000001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312.8</v>
      </c>
      <c r="D291" s="36">
        <v>313.40000000000003</v>
      </c>
      <c r="E291" s="36">
        <v>310.20000000000005</v>
      </c>
      <c r="F291" s="36">
        <v>307.60000000000002</v>
      </c>
      <c r="G291" s="36">
        <v>304.40000000000003</v>
      </c>
      <c r="H291" s="36">
        <v>316.00000000000006</v>
      </c>
      <c r="I291" s="36">
        <v>319.2</v>
      </c>
      <c r="J291" s="36">
        <v>321.80000000000007</v>
      </c>
      <c r="K291" s="31">
        <v>316.60000000000002</v>
      </c>
      <c r="L291" s="31">
        <v>310.8</v>
      </c>
      <c r="M291" s="31">
        <v>4.3321699999999996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217.37</v>
      </c>
      <c r="D292" s="36">
        <v>217.13666666666666</v>
      </c>
      <c r="E292" s="36">
        <v>215.48333333333332</v>
      </c>
      <c r="F292" s="36">
        <v>213.59666666666666</v>
      </c>
      <c r="G292" s="36">
        <v>211.94333333333333</v>
      </c>
      <c r="H292" s="36">
        <v>219.02333333333331</v>
      </c>
      <c r="I292" s="36">
        <v>220.67666666666662</v>
      </c>
      <c r="J292" s="36">
        <v>222.5633333333333</v>
      </c>
      <c r="K292" s="31">
        <v>218.79</v>
      </c>
      <c r="L292" s="31">
        <v>215.25</v>
      </c>
      <c r="M292" s="31">
        <v>7.7084700000000002</v>
      </c>
      <c r="N292" s="1"/>
      <c r="O292" s="1"/>
    </row>
    <row r="293" spans="1:15" ht="12.75" customHeight="1">
      <c r="A293" s="33">
        <v>283</v>
      </c>
      <c r="B293" s="53" t="s">
        <v>823</v>
      </c>
      <c r="C293" s="31">
        <v>5309.25</v>
      </c>
      <c r="D293" s="36">
        <v>5315.416666666667</v>
      </c>
      <c r="E293" s="36">
        <v>5181.8333333333339</v>
      </c>
      <c r="F293" s="36">
        <v>5054.416666666667</v>
      </c>
      <c r="G293" s="36">
        <v>4920.8333333333339</v>
      </c>
      <c r="H293" s="36">
        <v>5442.8333333333339</v>
      </c>
      <c r="I293" s="36">
        <v>5576.4166666666679</v>
      </c>
      <c r="J293" s="36">
        <v>5703.8333333333339</v>
      </c>
      <c r="K293" s="31">
        <v>5449</v>
      </c>
      <c r="L293" s="31">
        <v>5188</v>
      </c>
      <c r="M293" s="31">
        <v>6.1140699999999999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978.25</v>
      </c>
      <c r="D294" s="36">
        <v>983.51666666666677</v>
      </c>
      <c r="E294" s="36">
        <v>969.73333333333358</v>
      </c>
      <c r="F294" s="36">
        <v>961.21666666666681</v>
      </c>
      <c r="G294" s="36">
        <v>947.43333333333362</v>
      </c>
      <c r="H294" s="36">
        <v>992.03333333333353</v>
      </c>
      <c r="I294" s="36">
        <v>1005.8166666666666</v>
      </c>
      <c r="J294" s="36">
        <v>1014.3333333333335</v>
      </c>
      <c r="K294" s="31">
        <v>997.3</v>
      </c>
      <c r="L294" s="31">
        <v>975</v>
      </c>
      <c r="M294" s="31">
        <v>2.4077600000000001</v>
      </c>
      <c r="N294" s="1"/>
      <c r="O294" s="1"/>
    </row>
    <row r="295" spans="1:15" ht="12.75" customHeight="1">
      <c r="A295" s="33">
        <v>285</v>
      </c>
      <c r="B295" s="53" t="s">
        <v>793</v>
      </c>
      <c r="C295" s="31">
        <v>1021.35</v>
      </c>
      <c r="D295" s="36">
        <v>1036.45</v>
      </c>
      <c r="E295" s="36">
        <v>998.90000000000009</v>
      </c>
      <c r="F295" s="36">
        <v>976.45</v>
      </c>
      <c r="G295" s="36">
        <v>938.90000000000009</v>
      </c>
      <c r="H295" s="36">
        <v>1058.9000000000001</v>
      </c>
      <c r="I295" s="36">
        <v>1096.4499999999998</v>
      </c>
      <c r="J295" s="36">
        <v>1118.9000000000001</v>
      </c>
      <c r="K295" s="31">
        <v>1074</v>
      </c>
      <c r="L295" s="31">
        <v>1014</v>
      </c>
      <c r="M295" s="31">
        <v>5.8234500000000002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1831.3</v>
      </c>
      <c r="D296" s="36">
        <v>1835.1000000000001</v>
      </c>
      <c r="E296" s="36">
        <v>1824.5000000000002</v>
      </c>
      <c r="F296" s="36">
        <v>1817.7</v>
      </c>
      <c r="G296" s="36">
        <v>1807.1000000000001</v>
      </c>
      <c r="H296" s="36">
        <v>1841.9000000000003</v>
      </c>
      <c r="I296" s="36">
        <v>1852.5000000000002</v>
      </c>
      <c r="J296" s="36">
        <v>1859.3000000000004</v>
      </c>
      <c r="K296" s="31">
        <v>1845.7</v>
      </c>
      <c r="L296" s="31">
        <v>1828.3</v>
      </c>
      <c r="M296" s="31">
        <v>27.306339999999999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574.29999999999995</v>
      </c>
      <c r="D297" s="36">
        <v>565.76666666666665</v>
      </c>
      <c r="E297" s="36">
        <v>551.5333333333333</v>
      </c>
      <c r="F297" s="36">
        <v>528.76666666666665</v>
      </c>
      <c r="G297" s="36">
        <v>514.5333333333333</v>
      </c>
      <c r="H297" s="36">
        <v>588.5333333333333</v>
      </c>
      <c r="I297" s="36">
        <v>602.76666666666665</v>
      </c>
      <c r="J297" s="36">
        <v>625.5333333333333</v>
      </c>
      <c r="K297" s="31">
        <v>580</v>
      </c>
      <c r="L297" s="31">
        <v>543</v>
      </c>
      <c r="M297" s="31">
        <v>6.1062200000000004</v>
      </c>
      <c r="N297" s="1"/>
      <c r="O297" s="1"/>
    </row>
    <row r="298" spans="1:15" ht="12.75" customHeight="1">
      <c r="A298" s="33">
        <v>288</v>
      </c>
      <c r="B298" s="53" t="s">
        <v>833</v>
      </c>
      <c r="C298" s="31">
        <v>175.22</v>
      </c>
      <c r="D298" s="36">
        <v>176.26666666666668</v>
      </c>
      <c r="E298" s="36">
        <v>173.53333333333336</v>
      </c>
      <c r="F298" s="36">
        <v>171.84666666666669</v>
      </c>
      <c r="G298" s="36">
        <v>169.11333333333337</v>
      </c>
      <c r="H298" s="36">
        <v>177.95333333333335</v>
      </c>
      <c r="I298" s="36">
        <v>180.68666666666664</v>
      </c>
      <c r="J298" s="36">
        <v>182.37333333333333</v>
      </c>
      <c r="K298" s="31">
        <v>179</v>
      </c>
      <c r="L298" s="31">
        <v>174.58</v>
      </c>
      <c r="M298" s="31">
        <v>57.269449999999999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5707.6</v>
      </c>
      <c r="D299" s="36">
        <v>5742.7</v>
      </c>
      <c r="E299" s="36">
        <v>5662.5</v>
      </c>
      <c r="F299" s="36">
        <v>5617.4000000000005</v>
      </c>
      <c r="G299" s="36">
        <v>5537.2000000000007</v>
      </c>
      <c r="H299" s="36">
        <v>5787.7999999999993</v>
      </c>
      <c r="I299" s="36">
        <v>5867.9999999999982</v>
      </c>
      <c r="J299" s="36">
        <v>5913.0999999999985</v>
      </c>
      <c r="K299" s="31">
        <v>5822.9</v>
      </c>
      <c r="L299" s="31">
        <v>5697.6</v>
      </c>
      <c r="M299" s="31">
        <v>0.76805999999999996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680.75</v>
      </c>
      <c r="D300" s="36">
        <v>698.1</v>
      </c>
      <c r="E300" s="36">
        <v>660.65000000000009</v>
      </c>
      <c r="F300" s="36">
        <v>640.55000000000007</v>
      </c>
      <c r="G300" s="36">
        <v>603.10000000000014</v>
      </c>
      <c r="H300" s="36">
        <v>718.2</v>
      </c>
      <c r="I300" s="36">
        <v>755.65000000000009</v>
      </c>
      <c r="J300" s="36">
        <v>775.75</v>
      </c>
      <c r="K300" s="31">
        <v>735.55</v>
      </c>
      <c r="L300" s="31">
        <v>678</v>
      </c>
      <c r="M300" s="31">
        <v>118.77312999999999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6423.45</v>
      </c>
      <c r="D301" s="36">
        <v>6422.5166666666673</v>
      </c>
      <c r="E301" s="36">
        <v>6392.0333333333347</v>
      </c>
      <c r="F301" s="36">
        <v>6360.6166666666677</v>
      </c>
      <c r="G301" s="36">
        <v>6330.133333333335</v>
      </c>
      <c r="H301" s="36">
        <v>6453.9333333333343</v>
      </c>
      <c r="I301" s="36">
        <v>6484.4166666666661</v>
      </c>
      <c r="J301" s="36">
        <v>6515.8333333333339</v>
      </c>
      <c r="K301" s="31">
        <v>6453</v>
      </c>
      <c r="L301" s="31">
        <v>6391.1</v>
      </c>
      <c r="M301" s="31">
        <v>1.61324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3662.25</v>
      </c>
      <c r="D302" s="36">
        <v>3648.4166666666665</v>
      </c>
      <c r="E302" s="36">
        <v>3626.833333333333</v>
      </c>
      <c r="F302" s="36">
        <v>3591.4166666666665</v>
      </c>
      <c r="G302" s="36">
        <v>3569.833333333333</v>
      </c>
      <c r="H302" s="36">
        <v>3683.833333333333</v>
      </c>
      <c r="I302" s="36">
        <v>3705.4166666666661</v>
      </c>
      <c r="J302" s="36">
        <v>3740.833333333333</v>
      </c>
      <c r="K302" s="31">
        <v>3670</v>
      </c>
      <c r="L302" s="31">
        <v>3613</v>
      </c>
      <c r="M302" s="31">
        <v>10.45964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481.5</v>
      </c>
      <c r="D303" s="36">
        <v>484.66666666666669</v>
      </c>
      <c r="E303" s="36">
        <v>477.98333333333335</v>
      </c>
      <c r="F303" s="36">
        <v>474.46666666666664</v>
      </c>
      <c r="G303" s="36">
        <v>467.7833333333333</v>
      </c>
      <c r="H303" s="36">
        <v>488.18333333333339</v>
      </c>
      <c r="I303" s="36">
        <v>494.86666666666667</v>
      </c>
      <c r="J303" s="36">
        <v>498.38333333333344</v>
      </c>
      <c r="K303" s="31">
        <v>491.35</v>
      </c>
      <c r="L303" s="31">
        <v>481.15</v>
      </c>
      <c r="M303" s="31">
        <v>1.8274699999999999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504.55</v>
      </c>
      <c r="D304" s="36">
        <v>506.36666666666662</v>
      </c>
      <c r="E304" s="36">
        <v>497.03333333333319</v>
      </c>
      <c r="F304" s="36">
        <v>489.51666666666659</v>
      </c>
      <c r="G304" s="36">
        <v>480.18333333333317</v>
      </c>
      <c r="H304" s="36">
        <v>513.88333333333321</v>
      </c>
      <c r="I304" s="36">
        <v>523.21666666666658</v>
      </c>
      <c r="J304" s="36">
        <v>530.73333333333323</v>
      </c>
      <c r="K304" s="31">
        <v>515.70000000000005</v>
      </c>
      <c r="L304" s="31">
        <v>498.85</v>
      </c>
      <c r="M304" s="31">
        <v>18.839500000000001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309.05</v>
      </c>
      <c r="D305" s="36">
        <v>309.03333333333336</v>
      </c>
      <c r="E305" s="36">
        <v>303.86666666666673</v>
      </c>
      <c r="F305" s="36">
        <v>298.68333333333339</v>
      </c>
      <c r="G305" s="36">
        <v>293.51666666666677</v>
      </c>
      <c r="H305" s="36">
        <v>314.2166666666667</v>
      </c>
      <c r="I305" s="36">
        <v>319.38333333333333</v>
      </c>
      <c r="J305" s="36">
        <v>324.56666666666666</v>
      </c>
      <c r="K305" s="31">
        <v>314.2</v>
      </c>
      <c r="L305" s="31">
        <v>303.85000000000002</v>
      </c>
      <c r="M305" s="31">
        <v>18.040469999999999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132.56</v>
      </c>
      <c r="D306" s="36">
        <v>132.96</v>
      </c>
      <c r="E306" s="36">
        <v>131.81</v>
      </c>
      <c r="F306" s="36">
        <v>131.06</v>
      </c>
      <c r="G306" s="36">
        <v>129.91</v>
      </c>
      <c r="H306" s="36">
        <v>133.71</v>
      </c>
      <c r="I306" s="36">
        <v>134.86000000000004</v>
      </c>
      <c r="J306" s="36">
        <v>135.61000000000001</v>
      </c>
      <c r="K306" s="31">
        <v>134.11000000000001</v>
      </c>
      <c r="L306" s="31">
        <v>132.21</v>
      </c>
      <c r="M306" s="31">
        <v>16.506070000000001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1028.1500000000001</v>
      </c>
      <c r="D307" s="36">
        <v>1031.95</v>
      </c>
      <c r="E307" s="36">
        <v>1022.25</v>
      </c>
      <c r="F307" s="36">
        <v>1016.3499999999999</v>
      </c>
      <c r="G307" s="36">
        <v>1006.6499999999999</v>
      </c>
      <c r="H307" s="36">
        <v>1037.8500000000001</v>
      </c>
      <c r="I307" s="36">
        <v>1047.5500000000004</v>
      </c>
      <c r="J307" s="36">
        <v>1053.4500000000003</v>
      </c>
      <c r="K307" s="31">
        <v>1041.6500000000001</v>
      </c>
      <c r="L307" s="31">
        <v>1026.05</v>
      </c>
      <c r="M307" s="31">
        <v>9.2772699999999997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8318.5499999999993</v>
      </c>
      <c r="D308" s="36">
        <v>8297.85</v>
      </c>
      <c r="E308" s="36">
        <v>8196.7000000000007</v>
      </c>
      <c r="F308" s="36">
        <v>8074.85</v>
      </c>
      <c r="G308" s="36">
        <v>7973.7000000000007</v>
      </c>
      <c r="H308" s="36">
        <v>8419.7000000000007</v>
      </c>
      <c r="I308" s="36">
        <v>8520.8499999999985</v>
      </c>
      <c r="J308" s="36">
        <v>8642.7000000000007</v>
      </c>
      <c r="K308" s="31">
        <v>8399</v>
      </c>
      <c r="L308" s="31">
        <v>8176</v>
      </c>
      <c r="M308" s="31">
        <v>1.37487</v>
      </c>
      <c r="N308" s="1"/>
      <c r="O308" s="1"/>
    </row>
    <row r="309" spans="1:15" ht="12.75" customHeight="1">
      <c r="A309" s="33">
        <v>299</v>
      </c>
      <c r="B309" s="53" t="s">
        <v>859</v>
      </c>
      <c r="C309" s="31">
        <v>790</v>
      </c>
      <c r="D309" s="36">
        <v>788.66666666666663</v>
      </c>
      <c r="E309" s="36">
        <v>779.33333333333326</v>
      </c>
      <c r="F309" s="36">
        <v>768.66666666666663</v>
      </c>
      <c r="G309" s="36">
        <v>759.33333333333326</v>
      </c>
      <c r="H309" s="36">
        <v>799.33333333333326</v>
      </c>
      <c r="I309" s="36">
        <v>808.66666666666652</v>
      </c>
      <c r="J309" s="36">
        <v>819.33333333333326</v>
      </c>
      <c r="K309" s="31">
        <v>798</v>
      </c>
      <c r="L309" s="31">
        <v>778</v>
      </c>
      <c r="M309" s="31">
        <v>4.5079599999999997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2251.85</v>
      </c>
      <c r="D310" s="36">
        <v>2257.9166666666665</v>
      </c>
      <c r="E310" s="36">
        <v>2231.3833333333332</v>
      </c>
      <c r="F310" s="36">
        <v>2210.9166666666665</v>
      </c>
      <c r="G310" s="36">
        <v>2184.3833333333332</v>
      </c>
      <c r="H310" s="36">
        <v>2278.3833333333332</v>
      </c>
      <c r="I310" s="36">
        <v>2304.916666666667</v>
      </c>
      <c r="J310" s="36">
        <v>2325.3833333333332</v>
      </c>
      <c r="K310" s="31">
        <v>2284.4499999999998</v>
      </c>
      <c r="L310" s="31">
        <v>2237.4499999999998</v>
      </c>
      <c r="M310" s="31">
        <v>10.796329999999999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95.25</v>
      </c>
      <c r="D311" s="36">
        <v>95.586666666666659</v>
      </c>
      <c r="E311" s="36">
        <v>93.873333333333321</v>
      </c>
      <c r="F311" s="36">
        <v>92.496666666666655</v>
      </c>
      <c r="G311" s="36">
        <v>90.783333333333317</v>
      </c>
      <c r="H311" s="36">
        <v>96.963333333333324</v>
      </c>
      <c r="I311" s="36">
        <v>98.676666666666662</v>
      </c>
      <c r="J311" s="36">
        <v>100.05333333333333</v>
      </c>
      <c r="K311" s="31">
        <v>97.3</v>
      </c>
      <c r="L311" s="31">
        <v>94.21</v>
      </c>
      <c r="M311" s="31">
        <v>23.14452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136427</v>
      </c>
      <c r="D312" s="36">
        <v>137012</v>
      </c>
      <c r="E312" s="36">
        <v>135515</v>
      </c>
      <c r="F312" s="36">
        <v>134603</v>
      </c>
      <c r="G312" s="36">
        <v>133106</v>
      </c>
      <c r="H312" s="36">
        <v>137924</v>
      </c>
      <c r="I312" s="36">
        <v>139421</v>
      </c>
      <c r="J312" s="36">
        <v>140333</v>
      </c>
      <c r="K312" s="31">
        <v>138509</v>
      </c>
      <c r="L312" s="31">
        <v>136100</v>
      </c>
      <c r="M312" s="31">
        <v>5.5759999999999997E-2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1758.05</v>
      </c>
      <c r="D313" s="36">
        <v>1766.2833333333335</v>
      </c>
      <c r="E313" s="36">
        <v>1744.7666666666671</v>
      </c>
      <c r="F313" s="36">
        <v>1731.4833333333336</v>
      </c>
      <c r="G313" s="36">
        <v>1709.9666666666672</v>
      </c>
      <c r="H313" s="36">
        <v>1779.5666666666671</v>
      </c>
      <c r="I313" s="36">
        <v>1801.0833333333335</v>
      </c>
      <c r="J313" s="36">
        <v>1814.366666666667</v>
      </c>
      <c r="K313" s="31">
        <v>1787.8</v>
      </c>
      <c r="L313" s="31">
        <v>1753</v>
      </c>
      <c r="M313" s="31">
        <v>0.92466000000000004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1276</v>
      </c>
      <c r="D314" s="36">
        <v>1274.1333333333334</v>
      </c>
      <c r="E314" s="36">
        <v>1250.7666666666669</v>
      </c>
      <c r="F314" s="36">
        <v>1225.5333333333335</v>
      </c>
      <c r="G314" s="36">
        <v>1202.166666666667</v>
      </c>
      <c r="H314" s="36">
        <v>1299.3666666666668</v>
      </c>
      <c r="I314" s="36">
        <v>1322.7333333333331</v>
      </c>
      <c r="J314" s="36">
        <v>1347.9666666666667</v>
      </c>
      <c r="K314" s="31">
        <v>1297.5</v>
      </c>
      <c r="L314" s="31">
        <v>1248.9000000000001</v>
      </c>
      <c r="M314" s="31">
        <v>19.341059999999999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1821.4</v>
      </c>
      <c r="D315" s="36">
        <v>1814.8</v>
      </c>
      <c r="E315" s="36">
        <v>1800.55</v>
      </c>
      <c r="F315" s="36">
        <v>1779.7</v>
      </c>
      <c r="G315" s="36">
        <v>1765.45</v>
      </c>
      <c r="H315" s="36">
        <v>1835.6499999999999</v>
      </c>
      <c r="I315" s="36">
        <v>1849.8999999999999</v>
      </c>
      <c r="J315" s="36">
        <v>1870.7499999999998</v>
      </c>
      <c r="K315" s="31">
        <v>1829.05</v>
      </c>
      <c r="L315" s="31">
        <v>1793.95</v>
      </c>
      <c r="M315" s="31">
        <v>1.48058</v>
      </c>
      <c r="N315" s="1"/>
      <c r="O315" s="1"/>
    </row>
    <row r="316" spans="1:15" ht="12.75" customHeight="1">
      <c r="A316" s="33">
        <v>306</v>
      </c>
      <c r="B316" s="53" t="s">
        <v>860</v>
      </c>
      <c r="C316" s="31">
        <v>675.35</v>
      </c>
      <c r="D316" s="36">
        <v>675.3</v>
      </c>
      <c r="E316" s="36">
        <v>671.84999999999991</v>
      </c>
      <c r="F316" s="36">
        <v>668.34999999999991</v>
      </c>
      <c r="G316" s="36">
        <v>664.89999999999986</v>
      </c>
      <c r="H316" s="36">
        <v>678.8</v>
      </c>
      <c r="I316" s="36">
        <v>682.25</v>
      </c>
      <c r="J316" s="36">
        <v>685.75</v>
      </c>
      <c r="K316" s="31">
        <v>678.75</v>
      </c>
      <c r="L316" s="31">
        <v>671.8</v>
      </c>
      <c r="M316" s="31">
        <v>1.5265899999999999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331</v>
      </c>
      <c r="D317" s="36">
        <v>332.5</v>
      </c>
      <c r="E317" s="36">
        <v>328.15</v>
      </c>
      <c r="F317" s="36">
        <v>325.29999999999995</v>
      </c>
      <c r="G317" s="36">
        <v>320.94999999999993</v>
      </c>
      <c r="H317" s="36">
        <v>335.35</v>
      </c>
      <c r="I317" s="36">
        <v>339.70000000000005</v>
      </c>
      <c r="J317" s="36">
        <v>342.55000000000007</v>
      </c>
      <c r="K317" s="31">
        <v>336.85</v>
      </c>
      <c r="L317" s="31">
        <v>329.65</v>
      </c>
      <c r="M317" s="31">
        <v>19.006710000000002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2757.4</v>
      </c>
      <c r="D318" s="36">
        <v>2757.9166666666665</v>
      </c>
      <c r="E318" s="36">
        <v>2731.5333333333328</v>
      </c>
      <c r="F318" s="36">
        <v>2705.6666666666665</v>
      </c>
      <c r="G318" s="36">
        <v>2679.2833333333328</v>
      </c>
      <c r="H318" s="36">
        <v>2783.7833333333328</v>
      </c>
      <c r="I318" s="36">
        <v>2810.166666666667</v>
      </c>
      <c r="J318" s="36">
        <v>2836.0333333333328</v>
      </c>
      <c r="K318" s="31">
        <v>2784.3</v>
      </c>
      <c r="L318" s="31">
        <v>2732.05</v>
      </c>
      <c r="M318" s="31">
        <v>12.347519999999999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418.35</v>
      </c>
      <c r="D319" s="36">
        <v>420.2833333333333</v>
      </c>
      <c r="E319" s="36">
        <v>414.61666666666662</v>
      </c>
      <c r="F319" s="36">
        <v>410.88333333333333</v>
      </c>
      <c r="G319" s="36">
        <v>405.21666666666664</v>
      </c>
      <c r="H319" s="36">
        <v>424.01666666666659</v>
      </c>
      <c r="I319" s="36">
        <v>429.68333333333334</v>
      </c>
      <c r="J319" s="36">
        <v>433.41666666666657</v>
      </c>
      <c r="K319" s="31">
        <v>425.95</v>
      </c>
      <c r="L319" s="31">
        <v>416.55</v>
      </c>
      <c r="M319" s="31">
        <v>0.91698000000000002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546.25</v>
      </c>
      <c r="D320" s="36">
        <v>547.4</v>
      </c>
      <c r="E320" s="36">
        <v>542.84999999999991</v>
      </c>
      <c r="F320" s="36">
        <v>539.44999999999993</v>
      </c>
      <c r="G320" s="36">
        <v>534.89999999999986</v>
      </c>
      <c r="H320" s="36">
        <v>550.79999999999995</v>
      </c>
      <c r="I320" s="36">
        <v>555.34999999999991</v>
      </c>
      <c r="J320" s="36">
        <v>558.75</v>
      </c>
      <c r="K320" s="31">
        <v>551.95000000000005</v>
      </c>
      <c r="L320" s="31">
        <v>544</v>
      </c>
      <c r="M320" s="31">
        <v>1.50857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213.55</v>
      </c>
      <c r="D321" s="36">
        <v>212.97333333333336</v>
      </c>
      <c r="E321" s="36">
        <v>210.94666666666672</v>
      </c>
      <c r="F321" s="36">
        <v>208.34333333333336</v>
      </c>
      <c r="G321" s="36">
        <v>206.31666666666672</v>
      </c>
      <c r="H321" s="36">
        <v>215.57666666666671</v>
      </c>
      <c r="I321" s="36">
        <v>217.60333333333335</v>
      </c>
      <c r="J321" s="36">
        <v>220.20666666666671</v>
      </c>
      <c r="K321" s="31">
        <v>215</v>
      </c>
      <c r="L321" s="31">
        <v>210.37</v>
      </c>
      <c r="M321" s="31">
        <v>52.164720000000003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189.49</v>
      </c>
      <c r="D322" s="36">
        <v>190.24</v>
      </c>
      <c r="E322" s="36">
        <v>187.85000000000002</v>
      </c>
      <c r="F322" s="36">
        <v>186.21</v>
      </c>
      <c r="G322" s="36">
        <v>183.82000000000002</v>
      </c>
      <c r="H322" s="36">
        <v>191.88000000000002</v>
      </c>
      <c r="I322" s="36">
        <v>194.27</v>
      </c>
      <c r="J322" s="36">
        <v>195.91000000000003</v>
      </c>
      <c r="K322" s="31">
        <v>192.63</v>
      </c>
      <c r="L322" s="31">
        <v>188.6</v>
      </c>
      <c r="M322" s="31">
        <v>6.6746400000000001</v>
      </c>
      <c r="N322" s="1"/>
      <c r="O322" s="1"/>
    </row>
    <row r="323" spans="1:15" ht="12.75" customHeight="1">
      <c r="A323" s="33">
        <v>313</v>
      </c>
      <c r="B323" s="53" t="s">
        <v>799</v>
      </c>
      <c r="C323" s="31">
        <v>2456.25</v>
      </c>
      <c r="D323" s="36">
        <v>2468.35</v>
      </c>
      <c r="E323" s="36">
        <v>2417.8999999999996</v>
      </c>
      <c r="F323" s="36">
        <v>2379.5499999999997</v>
      </c>
      <c r="G323" s="36">
        <v>2329.0999999999995</v>
      </c>
      <c r="H323" s="36">
        <v>2506.6999999999998</v>
      </c>
      <c r="I323" s="36">
        <v>2557.1499999999996</v>
      </c>
      <c r="J323" s="36">
        <v>2595.5</v>
      </c>
      <c r="K323" s="31">
        <v>2518.8000000000002</v>
      </c>
      <c r="L323" s="31">
        <v>2430</v>
      </c>
      <c r="M323" s="31">
        <v>3.0747900000000001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695.2</v>
      </c>
      <c r="D324" s="36">
        <v>689.38333333333321</v>
      </c>
      <c r="E324" s="36">
        <v>681.36666666666645</v>
      </c>
      <c r="F324" s="36">
        <v>667.53333333333319</v>
      </c>
      <c r="G324" s="36">
        <v>659.51666666666642</v>
      </c>
      <c r="H324" s="36">
        <v>703.21666666666647</v>
      </c>
      <c r="I324" s="36">
        <v>711.23333333333335</v>
      </c>
      <c r="J324" s="36">
        <v>725.06666666666649</v>
      </c>
      <c r="K324" s="31">
        <v>697.4</v>
      </c>
      <c r="L324" s="31">
        <v>675.55</v>
      </c>
      <c r="M324" s="31">
        <v>18.50346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12289</v>
      </c>
      <c r="D325" s="36">
        <v>12303</v>
      </c>
      <c r="E325" s="36">
        <v>12242</v>
      </c>
      <c r="F325" s="36">
        <v>12195</v>
      </c>
      <c r="G325" s="36">
        <v>12134</v>
      </c>
      <c r="H325" s="36">
        <v>12350</v>
      </c>
      <c r="I325" s="36">
        <v>12411</v>
      </c>
      <c r="J325" s="36">
        <v>12458</v>
      </c>
      <c r="K325" s="31">
        <v>12364</v>
      </c>
      <c r="L325" s="31">
        <v>12256</v>
      </c>
      <c r="M325" s="31">
        <v>1.7011400000000001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2707.7</v>
      </c>
      <c r="D326" s="36">
        <v>2714.5666666666666</v>
      </c>
      <c r="E326" s="36">
        <v>2688.1333333333332</v>
      </c>
      <c r="F326" s="36">
        <v>2668.5666666666666</v>
      </c>
      <c r="G326" s="36">
        <v>2642.1333333333332</v>
      </c>
      <c r="H326" s="36">
        <v>2734.1333333333332</v>
      </c>
      <c r="I326" s="36">
        <v>2760.5666666666666</v>
      </c>
      <c r="J326" s="36">
        <v>2780.1333333333332</v>
      </c>
      <c r="K326" s="31">
        <v>2741</v>
      </c>
      <c r="L326" s="31">
        <v>2695</v>
      </c>
      <c r="M326" s="31">
        <v>0.57343999999999995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1133.55</v>
      </c>
      <c r="D327" s="36">
        <v>1134.8666666666666</v>
      </c>
      <c r="E327" s="36">
        <v>1123.333333333333</v>
      </c>
      <c r="F327" s="36">
        <v>1113.1166666666666</v>
      </c>
      <c r="G327" s="36">
        <v>1101.583333333333</v>
      </c>
      <c r="H327" s="36">
        <v>1145.083333333333</v>
      </c>
      <c r="I327" s="36">
        <v>1156.6166666666663</v>
      </c>
      <c r="J327" s="36">
        <v>1166.833333333333</v>
      </c>
      <c r="K327" s="31">
        <v>1146.4000000000001</v>
      </c>
      <c r="L327" s="31">
        <v>1124.6500000000001</v>
      </c>
      <c r="M327" s="31">
        <v>2.0908699999999998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931</v>
      </c>
      <c r="D328" s="36">
        <v>927.65</v>
      </c>
      <c r="E328" s="36">
        <v>918.34999999999991</v>
      </c>
      <c r="F328" s="36">
        <v>905.69999999999993</v>
      </c>
      <c r="G328" s="36">
        <v>896.39999999999986</v>
      </c>
      <c r="H328" s="36">
        <v>940.3</v>
      </c>
      <c r="I328" s="36">
        <v>949.59999999999991</v>
      </c>
      <c r="J328" s="36">
        <v>962.25</v>
      </c>
      <c r="K328" s="31">
        <v>936.95</v>
      </c>
      <c r="L328" s="31">
        <v>915</v>
      </c>
      <c r="M328" s="31">
        <v>16.072859999999999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4250.55</v>
      </c>
      <c r="D329" s="36">
        <v>4276.5166666666673</v>
      </c>
      <c r="E329" s="36">
        <v>4214.1833333333343</v>
      </c>
      <c r="F329" s="36">
        <v>4177.8166666666666</v>
      </c>
      <c r="G329" s="36">
        <v>4115.4833333333336</v>
      </c>
      <c r="H329" s="36">
        <v>4312.883333333335</v>
      </c>
      <c r="I329" s="36">
        <v>4375.216666666669</v>
      </c>
      <c r="J329" s="36">
        <v>4411.5833333333358</v>
      </c>
      <c r="K329" s="31">
        <v>4338.8500000000004</v>
      </c>
      <c r="L329" s="31">
        <v>4240.1499999999996</v>
      </c>
      <c r="M329" s="31">
        <v>7.3439399999999999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689.35</v>
      </c>
      <c r="D330" s="36">
        <v>695.94999999999993</v>
      </c>
      <c r="E330" s="36">
        <v>679.89999999999986</v>
      </c>
      <c r="F330" s="36">
        <v>670.44999999999993</v>
      </c>
      <c r="G330" s="36">
        <v>654.39999999999986</v>
      </c>
      <c r="H330" s="36">
        <v>705.39999999999986</v>
      </c>
      <c r="I330" s="36">
        <v>721.44999999999982</v>
      </c>
      <c r="J330" s="36">
        <v>730.89999999999986</v>
      </c>
      <c r="K330" s="31">
        <v>712</v>
      </c>
      <c r="L330" s="31">
        <v>686.5</v>
      </c>
      <c r="M330" s="31">
        <v>5.7155100000000001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1259.75</v>
      </c>
      <c r="D331" s="36">
        <v>1266.6333333333334</v>
      </c>
      <c r="E331" s="36">
        <v>1245.2666666666669</v>
      </c>
      <c r="F331" s="36">
        <v>1230.7833333333335</v>
      </c>
      <c r="G331" s="36">
        <v>1209.416666666667</v>
      </c>
      <c r="H331" s="36">
        <v>1281.1166666666668</v>
      </c>
      <c r="I331" s="36">
        <v>1302.4833333333331</v>
      </c>
      <c r="J331" s="36">
        <v>1316.9666666666667</v>
      </c>
      <c r="K331" s="31">
        <v>1288</v>
      </c>
      <c r="L331" s="31">
        <v>1252.1500000000001</v>
      </c>
      <c r="M331" s="31">
        <v>0.76517999999999997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2174.5500000000002</v>
      </c>
      <c r="D332" s="36">
        <v>2182.5</v>
      </c>
      <c r="E332" s="36">
        <v>2162.0500000000002</v>
      </c>
      <c r="F332" s="36">
        <v>2149.5500000000002</v>
      </c>
      <c r="G332" s="36">
        <v>2129.1000000000004</v>
      </c>
      <c r="H332" s="36">
        <v>2195</v>
      </c>
      <c r="I332" s="36">
        <v>2215.4499999999998</v>
      </c>
      <c r="J332" s="36">
        <v>2227.9499999999998</v>
      </c>
      <c r="K332" s="31">
        <v>2202.9499999999998</v>
      </c>
      <c r="L332" s="31">
        <v>2170</v>
      </c>
      <c r="M332" s="31">
        <v>0.65090999999999999</v>
      </c>
      <c r="N332" s="1"/>
      <c r="O332" s="1"/>
    </row>
    <row r="333" spans="1:15" ht="12.75" customHeight="1">
      <c r="A333" s="33">
        <v>323</v>
      </c>
      <c r="B333" s="53" t="s">
        <v>798</v>
      </c>
      <c r="C333" s="31">
        <v>555.9</v>
      </c>
      <c r="D333" s="36">
        <v>550.23333333333335</v>
      </c>
      <c r="E333" s="36">
        <v>541.7166666666667</v>
      </c>
      <c r="F333" s="36">
        <v>527.5333333333333</v>
      </c>
      <c r="G333" s="36">
        <v>519.01666666666665</v>
      </c>
      <c r="H333" s="36">
        <v>564.41666666666674</v>
      </c>
      <c r="I333" s="36">
        <v>572.93333333333339</v>
      </c>
      <c r="J333" s="36">
        <v>587.11666666666679</v>
      </c>
      <c r="K333" s="31">
        <v>558.75</v>
      </c>
      <c r="L333" s="31">
        <v>536.04999999999995</v>
      </c>
      <c r="M333" s="31">
        <v>5.97377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69.930000000000007</v>
      </c>
      <c r="D334" s="36">
        <v>69.87</v>
      </c>
      <c r="E334" s="36">
        <v>69.490000000000009</v>
      </c>
      <c r="F334" s="36">
        <v>69.050000000000011</v>
      </c>
      <c r="G334" s="36">
        <v>68.670000000000016</v>
      </c>
      <c r="H334" s="36">
        <v>70.31</v>
      </c>
      <c r="I334" s="36">
        <v>70.69</v>
      </c>
      <c r="J334" s="36">
        <v>71.13</v>
      </c>
      <c r="K334" s="31">
        <v>70.25</v>
      </c>
      <c r="L334" s="31">
        <v>69.430000000000007</v>
      </c>
      <c r="M334" s="31">
        <v>31.244589999999999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763.5</v>
      </c>
      <c r="D335" s="36">
        <v>765.16666666666663</v>
      </c>
      <c r="E335" s="36">
        <v>752.33333333333326</v>
      </c>
      <c r="F335" s="36">
        <v>741.16666666666663</v>
      </c>
      <c r="G335" s="36">
        <v>728.33333333333326</v>
      </c>
      <c r="H335" s="36">
        <v>776.33333333333326</v>
      </c>
      <c r="I335" s="36">
        <v>789.16666666666652</v>
      </c>
      <c r="J335" s="36">
        <v>800.33333333333326</v>
      </c>
      <c r="K335" s="31">
        <v>778</v>
      </c>
      <c r="L335" s="31">
        <v>754</v>
      </c>
      <c r="M335" s="31">
        <v>8.0815000000000001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3125.75</v>
      </c>
      <c r="D336" s="36">
        <v>3139.5666666666671</v>
      </c>
      <c r="E336" s="36">
        <v>3102.3833333333341</v>
      </c>
      <c r="F336" s="36">
        <v>3079.0166666666669</v>
      </c>
      <c r="G336" s="36">
        <v>3041.8333333333339</v>
      </c>
      <c r="H336" s="36">
        <v>3162.9333333333343</v>
      </c>
      <c r="I336" s="36">
        <v>3200.1166666666677</v>
      </c>
      <c r="J336" s="36">
        <v>3223.4833333333345</v>
      </c>
      <c r="K336" s="31">
        <v>3176.75</v>
      </c>
      <c r="L336" s="31">
        <v>3116.2</v>
      </c>
      <c r="M336" s="31">
        <v>3.5012099999999999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5592.7</v>
      </c>
      <c r="D337" s="36">
        <v>5543.7833333333328</v>
      </c>
      <c r="E337" s="36">
        <v>5368.9166666666661</v>
      </c>
      <c r="F337" s="36">
        <v>5145.1333333333332</v>
      </c>
      <c r="G337" s="36">
        <v>4970.2666666666664</v>
      </c>
      <c r="H337" s="36">
        <v>5767.5666666666657</v>
      </c>
      <c r="I337" s="36">
        <v>5942.4333333333325</v>
      </c>
      <c r="J337" s="36">
        <v>6166.2166666666653</v>
      </c>
      <c r="K337" s="31">
        <v>5718.65</v>
      </c>
      <c r="L337" s="31">
        <v>5320</v>
      </c>
      <c r="M337" s="31">
        <v>15.714259999999999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2013.6</v>
      </c>
      <c r="D338" s="36">
        <v>2016.7666666666667</v>
      </c>
      <c r="E338" s="36">
        <v>2000.8333333333333</v>
      </c>
      <c r="F338" s="36">
        <v>1988.0666666666666</v>
      </c>
      <c r="G338" s="36">
        <v>1972.1333333333332</v>
      </c>
      <c r="H338" s="36">
        <v>2029.5333333333333</v>
      </c>
      <c r="I338" s="36">
        <v>2045.4666666666667</v>
      </c>
      <c r="J338" s="36">
        <v>2058.2333333333336</v>
      </c>
      <c r="K338" s="31">
        <v>2032.7</v>
      </c>
      <c r="L338" s="31">
        <v>2004</v>
      </c>
      <c r="M338" s="31">
        <v>5.9714799999999997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1577.75</v>
      </c>
      <c r="D339" s="36">
        <v>1576.2666666666667</v>
      </c>
      <c r="E339" s="36">
        <v>1558.5333333333333</v>
      </c>
      <c r="F339" s="36">
        <v>1539.3166666666666</v>
      </c>
      <c r="G339" s="36">
        <v>1521.5833333333333</v>
      </c>
      <c r="H339" s="36">
        <v>1595.4833333333333</v>
      </c>
      <c r="I339" s="36">
        <v>1613.2166666666665</v>
      </c>
      <c r="J339" s="36">
        <v>1632.4333333333334</v>
      </c>
      <c r="K339" s="31">
        <v>1594</v>
      </c>
      <c r="L339" s="31">
        <v>1557.05</v>
      </c>
      <c r="M339" s="31">
        <v>4.7205399999999997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176.35</v>
      </c>
      <c r="D340" s="36">
        <v>177.56333333333336</v>
      </c>
      <c r="E340" s="36">
        <v>174.79666666666671</v>
      </c>
      <c r="F340" s="36">
        <v>173.24333333333334</v>
      </c>
      <c r="G340" s="36">
        <v>170.47666666666669</v>
      </c>
      <c r="H340" s="36">
        <v>179.11666666666673</v>
      </c>
      <c r="I340" s="36">
        <v>181.88333333333338</v>
      </c>
      <c r="J340" s="36">
        <v>183.43666666666675</v>
      </c>
      <c r="K340" s="31">
        <v>180.33</v>
      </c>
      <c r="L340" s="31">
        <v>176.01</v>
      </c>
      <c r="M340" s="31">
        <v>79.912589999999994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310.89999999999998</v>
      </c>
      <c r="D341" s="36">
        <v>312.86666666666662</v>
      </c>
      <c r="E341" s="36">
        <v>308.33333333333326</v>
      </c>
      <c r="F341" s="36">
        <v>305.76666666666665</v>
      </c>
      <c r="G341" s="36">
        <v>301.23333333333329</v>
      </c>
      <c r="H341" s="36">
        <v>315.43333333333322</v>
      </c>
      <c r="I341" s="36">
        <v>319.96666666666664</v>
      </c>
      <c r="J341" s="36">
        <v>322.53333333333319</v>
      </c>
      <c r="K341" s="31">
        <v>317.39999999999998</v>
      </c>
      <c r="L341" s="31">
        <v>310.3</v>
      </c>
      <c r="M341" s="31">
        <v>21.08867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96.19</v>
      </c>
      <c r="D342" s="36">
        <v>95.89</v>
      </c>
      <c r="E342" s="36">
        <v>94.8</v>
      </c>
      <c r="F342" s="36">
        <v>93.41</v>
      </c>
      <c r="G342" s="36">
        <v>92.32</v>
      </c>
      <c r="H342" s="36">
        <v>97.28</v>
      </c>
      <c r="I342" s="36">
        <v>98.37</v>
      </c>
      <c r="J342" s="36">
        <v>99.76</v>
      </c>
      <c r="K342" s="31">
        <v>96.98</v>
      </c>
      <c r="L342" s="31">
        <v>94.5</v>
      </c>
      <c r="M342" s="31">
        <v>199.05719999999999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268.85000000000002</v>
      </c>
      <c r="D343" s="36">
        <v>270.40000000000003</v>
      </c>
      <c r="E343" s="36">
        <v>265.95000000000005</v>
      </c>
      <c r="F343" s="36">
        <v>263.05</v>
      </c>
      <c r="G343" s="36">
        <v>258.60000000000002</v>
      </c>
      <c r="H343" s="36">
        <v>273.30000000000007</v>
      </c>
      <c r="I343" s="36">
        <v>277.75</v>
      </c>
      <c r="J343" s="36">
        <v>280.65000000000009</v>
      </c>
      <c r="K343" s="31">
        <v>274.85000000000002</v>
      </c>
      <c r="L343" s="31">
        <v>267.5</v>
      </c>
      <c r="M343" s="31">
        <v>14.946109999999999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219.1</v>
      </c>
      <c r="D344" s="36">
        <v>220.38666666666668</v>
      </c>
      <c r="E344" s="36">
        <v>217.27333333333337</v>
      </c>
      <c r="F344" s="36">
        <v>215.44666666666669</v>
      </c>
      <c r="G344" s="36">
        <v>212.33333333333337</v>
      </c>
      <c r="H344" s="36">
        <v>222.21333333333337</v>
      </c>
      <c r="I344" s="36">
        <v>225.32666666666665</v>
      </c>
      <c r="J344" s="36">
        <v>227.15333333333336</v>
      </c>
      <c r="K344" s="31">
        <v>223.5</v>
      </c>
      <c r="L344" s="31">
        <v>218.56</v>
      </c>
      <c r="M344" s="31">
        <v>82.146280000000004</v>
      </c>
      <c r="N344" s="1"/>
      <c r="O344" s="1"/>
    </row>
    <row r="345" spans="1:15" ht="12.75" customHeight="1">
      <c r="A345" s="33">
        <v>335</v>
      </c>
      <c r="B345" s="53" t="s">
        <v>796</v>
      </c>
      <c r="C345" s="31">
        <v>53.08</v>
      </c>
      <c r="D345" s="36">
        <v>53.443333333333328</v>
      </c>
      <c r="E345" s="36">
        <v>52.636666666666656</v>
      </c>
      <c r="F345" s="36">
        <v>52.193333333333328</v>
      </c>
      <c r="G345" s="36">
        <v>51.386666666666656</v>
      </c>
      <c r="H345" s="36">
        <v>53.886666666666656</v>
      </c>
      <c r="I345" s="36">
        <v>54.693333333333328</v>
      </c>
      <c r="J345" s="36">
        <v>55.136666666666656</v>
      </c>
      <c r="K345" s="31">
        <v>54.25</v>
      </c>
      <c r="L345" s="31">
        <v>53</v>
      </c>
      <c r="M345" s="31">
        <v>30.259039999999999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411.1</v>
      </c>
      <c r="D346" s="36">
        <v>408.36666666666662</v>
      </c>
      <c r="E346" s="36">
        <v>404.73333333333323</v>
      </c>
      <c r="F346" s="36">
        <v>398.36666666666662</v>
      </c>
      <c r="G346" s="36">
        <v>394.73333333333323</v>
      </c>
      <c r="H346" s="36">
        <v>414.73333333333323</v>
      </c>
      <c r="I346" s="36">
        <v>418.36666666666656</v>
      </c>
      <c r="J346" s="36">
        <v>424.73333333333323</v>
      </c>
      <c r="K346" s="31">
        <v>412</v>
      </c>
      <c r="L346" s="31">
        <v>402</v>
      </c>
      <c r="M346" s="31">
        <v>114.79712000000001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1293.6500000000001</v>
      </c>
      <c r="D347" s="36">
        <v>1300.3333333333333</v>
      </c>
      <c r="E347" s="36">
        <v>1283.5666666666666</v>
      </c>
      <c r="F347" s="36">
        <v>1273.4833333333333</v>
      </c>
      <c r="G347" s="36">
        <v>1256.7166666666667</v>
      </c>
      <c r="H347" s="36">
        <v>1310.4166666666665</v>
      </c>
      <c r="I347" s="36">
        <v>1327.1833333333334</v>
      </c>
      <c r="J347" s="36">
        <v>1337.2666666666664</v>
      </c>
      <c r="K347" s="31">
        <v>1317.1</v>
      </c>
      <c r="L347" s="31">
        <v>1290.25</v>
      </c>
      <c r="M347" s="31">
        <v>2.4234200000000001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189.38</v>
      </c>
      <c r="D348" s="36">
        <v>187.47666666666669</v>
      </c>
      <c r="E348" s="36">
        <v>184.95333333333338</v>
      </c>
      <c r="F348" s="36">
        <v>180.5266666666667</v>
      </c>
      <c r="G348" s="36">
        <v>178.00333333333339</v>
      </c>
      <c r="H348" s="36">
        <v>191.90333333333336</v>
      </c>
      <c r="I348" s="36">
        <v>194.42666666666668</v>
      </c>
      <c r="J348" s="36">
        <v>198.85333333333335</v>
      </c>
      <c r="K348" s="31">
        <v>190</v>
      </c>
      <c r="L348" s="31">
        <v>183.05</v>
      </c>
      <c r="M348" s="31">
        <v>160.79575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3273.65</v>
      </c>
      <c r="D349" s="36">
        <v>3279.0833333333335</v>
      </c>
      <c r="E349" s="36">
        <v>3256.166666666667</v>
      </c>
      <c r="F349" s="36">
        <v>3238.6833333333334</v>
      </c>
      <c r="G349" s="36">
        <v>3215.7666666666669</v>
      </c>
      <c r="H349" s="36">
        <v>3296.5666666666671</v>
      </c>
      <c r="I349" s="36">
        <v>3319.483333333334</v>
      </c>
      <c r="J349" s="36">
        <v>3336.9666666666672</v>
      </c>
      <c r="K349" s="31">
        <v>3302</v>
      </c>
      <c r="L349" s="31">
        <v>3261.6</v>
      </c>
      <c r="M349" s="31">
        <v>0.98504000000000003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2549.6</v>
      </c>
      <c r="D350" s="36">
        <v>2535.0666666666666</v>
      </c>
      <c r="E350" s="36">
        <v>2514.5333333333333</v>
      </c>
      <c r="F350" s="36">
        <v>2479.4666666666667</v>
      </c>
      <c r="G350" s="36">
        <v>2458.9333333333334</v>
      </c>
      <c r="H350" s="36">
        <v>2570.1333333333332</v>
      </c>
      <c r="I350" s="36">
        <v>2590.6666666666661</v>
      </c>
      <c r="J350" s="36">
        <v>2625.7333333333331</v>
      </c>
      <c r="K350" s="31">
        <v>2555.6</v>
      </c>
      <c r="L350" s="31">
        <v>2500</v>
      </c>
      <c r="M350" s="31">
        <v>3.9439700000000002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91.58</v>
      </c>
      <c r="D351" s="36">
        <v>90.726666666666674</v>
      </c>
      <c r="E351" s="36">
        <v>89.353333333333353</v>
      </c>
      <c r="F351" s="36">
        <v>87.126666666666679</v>
      </c>
      <c r="G351" s="36">
        <v>85.753333333333359</v>
      </c>
      <c r="H351" s="36">
        <v>92.953333333333347</v>
      </c>
      <c r="I351" s="36">
        <v>94.326666666666654</v>
      </c>
      <c r="J351" s="36">
        <v>96.553333333333342</v>
      </c>
      <c r="K351" s="31">
        <v>92.1</v>
      </c>
      <c r="L351" s="31">
        <v>88.5</v>
      </c>
      <c r="M351" s="31">
        <v>28.66649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667.5</v>
      </c>
      <c r="D352" s="36">
        <v>670.31666666666672</v>
      </c>
      <c r="E352" s="36">
        <v>661.98333333333346</v>
      </c>
      <c r="F352" s="36">
        <v>656.4666666666667</v>
      </c>
      <c r="G352" s="36">
        <v>648.13333333333344</v>
      </c>
      <c r="H352" s="36">
        <v>675.83333333333348</v>
      </c>
      <c r="I352" s="36">
        <v>684.16666666666674</v>
      </c>
      <c r="J352" s="36">
        <v>689.68333333333351</v>
      </c>
      <c r="K352" s="31">
        <v>678.65</v>
      </c>
      <c r="L352" s="31">
        <v>664.8</v>
      </c>
      <c r="M352" s="31">
        <v>2.99417</v>
      </c>
      <c r="N352" s="1"/>
      <c r="O352" s="1"/>
    </row>
    <row r="353" spans="1:15" ht="12.75" customHeight="1">
      <c r="A353" s="33">
        <v>343</v>
      </c>
      <c r="B353" s="53" t="s">
        <v>861</v>
      </c>
      <c r="C353" s="31">
        <v>6657.4</v>
      </c>
      <c r="D353" s="36">
        <v>6762</v>
      </c>
      <c r="E353" s="36">
        <v>6500.1</v>
      </c>
      <c r="F353" s="36">
        <v>6342.8</v>
      </c>
      <c r="G353" s="36">
        <v>6080.9000000000005</v>
      </c>
      <c r="H353" s="36">
        <v>6919.3</v>
      </c>
      <c r="I353" s="36">
        <v>7181.2</v>
      </c>
      <c r="J353" s="36">
        <v>7338.5</v>
      </c>
      <c r="K353" s="31">
        <v>7023.9</v>
      </c>
      <c r="L353" s="31">
        <v>6604.7</v>
      </c>
      <c r="M353" s="31">
        <v>0.62434000000000001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350.8</v>
      </c>
      <c r="D354" s="36">
        <v>351.45</v>
      </c>
      <c r="E354" s="36">
        <v>347.9</v>
      </c>
      <c r="F354" s="36">
        <v>345</v>
      </c>
      <c r="G354" s="36">
        <v>341.45</v>
      </c>
      <c r="H354" s="36">
        <v>354.34999999999997</v>
      </c>
      <c r="I354" s="36">
        <v>357.90000000000003</v>
      </c>
      <c r="J354" s="36">
        <v>360.79999999999995</v>
      </c>
      <c r="K354" s="31">
        <v>355</v>
      </c>
      <c r="L354" s="31">
        <v>348.55</v>
      </c>
      <c r="M354" s="31">
        <v>1.0219199999999999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1801.9</v>
      </c>
      <c r="D355" s="36">
        <v>1814.0166666666667</v>
      </c>
      <c r="E355" s="36">
        <v>1781.3833333333332</v>
      </c>
      <c r="F355" s="36">
        <v>1760.8666666666666</v>
      </c>
      <c r="G355" s="36">
        <v>1728.2333333333331</v>
      </c>
      <c r="H355" s="36">
        <v>1834.5333333333333</v>
      </c>
      <c r="I355" s="36">
        <v>1867.166666666667</v>
      </c>
      <c r="J355" s="36">
        <v>1887.6833333333334</v>
      </c>
      <c r="K355" s="31">
        <v>1846.65</v>
      </c>
      <c r="L355" s="31">
        <v>1793.5</v>
      </c>
      <c r="M355" s="31">
        <v>7.4147299999999996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292.5</v>
      </c>
      <c r="D356" s="36">
        <v>293.08333333333331</v>
      </c>
      <c r="E356" s="36">
        <v>290.76666666666665</v>
      </c>
      <c r="F356" s="36">
        <v>289.03333333333336</v>
      </c>
      <c r="G356" s="36">
        <v>286.7166666666667</v>
      </c>
      <c r="H356" s="36">
        <v>294.81666666666661</v>
      </c>
      <c r="I356" s="36">
        <v>297.13333333333333</v>
      </c>
      <c r="J356" s="36">
        <v>298.86666666666656</v>
      </c>
      <c r="K356" s="31">
        <v>295.39999999999998</v>
      </c>
      <c r="L356" s="31">
        <v>291.35000000000002</v>
      </c>
      <c r="M356" s="31">
        <v>109.7111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607.6</v>
      </c>
      <c r="D357" s="36">
        <v>598.41666666666674</v>
      </c>
      <c r="E357" s="36">
        <v>586.88333333333344</v>
      </c>
      <c r="F357" s="36">
        <v>566.16666666666674</v>
      </c>
      <c r="G357" s="36">
        <v>554.63333333333344</v>
      </c>
      <c r="H357" s="36">
        <v>619.13333333333344</v>
      </c>
      <c r="I357" s="36">
        <v>630.66666666666674</v>
      </c>
      <c r="J357" s="36">
        <v>651.38333333333344</v>
      </c>
      <c r="K357" s="31">
        <v>609.95000000000005</v>
      </c>
      <c r="L357" s="31">
        <v>577.70000000000005</v>
      </c>
      <c r="M357" s="31">
        <v>64.384820000000005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1602.6</v>
      </c>
      <c r="D358" s="36">
        <v>1611.7833333333335</v>
      </c>
      <c r="E358" s="36">
        <v>1590.866666666667</v>
      </c>
      <c r="F358" s="36">
        <v>1579.1333333333334</v>
      </c>
      <c r="G358" s="36">
        <v>1558.2166666666669</v>
      </c>
      <c r="H358" s="36">
        <v>1623.5166666666671</v>
      </c>
      <c r="I358" s="36">
        <v>1644.4333333333336</v>
      </c>
      <c r="J358" s="36">
        <v>1656.1666666666672</v>
      </c>
      <c r="K358" s="31">
        <v>1632.7</v>
      </c>
      <c r="L358" s="31">
        <v>1600.05</v>
      </c>
      <c r="M358" s="31">
        <v>3.05565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682.15</v>
      </c>
      <c r="D359" s="36">
        <v>676.24999999999989</v>
      </c>
      <c r="E359" s="36">
        <v>664.69999999999982</v>
      </c>
      <c r="F359" s="36">
        <v>647.24999999999989</v>
      </c>
      <c r="G359" s="36">
        <v>635.69999999999982</v>
      </c>
      <c r="H359" s="36">
        <v>693.69999999999982</v>
      </c>
      <c r="I359" s="36">
        <v>705.24999999999977</v>
      </c>
      <c r="J359" s="36">
        <v>722.69999999999982</v>
      </c>
      <c r="K359" s="31">
        <v>687.8</v>
      </c>
      <c r="L359" s="31">
        <v>658.8</v>
      </c>
      <c r="M359" s="31">
        <v>110.74321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12239.1</v>
      </c>
      <c r="D360" s="36">
        <v>12193.75</v>
      </c>
      <c r="E360" s="36">
        <v>12027.5</v>
      </c>
      <c r="F360" s="36">
        <v>11815.9</v>
      </c>
      <c r="G360" s="36">
        <v>11649.65</v>
      </c>
      <c r="H360" s="36">
        <v>12405.35</v>
      </c>
      <c r="I360" s="36">
        <v>12571.6</v>
      </c>
      <c r="J360" s="36">
        <v>12783.2</v>
      </c>
      <c r="K360" s="31">
        <v>12360</v>
      </c>
      <c r="L360" s="31">
        <v>11982.15</v>
      </c>
      <c r="M360" s="31">
        <v>3.77298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1797.2</v>
      </c>
      <c r="D361" s="36">
        <v>1796.0999999999997</v>
      </c>
      <c r="E361" s="36">
        <v>1752.9499999999994</v>
      </c>
      <c r="F361" s="36">
        <v>1708.6999999999996</v>
      </c>
      <c r="G361" s="36">
        <v>1665.5499999999993</v>
      </c>
      <c r="H361" s="36">
        <v>1840.3499999999995</v>
      </c>
      <c r="I361" s="36">
        <v>1883.4999999999995</v>
      </c>
      <c r="J361" s="36">
        <v>1927.7499999999995</v>
      </c>
      <c r="K361" s="31">
        <v>1839.25</v>
      </c>
      <c r="L361" s="31">
        <v>1751.85</v>
      </c>
      <c r="M361" s="31">
        <v>6.6491600000000002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505.15</v>
      </c>
      <c r="D362" s="36">
        <v>496.15000000000003</v>
      </c>
      <c r="E362" s="36">
        <v>480.50000000000006</v>
      </c>
      <c r="F362" s="36">
        <v>455.85</v>
      </c>
      <c r="G362" s="36">
        <v>440.20000000000005</v>
      </c>
      <c r="H362" s="36">
        <v>520.80000000000007</v>
      </c>
      <c r="I362" s="36">
        <v>536.45000000000005</v>
      </c>
      <c r="J362" s="36">
        <v>561.10000000000014</v>
      </c>
      <c r="K362" s="31">
        <v>511.8</v>
      </c>
      <c r="L362" s="31">
        <v>471.5</v>
      </c>
      <c r="M362" s="31">
        <v>57.35575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4656.5</v>
      </c>
      <c r="D363" s="36">
        <v>4658.8666666666668</v>
      </c>
      <c r="E363" s="36">
        <v>4618.6333333333332</v>
      </c>
      <c r="F363" s="36">
        <v>4580.7666666666664</v>
      </c>
      <c r="G363" s="36">
        <v>4540.5333333333328</v>
      </c>
      <c r="H363" s="36">
        <v>4696.7333333333336</v>
      </c>
      <c r="I363" s="36">
        <v>4736.9666666666672</v>
      </c>
      <c r="J363" s="36">
        <v>4774.8333333333339</v>
      </c>
      <c r="K363" s="31">
        <v>4699.1000000000004</v>
      </c>
      <c r="L363" s="31">
        <v>4621</v>
      </c>
      <c r="M363" s="31">
        <v>2.4097400000000002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1061.5</v>
      </c>
      <c r="D364" s="36">
        <v>1101.4833333333333</v>
      </c>
      <c r="E364" s="36">
        <v>1011.0166666666667</v>
      </c>
      <c r="F364" s="36">
        <v>960.5333333333333</v>
      </c>
      <c r="G364" s="36">
        <v>870.06666666666661</v>
      </c>
      <c r="H364" s="36">
        <v>1151.9666666666667</v>
      </c>
      <c r="I364" s="36">
        <v>1242.4333333333334</v>
      </c>
      <c r="J364" s="36">
        <v>1292.9166666666667</v>
      </c>
      <c r="K364" s="31">
        <v>1191.95</v>
      </c>
      <c r="L364" s="31">
        <v>1051</v>
      </c>
      <c r="M364" s="31">
        <v>77.47278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455.1</v>
      </c>
      <c r="D365" s="36">
        <v>456.18333333333334</v>
      </c>
      <c r="E365" s="36">
        <v>452.36666666666667</v>
      </c>
      <c r="F365" s="36">
        <v>449.63333333333333</v>
      </c>
      <c r="G365" s="36">
        <v>445.81666666666666</v>
      </c>
      <c r="H365" s="36">
        <v>458.91666666666669</v>
      </c>
      <c r="I365" s="36">
        <v>462.73333333333341</v>
      </c>
      <c r="J365" s="36">
        <v>465.4666666666667</v>
      </c>
      <c r="K365" s="31">
        <v>460</v>
      </c>
      <c r="L365" s="31">
        <v>453.45</v>
      </c>
      <c r="M365" s="31">
        <v>2.22993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1689.9</v>
      </c>
      <c r="D366" s="36">
        <v>1683.6833333333334</v>
      </c>
      <c r="E366" s="36">
        <v>1663.2166666666667</v>
      </c>
      <c r="F366" s="36">
        <v>1636.5333333333333</v>
      </c>
      <c r="G366" s="36">
        <v>1616.0666666666666</v>
      </c>
      <c r="H366" s="36">
        <v>1710.3666666666668</v>
      </c>
      <c r="I366" s="36">
        <v>1730.8333333333335</v>
      </c>
      <c r="J366" s="36">
        <v>1757.5166666666669</v>
      </c>
      <c r="K366" s="31">
        <v>1704.15</v>
      </c>
      <c r="L366" s="31">
        <v>1657</v>
      </c>
      <c r="M366" s="31">
        <v>8.9448600000000003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43055.6</v>
      </c>
      <c r="D367" s="36">
        <v>43266.033333333333</v>
      </c>
      <c r="E367" s="36">
        <v>42588.566666666666</v>
      </c>
      <c r="F367" s="36">
        <v>42121.533333333333</v>
      </c>
      <c r="G367" s="36">
        <v>41444.066666666666</v>
      </c>
      <c r="H367" s="36">
        <v>43733.066666666666</v>
      </c>
      <c r="I367" s="36">
        <v>44410.533333333326</v>
      </c>
      <c r="J367" s="36">
        <v>44877.566666666666</v>
      </c>
      <c r="K367" s="31">
        <v>43943.5</v>
      </c>
      <c r="L367" s="31">
        <v>42799</v>
      </c>
      <c r="M367" s="31">
        <v>0.21160999999999999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1852.2</v>
      </c>
      <c r="D368" s="36">
        <v>1856.6000000000001</v>
      </c>
      <c r="E368" s="36">
        <v>1838.8000000000002</v>
      </c>
      <c r="F368" s="36">
        <v>1825.4</v>
      </c>
      <c r="G368" s="36">
        <v>1807.6000000000001</v>
      </c>
      <c r="H368" s="36">
        <v>1870.0000000000002</v>
      </c>
      <c r="I368" s="36">
        <v>1887.8</v>
      </c>
      <c r="J368" s="36">
        <v>1901.2000000000003</v>
      </c>
      <c r="K368" s="31">
        <v>1874.4</v>
      </c>
      <c r="L368" s="31">
        <v>1843.2</v>
      </c>
      <c r="M368" s="31">
        <v>7.2327399999999997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5301</v>
      </c>
      <c r="D369" s="36">
        <v>5323.583333333333</v>
      </c>
      <c r="E369" s="36">
        <v>5263.0666666666657</v>
      </c>
      <c r="F369" s="36">
        <v>5225.1333333333323</v>
      </c>
      <c r="G369" s="36">
        <v>5164.616666666665</v>
      </c>
      <c r="H369" s="36">
        <v>5361.5166666666664</v>
      </c>
      <c r="I369" s="36">
        <v>5422.0333333333347</v>
      </c>
      <c r="J369" s="36">
        <v>5459.9666666666672</v>
      </c>
      <c r="K369" s="31">
        <v>5384.1</v>
      </c>
      <c r="L369" s="31">
        <v>5285.65</v>
      </c>
      <c r="M369" s="31">
        <v>2.8843100000000002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336.1</v>
      </c>
      <c r="D370" s="36">
        <v>335.88333333333338</v>
      </c>
      <c r="E370" s="36">
        <v>333.66666666666674</v>
      </c>
      <c r="F370" s="36">
        <v>331.23333333333335</v>
      </c>
      <c r="G370" s="36">
        <v>329.01666666666671</v>
      </c>
      <c r="H370" s="36">
        <v>338.31666666666678</v>
      </c>
      <c r="I370" s="36">
        <v>340.53333333333336</v>
      </c>
      <c r="J370" s="36">
        <v>342.96666666666681</v>
      </c>
      <c r="K370" s="31">
        <v>338.1</v>
      </c>
      <c r="L370" s="31">
        <v>333.45</v>
      </c>
      <c r="M370" s="31">
        <v>29.794599999999999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3532.25</v>
      </c>
      <c r="D371" s="36">
        <v>3459.2833333333333</v>
      </c>
      <c r="E371" s="36">
        <v>3368.5666666666666</v>
      </c>
      <c r="F371" s="36">
        <v>3204.8833333333332</v>
      </c>
      <c r="G371" s="36">
        <v>3114.1666666666665</v>
      </c>
      <c r="H371" s="36">
        <v>3622.9666666666667</v>
      </c>
      <c r="I371" s="36">
        <v>3713.6833333333329</v>
      </c>
      <c r="J371" s="36">
        <v>3877.3666666666668</v>
      </c>
      <c r="K371" s="31">
        <v>3550</v>
      </c>
      <c r="L371" s="31">
        <v>3295.6</v>
      </c>
      <c r="M371" s="31">
        <v>3.5816599999999998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3304.75</v>
      </c>
      <c r="D372" s="36">
        <v>3301.0333333333333</v>
      </c>
      <c r="E372" s="36">
        <v>3282.0666666666666</v>
      </c>
      <c r="F372" s="36">
        <v>3259.3833333333332</v>
      </c>
      <c r="G372" s="36">
        <v>3240.4166666666665</v>
      </c>
      <c r="H372" s="36">
        <v>3323.7166666666667</v>
      </c>
      <c r="I372" s="36">
        <v>3342.6833333333329</v>
      </c>
      <c r="J372" s="36">
        <v>3365.3666666666668</v>
      </c>
      <c r="K372" s="31">
        <v>3320</v>
      </c>
      <c r="L372" s="31">
        <v>3278.35</v>
      </c>
      <c r="M372" s="31">
        <v>3.6932700000000001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1122.6500000000001</v>
      </c>
      <c r="D373" s="36">
        <v>1116.3166666666666</v>
      </c>
      <c r="E373" s="36">
        <v>1088.8333333333333</v>
      </c>
      <c r="F373" s="36">
        <v>1055.0166666666667</v>
      </c>
      <c r="G373" s="36">
        <v>1027.5333333333333</v>
      </c>
      <c r="H373" s="36">
        <v>1150.1333333333332</v>
      </c>
      <c r="I373" s="36">
        <v>1177.6166666666668</v>
      </c>
      <c r="J373" s="36">
        <v>1211.4333333333332</v>
      </c>
      <c r="K373" s="31">
        <v>1143.8</v>
      </c>
      <c r="L373" s="31">
        <v>1082.5</v>
      </c>
      <c r="M373" s="31">
        <v>21.19764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228.71</v>
      </c>
      <c r="D374" s="36">
        <v>229.94333333333336</v>
      </c>
      <c r="E374" s="36">
        <v>226.23666666666671</v>
      </c>
      <c r="F374" s="36">
        <v>223.76333333333335</v>
      </c>
      <c r="G374" s="36">
        <v>220.0566666666667</v>
      </c>
      <c r="H374" s="36">
        <v>232.41666666666671</v>
      </c>
      <c r="I374" s="36">
        <v>236.12333333333336</v>
      </c>
      <c r="J374" s="36">
        <v>238.59666666666672</v>
      </c>
      <c r="K374" s="31">
        <v>233.65</v>
      </c>
      <c r="L374" s="31">
        <v>227.47</v>
      </c>
      <c r="M374" s="31">
        <v>68.414460000000005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2449.35</v>
      </c>
      <c r="D375" s="36">
        <v>2481.85</v>
      </c>
      <c r="E375" s="36">
        <v>2403</v>
      </c>
      <c r="F375" s="36">
        <v>2356.65</v>
      </c>
      <c r="G375" s="36">
        <v>2277.8000000000002</v>
      </c>
      <c r="H375" s="36">
        <v>2528.1999999999998</v>
      </c>
      <c r="I375" s="36">
        <v>2607.0499999999993</v>
      </c>
      <c r="J375" s="36">
        <v>2653.3999999999996</v>
      </c>
      <c r="K375" s="31">
        <v>2560.6999999999998</v>
      </c>
      <c r="L375" s="31">
        <v>2435.5</v>
      </c>
      <c r="M375" s="31">
        <v>0.57201999999999997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6724.45</v>
      </c>
      <c r="D376" s="36">
        <v>6754.166666666667</v>
      </c>
      <c r="E376" s="36">
        <v>6680.3333333333339</v>
      </c>
      <c r="F376" s="36">
        <v>6636.2166666666672</v>
      </c>
      <c r="G376" s="36">
        <v>6562.3833333333341</v>
      </c>
      <c r="H376" s="36">
        <v>6798.2833333333338</v>
      </c>
      <c r="I376" s="36">
        <v>6872.1166666666677</v>
      </c>
      <c r="J376" s="36">
        <v>6916.2333333333336</v>
      </c>
      <c r="K376" s="31">
        <v>6828</v>
      </c>
      <c r="L376" s="31">
        <v>6710.05</v>
      </c>
      <c r="M376" s="31">
        <v>3.3721100000000002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394</v>
      </c>
      <c r="D377" s="36">
        <v>397.3</v>
      </c>
      <c r="E377" s="36">
        <v>388.70000000000005</v>
      </c>
      <c r="F377" s="36">
        <v>383.40000000000003</v>
      </c>
      <c r="G377" s="36">
        <v>374.80000000000007</v>
      </c>
      <c r="H377" s="36">
        <v>402.6</v>
      </c>
      <c r="I377" s="36">
        <v>411.20000000000005</v>
      </c>
      <c r="J377" s="36">
        <v>416.5</v>
      </c>
      <c r="K377" s="31">
        <v>405.9</v>
      </c>
      <c r="L377" s="31">
        <v>392</v>
      </c>
      <c r="M377" s="31">
        <v>12.324350000000001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491.05</v>
      </c>
      <c r="D378" s="36">
        <v>494.18333333333334</v>
      </c>
      <c r="E378" s="36">
        <v>485.16666666666669</v>
      </c>
      <c r="F378" s="36">
        <v>479.28333333333336</v>
      </c>
      <c r="G378" s="36">
        <v>470.26666666666671</v>
      </c>
      <c r="H378" s="36">
        <v>500.06666666666666</v>
      </c>
      <c r="I378" s="36">
        <v>509.08333333333331</v>
      </c>
      <c r="J378" s="36">
        <v>514.9666666666667</v>
      </c>
      <c r="K378" s="31">
        <v>503.2</v>
      </c>
      <c r="L378" s="31">
        <v>488.3</v>
      </c>
      <c r="M378" s="31">
        <v>76.329239999999999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338.25</v>
      </c>
      <c r="D379" s="36">
        <v>338.93333333333334</v>
      </c>
      <c r="E379" s="36">
        <v>336.36666666666667</v>
      </c>
      <c r="F379" s="36">
        <v>334.48333333333335</v>
      </c>
      <c r="G379" s="36">
        <v>331.91666666666669</v>
      </c>
      <c r="H379" s="36">
        <v>340.81666666666666</v>
      </c>
      <c r="I379" s="36">
        <v>343.38333333333338</v>
      </c>
      <c r="J379" s="36">
        <v>345.26666666666665</v>
      </c>
      <c r="K379" s="31">
        <v>341.5</v>
      </c>
      <c r="L379" s="31">
        <v>337.05</v>
      </c>
      <c r="M379" s="31">
        <v>77.485699999999994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758.1</v>
      </c>
      <c r="D380" s="36">
        <v>747.9</v>
      </c>
      <c r="E380" s="36">
        <v>733.65</v>
      </c>
      <c r="F380" s="36">
        <v>709.2</v>
      </c>
      <c r="G380" s="36">
        <v>694.95</v>
      </c>
      <c r="H380" s="36">
        <v>772.34999999999991</v>
      </c>
      <c r="I380" s="36">
        <v>786.59999999999991</v>
      </c>
      <c r="J380" s="36">
        <v>811.04999999999984</v>
      </c>
      <c r="K380" s="31">
        <v>762.15</v>
      </c>
      <c r="L380" s="31">
        <v>723.45</v>
      </c>
      <c r="M380" s="31">
        <v>14.11739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1834.9</v>
      </c>
      <c r="D381" s="36">
        <v>1843.8333333333333</v>
      </c>
      <c r="E381" s="36">
        <v>1796.0666666666666</v>
      </c>
      <c r="F381" s="36">
        <v>1757.2333333333333</v>
      </c>
      <c r="G381" s="36">
        <v>1709.4666666666667</v>
      </c>
      <c r="H381" s="36">
        <v>1882.6666666666665</v>
      </c>
      <c r="I381" s="36">
        <v>1930.4333333333334</v>
      </c>
      <c r="J381" s="36">
        <v>1969.2666666666664</v>
      </c>
      <c r="K381" s="31">
        <v>1891.6</v>
      </c>
      <c r="L381" s="31">
        <v>1805</v>
      </c>
      <c r="M381" s="31">
        <v>11.08831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580.6</v>
      </c>
      <c r="D382" s="36">
        <v>580.38333333333333</v>
      </c>
      <c r="E382" s="36">
        <v>575.76666666666665</v>
      </c>
      <c r="F382" s="36">
        <v>570.93333333333328</v>
      </c>
      <c r="G382" s="36">
        <v>566.31666666666661</v>
      </c>
      <c r="H382" s="36">
        <v>585.2166666666667</v>
      </c>
      <c r="I382" s="36">
        <v>589.83333333333326</v>
      </c>
      <c r="J382" s="36">
        <v>594.66666666666674</v>
      </c>
      <c r="K382" s="31">
        <v>585</v>
      </c>
      <c r="L382" s="31">
        <v>575.54999999999995</v>
      </c>
      <c r="M382" s="31">
        <v>0.81893000000000005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212.15</v>
      </c>
      <c r="D383" s="36">
        <v>212.63333333333333</v>
      </c>
      <c r="E383" s="36">
        <v>205.61666666666665</v>
      </c>
      <c r="F383" s="36">
        <v>199.08333333333331</v>
      </c>
      <c r="G383" s="36">
        <v>192.06666666666663</v>
      </c>
      <c r="H383" s="36">
        <v>219.16666666666666</v>
      </c>
      <c r="I383" s="36">
        <v>226.18333333333331</v>
      </c>
      <c r="J383" s="36">
        <v>232.71666666666667</v>
      </c>
      <c r="K383" s="31">
        <v>219.65</v>
      </c>
      <c r="L383" s="31">
        <v>206.1</v>
      </c>
      <c r="M383" s="31">
        <v>50.14011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16600.150000000001</v>
      </c>
      <c r="D384" s="36">
        <v>16610.350000000002</v>
      </c>
      <c r="E384" s="36">
        <v>16481.700000000004</v>
      </c>
      <c r="F384" s="36">
        <v>16363.250000000004</v>
      </c>
      <c r="G384" s="36">
        <v>16234.600000000006</v>
      </c>
      <c r="H384" s="36">
        <v>16728.800000000003</v>
      </c>
      <c r="I384" s="36">
        <v>16857.450000000004</v>
      </c>
      <c r="J384" s="36">
        <v>16975.900000000001</v>
      </c>
      <c r="K384" s="31">
        <v>16739</v>
      </c>
      <c r="L384" s="31">
        <v>16491.900000000001</v>
      </c>
      <c r="M384" s="31">
        <v>3.4040000000000001E-2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110.81</v>
      </c>
      <c r="D385" s="36">
        <v>111.08999999999999</v>
      </c>
      <c r="E385" s="36">
        <v>109.97999999999998</v>
      </c>
      <c r="F385" s="36">
        <v>109.14999999999999</v>
      </c>
      <c r="G385" s="36">
        <v>108.03999999999998</v>
      </c>
      <c r="H385" s="36">
        <v>111.91999999999997</v>
      </c>
      <c r="I385" s="36">
        <v>113.02999999999999</v>
      </c>
      <c r="J385" s="36">
        <v>113.85999999999997</v>
      </c>
      <c r="K385" s="31">
        <v>112.2</v>
      </c>
      <c r="L385" s="31">
        <v>110.26</v>
      </c>
      <c r="M385" s="31">
        <v>128.3417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797.1</v>
      </c>
      <c r="D386" s="36">
        <v>806.1</v>
      </c>
      <c r="E386" s="36">
        <v>786.7</v>
      </c>
      <c r="F386" s="36">
        <v>776.30000000000007</v>
      </c>
      <c r="G386" s="36">
        <v>756.90000000000009</v>
      </c>
      <c r="H386" s="36">
        <v>816.5</v>
      </c>
      <c r="I386" s="36">
        <v>835.89999999999986</v>
      </c>
      <c r="J386" s="36">
        <v>846.3</v>
      </c>
      <c r="K386" s="31">
        <v>825.5</v>
      </c>
      <c r="L386" s="31">
        <v>795.7</v>
      </c>
      <c r="M386" s="31">
        <v>2.06562</v>
      </c>
      <c r="N386" s="1"/>
      <c r="O386" s="1"/>
    </row>
    <row r="387" spans="1:15" ht="12.75" customHeight="1">
      <c r="A387" s="33">
        <v>377</v>
      </c>
      <c r="B387" s="53" t="s">
        <v>862</v>
      </c>
      <c r="C387" s="31">
        <v>1660.5</v>
      </c>
      <c r="D387" s="36">
        <v>1659.3500000000001</v>
      </c>
      <c r="E387" s="36">
        <v>1645.9500000000003</v>
      </c>
      <c r="F387" s="36">
        <v>1631.4</v>
      </c>
      <c r="G387" s="36">
        <v>1618.0000000000002</v>
      </c>
      <c r="H387" s="36">
        <v>1673.9000000000003</v>
      </c>
      <c r="I387" s="36">
        <v>1687.3000000000004</v>
      </c>
      <c r="J387" s="36">
        <v>1701.8500000000004</v>
      </c>
      <c r="K387" s="31">
        <v>1672.75</v>
      </c>
      <c r="L387" s="31">
        <v>1644.8</v>
      </c>
      <c r="M387" s="31">
        <v>1.41466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214.92</v>
      </c>
      <c r="D388" s="36">
        <v>215.35666666666665</v>
      </c>
      <c r="E388" s="36">
        <v>213.5633333333333</v>
      </c>
      <c r="F388" s="36">
        <v>212.20666666666665</v>
      </c>
      <c r="G388" s="36">
        <v>210.4133333333333</v>
      </c>
      <c r="H388" s="36">
        <v>216.71333333333331</v>
      </c>
      <c r="I388" s="36">
        <v>218.50666666666666</v>
      </c>
      <c r="J388" s="36">
        <v>219.86333333333332</v>
      </c>
      <c r="K388" s="31">
        <v>217.15</v>
      </c>
      <c r="L388" s="31">
        <v>214</v>
      </c>
      <c r="M388" s="31">
        <v>33.357469999999999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560.70000000000005</v>
      </c>
      <c r="D389" s="36">
        <v>562.7166666666667</v>
      </c>
      <c r="E389" s="36">
        <v>555.18333333333339</v>
      </c>
      <c r="F389" s="36">
        <v>549.66666666666674</v>
      </c>
      <c r="G389" s="36">
        <v>542.13333333333344</v>
      </c>
      <c r="H389" s="36">
        <v>568.23333333333335</v>
      </c>
      <c r="I389" s="36">
        <v>575.76666666666665</v>
      </c>
      <c r="J389" s="36">
        <v>581.2833333333333</v>
      </c>
      <c r="K389" s="31">
        <v>570.25</v>
      </c>
      <c r="L389" s="31">
        <v>557.20000000000005</v>
      </c>
      <c r="M389" s="31">
        <v>41.367980000000003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583.4</v>
      </c>
      <c r="D390" s="36">
        <v>582.44999999999993</v>
      </c>
      <c r="E390" s="36">
        <v>572.99999999999989</v>
      </c>
      <c r="F390" s="36">
        <v>562.59999999999991</v>
      </c>
      <c r="G390" s="36">
        <v>553.14999999999986</v>
      </c>
      <c r="H390" s="36">
        <v>592.84999999999991</v>
      </c>
      <c r="I390" s="36">
        <v>602.29999999999995</v>
      </c>
      <c r="J390" s="36">
        <v>612.69999999999993</v>
      </c>
      <c r="K390" s="31">
        <v>591.9</v>
      </c>
      <c r="L390" s="31">
        <v>572.04999999999995</v>
      </c>
      <c r="M390" s="31">
        <v>3.4506199999999998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711.6</v>
      </c>
      <c r="D391" s="36">
        <v>711.58333333333337</v>
      </c>
      <c r="E391" s="36">
        <v>699.51666666666677</v>
      </c>
      <c r="F391" s="36">
        <v>687.43333333333339</v>
      </c>
      <c r="G391" s="36">
        <v>675.36666666666679</v>
      </c>
      <c r="H391" s="36">
        <v>723.66666666666674</v>
      </c>
      <c r="I391" s="36">
        <v>735.73333333333335</v>
      </c>
      <c r="J391" s="36">
        <v>747.81666666666672</v>
      </c>
      <c r="K391" s="31">
        <v>723.65</v>
      </c>
      <c r="L391" s="31">
        <v>699.5</v>
      </c>
      <c r="M391" s="31">
        <v>22.194859999999998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2123.65</v>
      </c>
      <c r="D392" s="36">
        <v>2119.6833333333329</v>
      </c>
      <c r="E392" s="36">
        <v>2065.3666666666659</v>
      </c>
      <c r="F392" s="36">
        <v>2007.083333333333</v>
      </c>
      <c r="G392" s="36">
        <v>1952.766666666666</v>
      </c>
      <c r="H392" s="36">
        <v>2177.9666666666658</v>
      </c>
      <c r="I392" s="36">
        <v>2232.2833333333324</v>
      </c>
      <c r="J392" s="36">
        <v>2290.5666666666657</v>
      </c>
      <c r="K392" s="31">
        <v>2174</v>
      </c>
      <c r="L392" s="31">
        <v>2061.4</v>
      </c>
      <c r="M392" s="31">
        <v>14.594010000000001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545.29999999999995</v>
      </c>
      <c r="D393" s="36">
        <v>547.41666666666663</v>
      </c>
      <c r="E393" s="36">
        <v>540.48333333333323</v>
      </c>
      <c r="F393" s="36">
        <v>535.66666666666663</v>
      </c>
      <c r="G393" s="36">
        <v>528.73333333333323</v>
      </c>
      <c r="H393" s="36">
        <v>552.23333333333323</v>
      </c>
      <c r="I393" s="36">
        <v>559.16666666666663</v>
      </c>
      <c r="J393" s="36">
        <v>563.98333333333323</v>
      </c>
      <c r="K393" s="31">
        <v>554.35</v>
      </c>
      <c r="L393" s="31">
        <v>542.6</v>
      </c>
      <c r="M393" s="31">
        <v>48.85521</v>
      </c>
      <c r="N393" s="1"/>
      <c r="O393" s="1"/>
    </row>
    <row r="394" spans="1:15" ht="12.75" customHeight="1">
      <c r="A394" s="33">
        <v>384</v>
      </c>
      <c r="B394" s="53" t="s">
        <v>863</v>
      </c>
      <c r="C394" s="31">
        <v>469.7</v>
      </c>
      <c r="D394" s="36">
        <v>471.43333333333339</v>
      </c>
      <c r="E394" s="36">
        <v>464.86666666666679</v>
      </c>
      <c r="F394" s="36">
        <v>460.03333333333342</v>
      </c>
      <c r="G394" s="36">
        <v>453.46666666666681</v>
      </c>
      <c r="H394" s="36">
        <v>476.26666666666677</v>
      </c>
      <c r="I394" s="36">
        <v>482.83333333333337</v>
      </c>
      <c r="J394" s="36">
        <v>487.66666666666674</v>
      </c>
      <c r="K394" s="31">
        <v>478</v>
      </c>
      <c r="L394" s="31">
        <v>466.6</v>
      </c>
      <c r="M394" s="31">
        <v>9.7308500000000002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1309</v>
      </c>
      <c r="D395" s="36">
        <v>1316.8333333333333</v>
      </c>
      <c r="E395" s="36">
        <v>1294.0166666666664</v>
      </c>
      <c r="F395" s="36">
        <v>1279.0333333333331</v>
      </c>
      <c r="G395" s="36">
        <v>1256.2166666666662</v>
      </c>
      <c r="H395" s="36">
        <v>1331.8166666666666</v>
      </c>
      <c r="I395" s="36">
        <v>1354.6333333333337</v>
      </c>
      <c r="J395" s="36">
        <v>1369.6166666666668</v>
      </c>
      <c r="K395" s="31">
        <v>1339.65</v>
      </c>
      <c r="L395" s="31">
        <v>1301.8499999999999</v>
      </c>
      <c r="M395" s="31">
        <v>1.149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296.14999999999998</v>
      </c>
      <c r="D396" s="36">
        <v>297.0333333333333</v>
      </c>
      <c r="E396" s="36">
        <v>293.11666666666662</v>
      </c>
      <c r="F396" s="36">
        <v>290.08333333333331</v>
      </c>
      <c r="G396" s="36">
        <v>286.16666666666663</v>
      </c>
      <c r="H396" s="36">
        <v>300.06666666666661</v>
      </c>
      <c r="I396" s="36">
        <v>303.98333333333335</v>
      </c>
      <c r="J396" s="36">
        <v>307.01666666666659</v>
      </c>
      <c r="K396" s="31">
        <v>300.95</v>
      </c>
      <c r="L396" s="31">
        <v>294</v>
      </c>
      <c r="M396" s="31">
        <v>4.4255899999999997</v>
      </c>
      <c r="N396" s="1"/>
      <c r="O396" s="1"/>
    </row>
    <row r="397" spans="1:15" ht="12.75" customHeight="1">
      <c r="A397" s="33">
        <v>387</v>
      </c>
      <c r="B397" s="53" t="s">
        <v>800</v>
      </c>
      <c r="C397" s="31">
        <v>987.6</v>
      </c>
      <c r="D397" s="36">
        <v>1002.6833333333334</v>
      </c>
      <c r="E397" s="36">
        <v>969.91666666666674</v>
      </c>
      <c r="F397" s="36">
        <v>952.23333333333335</v>
      </c>
      <c r="G397" s="36">
        <v>919.4666666666667</v>
      </c>
      <c r="H397" s="36">
        <v>1020.3666666666668</v>
      </c>
      <c r="I397" s="36">
        <v>1053.1333333333334</v>
      </c>
      <c r="J397" s="36">
        <v>1070.8166666666668</v>
      </c>
      <c r="K397" s="31">
        <v>1035.45</v>
      </c>
      <c r="L397" s="31">
        <v>985</v>
      </c>
      <c r="M397" s="31">
        <v>5.8431100000000002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188.37</v>
      </c>
      <c r="D398" s="36">
        <v>188.84</v>
      </c>
      <c r="E398" s="36">
        <v>187.08</v>
      </c>
      <c r="F398" s="36">
        <v>185.79000000000002</v>
      </c>
      <c r="G398" s="36">
        <v>184.03000000000003</v>
      </c>
      <c r="H398" s="36">
        <v>190.13</v>
      </c>
      <c r="I398" s="36">
        <v>191.89</v>
      </c>
      <c r="J398" s="36">
        <v>193.17999999999998</v>
      </c>
      <c r="K398" s="31">
        <v>190.6</v>
      </c>
      <c r="L398" s="31">
        <v>187.55</v>
      </c>
      <c r="M398" s="31">
        <v>11.89077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3814.15</v>
      </c>
      <c r="D399" s="36">
        <v>3807.3666666666668</v>
      </c>
      <c r="E399" s="36">
        <v>3776.7833333333338</v>
      </c>
      <c r="F399" s="36">
        <v>3739.416666666667</v>
      </c>
      <c r="G399" s="36">
        <v>3708.8333333333339</v>
      </c>
      <c r="H399" s="36">
        <v>3844.7333333333336</v>
      </c>
      <c r="I399" s="36">
        <v>3875.3166666666666</v>
      </c>
      <c r="J399" s="36">
        <v>3912.6833333333334</v>
      </c>
      <c r="K399" s="31">
        <v>3837.95</v>
      </c>
      <c r="L399" s="31">
        <v>3770</v>
      </c>
      <c r="M399" s="31">
        <v>1.0236799999999999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81.66</v>
      </c>
      <c r="D400" s="36">
        <v>82.023333333333326</v>
      </c>
      <c r="E400" s="36">
        <v>80.146666666666647</v>
      </c>
      <c r="F400" s="36">
        <v>78.633333333333326</v>
      </c>
      <c r="G400" s="36">
        <v>76.756666666666646</v>
      </c>
      <c r="H400" s="36">
        <v>83.536666666666648</v>
      </c>
      <c r="I400" s="36">
        <v>85.413333333333341</v>
      </c>
      <c r="J400" s="36">
        <v>86.926666666666648</v>
      </c>
      <c r="K400" s="31">
        <v>83.9</v>
      </c>
      <c r="L400" s="31">
        <v>80.510000000000005</v>
      </c>
      <c r="M400" s="31">
        <v>98.368189999999998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1850.5</v>
      </c>
      <c r="D401" s="36">
        <v>1854.3499999999997</v>
      </c>
      <c r="E401" s="36">
        <v>1837.7499999999993</v>
      </c>
      <c r="F401" s="36">
        <v>1824.9999999999995</v>
      </c>
      <c r="G401" s="36">
        <v>1808.3999999999992</v>
      </c>
      <c r="H401" s="36">
        <v>1867.0999999999995</v>
      </c>
      <c r="I401" s="36">
        <v>1883.6999999999998</v>
      </c>
      <c r="J401" s="36">
        <v>1896.4499999999996</v>
      </c>
      <c r="K401" s="31">
        <v>1870.95</v>
      </c>
      <c r="L401" s="31">
        <v>1841.6</v>
      </c>
      <c r="M401" s="31">
        <v>2.3729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189.43</v>
      </c>
      <c r="D402" s="36">
        <v>190.34333333333333</v>
      </c>
      <c r="E402" s="36">
        <v>188.08666666666667</v>
      </c>
      <c r="F402" s="36">
        <v>186.74333333333334</v>
      </c>
      <c r="G402" s="36">
        <v>184.48666666666668</v>
      </c>
      <c r="H402" s="36">
        <v>191.68666666666667</v>
      </c>
      <c r="I402" s="36">
        <v>193.94333333333333</v>
      </c>
      <c r="J402" s="36">
        <v>195.28666666666666</v>
      </c>
      <c r="K402" s="31">
        <v>192.6</v>
      </c>
      <c r="L402" s="31">
        <v>189</v>
      </c>
      <c r="M402" s="31">
        <v>8.5864700000000003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2942.7</v>
      </c>
      <c r="D403" s="36">
        <v>2944.6666666666665</v>
      </c>
      <c r="E403" s="36">
        <v>2927.5333333333328</v>
      </c>
      <c r="F403" s="36">
        <v>2912.3666666666663</v>
      </c>
      <c r="G403" s="36">
        <v>2895.2333333333327</v>
      </c>
      <c r="H403" s="36">
        <v>2959.833333333333</v>
      </c>
      <c r="I403" s="36">
        <v>2976.9666666666672</v>
      </c>
      <c r="J403" s="36">
        <v>2992.1333333333332</v>
      </c>
      <c r="K403" s="31">
        <v>2961.8</v>
      </c>
      <c r="L403" s="31">
        <v>2929.5</v>
      </c>
      <c r="M403" s="31">
        <v>27.40887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105.74</v>
      </c>
      <c r="D404" s="36">
        <v>105.64333333333333</v>
      </c>
      <c r="E404" s="36">
        <v>104.59666666666666</v>
      </c>
      <c r="F404" s="36">
        <v>103.45333333333333</v>
      </c>
      <c r="G404" s="36">
        <v>102.40666666666667</v>
      </c>
      <c r="H404" s="36">
        <v>106.78666666666666</v>
      </c>
      <c r="I404" s="36">
        <v>107.83333333333331</v>
      </c>
      <c r="J404" s="36">
        <v>108.97666666666666</v>
      </c>
      <c r="K404" s="31">
        <v>106.69</v>
      </c>
      <c r="L404" s="31">
        <v>104.5</v>
      </c>
      <c r="M404" s="31">
        <v>11.006550000000001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1681</v>
      </c>
      <c r="D405" s="36">
        <v>1685.2666666666667</v>
      </c>
      <c r="E405" s="36">
        <v>1663.5333333333333</v>
      </c>
      <c r="F405" s="36">
        <v>1646.0666666666666</v>
      </c>
      <c r="G405" s="36">
        <v>1624.3333333333333</v>
      </c>
      <c r="H405" s="36">
        <v>1702.7333333333333</v>
      </c>
      <c r="I405" s="36">
        <v>1724.4666666666665</v>
      </c>
      <c r="J405" s="36">
        <v>1741.9333333333334</v>
      </c>
      <c r="K405" s="31">
        <v>1707</v>
      </c>
      <c r="L405" s="31">
        <v>1667.8</v>
      </c>
      <c r="M405" s="31">
        <v>2.5965199999999999</v>
      </c>
      <c r="N405" s="1"/>
      <c r="O405" s="1"/>
    </row>
    <row r="406" spans="1:15" ht="12.75" customHeight="1">
      <c r="A406" s="33">
        <v>396</v>
      </c>
      <c r="B406" s="53" t="s">
        <v>864</v>
      </c>
      <c r="C406" s="31">
        <v>86.36</v>
      </c>
      <c r="D406" s="36">
        <v>85.693333333333328</v>
      </c>
      <c r="E406" s="36">
        <v>84.48666666666665</v>
      </c>
      <c r="F406" s="36">
        <v>82.613333333333316</v>
      </c>
      <c r="G406" s="36">
        <v>81.406666666666638</v>
      </c>
      <c r="H406" s="36">
        <v>87.566666666666663</v>
      </c>
      <c r="I406" s="36">
        <v>88.773333333333341</v>
      </c>
      <c r="J406" s="36">
        <v>90.646666666666675</v>
      </c>
      <c r="K406" s="31">
        <v>86.9</v>
      </c>
      <c r="L406" s="31">
        <v>83.82</v>
      </c>
      <c r="M406" s="31">
        <v>23.901859999999999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800.5</v>
      </c>
      <c r="D407" s="36">
        <v>800.30000000000007</v>
      </c>
      <c r="E407" s="36">
        <v>793.20000000000016</v>
      </c>
      <c r="F407" s="36">
        <v>785.90000000000009</v>
      </c>
      <c r="G407" s="36">
        <v>778.80000000000018</v>
      </c>
      <c r="H407" s="36">
        <v>807.60000000000014</v>
      </c>
      <c r="I407" s="36">
        <v>814.7</v>
      </c>
      <c r="J407" s="36">
        <v>822.00000000000011</v>
      </c>
      <c r="K407" s="31">
        <v>807.4</v>
      </c>
      <c r="L407" s="31">
        <v>793</v>
      </c>
      <c r="M407" s="31">
        <v>8.8750199999999992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1821.25</v>
      </c>
      <c r="D408" s="36">
        <v>1834.05</v>
      </c>
      <c r="E408" s="36">
        <v>1803.3</v>
      </c>
      <c r="F408" s="36">
        <v>1785.35</v>
      </c>
      <c r="G408" s="36">
        <v>1754.6</v>
      </c>
      <c r="H408" s="36">
        <v>1852</v>
      </c>
      <c r="I408" s="36">
        <v>1882.75</v>
      </c>
      <c r="J408" s="36">
        <v>1900.7</v>
      </c>
      <c r="K408" s="31">
        <v>1864.8</v>
      </c>
      <c r="L408" s="31">
        <v>1816.1</v>
      </c>
      <c r="M408" s="31">
        <v>15.76652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129.78</v>
      </c>
      <c r="D409" s="36">
        <v>130.52666666666667</v>
      </c>
      <c r="E409" s="36">
        <v>128.75333333333333</v>
      </c>
      <c r="F409" s="36">
        <v>127.72666666666666</v>
      </c>
      <c r="G409" s="36">
        <v>125.95333333333332</v>
      </c>
      <c r="H409" s="36">
        <v>131.55333333333334</v>
      </c>
      <c r="I409" s="36">
        <v>133.32666666666671</v>
      </c>
      <c r="J409" s="36">
        <v>134.35333333333335</v>
      </c>
      <c r="K409" s="31">
        <v>132.30000000000001</v>
      </c>
      <c r="L409" s="31">
        <v>129.5</v>
      </c>
      <c r="M409" s="31">
        <v>61.083019999999998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5459.4</v>
      </c>
      <c r="D410" s="36">
        <v>5465.25</v>
      </c>
      <c r="E410" s="36">
        <v>5427.3</v>
      </c>
      <c r="F410" s="36">
        <v>5395.2</v>
      </c>
      <c r="G410" s="36">
        <v>5357.25</v>
      </c>
      <c r="H410" s="36">
        <v>5497.35</v>
      </c>
      <c r="I410" s="36">
        <v>5535.3000000000011</v>
      </c>
      <c r="J410" s="36">
        <v>5567.4000000000005</v>
      </c>
      <c r="K410" s="31">
        <v>5503.2</v>
      </c>
      <c r="L410" s="31">
        <v>5433.15</v>
      </c>
      <c r="M410" s="31">
        <v>0.39946999999999999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2436.9</v>
      </c>
      <c r="D411" s="36">
        <v>2448.6833333333334</v>
      </c>
      <c r="E411" s="36">
        <v>2421.416666666667</v>
      </c>
      <c r="F411" s="36">
        <v>2405.9333333333334</v>
      </c>
      <c r="G411" s="36">
        <v>2378.666666666667</v>
      </c>
      <c r="H411" s="36">
        <v>2464.166666666667</v>
      </c>
      <c r="I411" s="36">
        <v>2491.4333333333334</v>
      </c>
      <c r="J411" s="36">
        <v>2506.916666666667</v>
      </c>
      <c r="K411" s="31">
        <v>2475.9499999999998</v>
      </c>
      <c r="L411" s="31">
        <v>2433.1999999999998</v>
      </c>
      <c r="M411" s="31">
        <v>4.0176699999999999</v>
      </c>
      <c r="N411" s="1"/>
      <c r="O411" s="1"/>
    </row>
    <row r="412" spans="1:15" ht="12.75" customHeight="1">
      <c r="A412" s="33">
        <v>402</v>
      </c>
      <c r="B412" s="53" t="s">
        <v>824</v>
      </c>
      <c r="C412" s="31">
        <v>2534.9</v>
      </c>
      <c r="D412" s="36">
        <v>2555.25</v>
      </c>
      <c r="E412" s="36">
        <v>2496.75</v>
      </c>
      <c r="F412" s="36">
        <v>2458.6</v>
      </c>
      <c r="G412" s="36">
        <v>2400.1</v>
      </c>
      <c r="H412" s="36">
        <v>2593.4</v>
      </c>
      <c r="I412" s="36">
        <v>2651.9</v>
      </c>
      <c r="J412" s="36">
        <v>2690.05</v>
      </c>
      <c r="K412" s="31">
        <v>2613.75</v>
      </c>
      <c r="L412" s="31">
        <v>2517.1</v>
      </c>
      <c r="M412" s="31">
        <v>0.52580000000000005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193.79</v>
      </c>
      <c r="D413" s="36">
        <v>192.62333333333333</v>
      </c>
      <c r="E413" s="36">
        <v>190.84666666666666</v>
      </c>
      <c r="F413" s="36">
        <v>187.90333333333334</v>
      </c>
      <c r="G413" s="36">
        <v>186.12666666666667</v>
      </c>
      <c r="H413" s="36">
        <v>195.56666666666666</v>
      </c>
      <c r="I413" s="36">
        <v>197.34333333333331</v>
      </c>
      <c r="J413" s="36">
        <v>200.28666666666666</v>
      </c>
      <c r="K413" s="31">
        <v>194.4</v>
      </c>
      <c r="L413" s="31">
        <v>189.68</v>
      </c>
      <c r="M413" s="31">
        <v>221.22203999999999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7206.3</v>
      </c>
      <c r="D414" s="36">
        <v>7206.1833333333334</v>
      </c>
      <c r="E414" s="36">
        <v>7152.3666666666668</v>
      </c>
      <c r="F414" s="36">
        <v>7098.4333333333334</v>
      </c>
      <c r="G414" s="36">
        <v>7044.6166666666668</v>
      </c>
      <c r="H414" s="36">
        <v>7260.1166666666668</v>
      </c>
      <c r="I414" s="36">
        <v>7313.9333333333343</v>
      </c>
      <c r="J414" s="36">
        <v>7367.8666666666668</v>
      </c>
      <c r="K414" s="31">
        <v>7260</v>
      </c>
      <c r="L414" s="31">
        <v>7152.25</v>
      </c>
      <c r="M414" s="31">
        <v>0.11504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328.25</v>
      </c>
      <c r="D415" s="36">
        <v>328.09999999999997</v>
      </c>
      <c r="E415" s="36">
        <v>323.14999999999992</v>
      </c>
      <c r="F415" s="36">
        <v>318.04999999999995</v>
      </c>
      <c r="G415" s="36">
        <v>313.09999999999991</v>
      </c>
      <c r="H415" s="36">
        <v>333.19999999999993</v>
      </c>
      <c r="I415" s="36">
        <v>338.15</v>
      </c>
      <c r="J415" s="36">
        <v>343.24999999999994</v>
      </c>
      <c r="K415" s="31">
        <v>333.05</v>
      </c>
      <c r="L415" s="31">
        <v>323</v>
      </c>
      <c r="M415" s="31">
        <v>2.3914</v>
      </c>
      <c r="N415" s="1"/>
      <c r="O415" s="1"/>
    </row>
    <row r="416" spans="1:15" ht="12.75" customHeight="1">
      <c r="A416" s="33">
        <v>406</v>
      </c>
      <c r="B416" s="53" t="s">
        <v>825</v>
      </c>
      <c r="C416" s="31">
        <v>519.65</v>
      </c>
      <c r="D416" s="36">
        <v>525.76666666666677</v>
      </c>
      <c r="E416" s="36">
        <v>511.53333333333353</v>
      </c>
      <c r="F416" s="36">
        <v>503.41666666666674</v>
      </c>
      <c r="G416" s="36">
        <v>489.18333333333351</v>
      </c>
      <c r="H416" s="36">
        <v>533.88333333333355</v>
      </c>
      <c r="I416" s="36">
        <v>548.1166666666669</v>
      </c>
      <c r="J416" s="36">
        <v>556.23333333333358</v>
      </c>
      <c r="K416" s="31">
        <v>540</v>
      </c>
      <c r="L416" s="31">
        <v>517.65</v>
      </c>
      <c r="M416" s="31">
        <v>2.6428500000000001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3923.9</v>
      </c>
      <c r="D417" s="36">
        <v>3942.9666666666667</v>
      </c>
      <c r="E417" s="36">
        <v>3845.9333333333334</v>
      </c>
      <c r="F417" s="36">
        <v>3767.9666666666667</v>
      </c>
      <c r="G417" s="36">
        <v>3670.9333333333334</v>
      </c>
      <c r="H417" s="36">
        <v>4020.9333333333334</v>
      </c>
      <c r="I417" s="36">
        <v>4117.9666666666672</v>
      </c>
      <c r="J417" s="36">
        <v>4195.9333333333334</v>
      </c>
      <c r="K417" s="31">
        <v>4040</v>
      </c>
      <c r="L417" s="31">
        <v>3865</v>
      </c>
      <c r="M417" s="31">
        <v>0.76185000000000003</v>
      </c>
      <c r="N417" s="1"/>
      <c r="O417" s="1"/>
    </row>
    <row r="418" spans="1:15" ht="12.75" customHeight="1">
      <c r="A418" s="33">
        <v>408</v>
      </c>
      <c r="B418" s="53" t="s">
        <v>865</v>
      </c>
      <c r="C418" s="31">
        <v>787.65</v>
      </c>
      <c r="D418" s="36">
        <v>794.01666666666677</v>
      </c>
      <c r="E418" s="36">
        <v>770.08333333333348</v>
      </c>
      <c r="F418" s="36">
        <v>752.51666666666677</v>
      </c>
      <c r="G418" s="36">
        <v>728.58333333333348</v>
      </c>
      <c r="H418" s="36">
        <v>811.58333333333348</v>
      </c>
      <c r="I418" s="36">
        <v>835.51666666666665</v>
      </c>
      <c r="J418" s="36">
        <v>853.08333333333348</v>
      </c>
      <c r="K418" s="31">
        <v>817.95</v>
      </c>
      <c r="L418" s="31">
        <v>776.45</v>
      </c>
      <c r="M418" s="31">
        <v>6.8230500000000003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25619.4</v>
      </c>
      <c r="D419" s="36">
        <v>25725.7</v>
      </c>
      <c r="E419" s="36">
        <v>25401.4</v>
      </c>
      <c r="F419" s="36">
        <v>25183.4</v>
      </c>
      <c r="G419" s="36">
        <v>24859.100000000002</v>
      </c>
      <c r="H419" s="36">
        <v>25943.7</v>
      </c>
      <c r="I419" s="36">
        <v>26267.999999999996</v>
      </c>
      <c r="J419" s="36">
        <v>26486</v>
      </c>
      <c r="K419" s="31">
        <v>26050</v>
      </c>
      <c r="L419" s="31">
        <v>25507.7</v>
      </c>
      <c r="M419" s="31">
        <v>0.18917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48.08</v>
      </c>
      <c r="D420" s="36">
        <v>47.996666666666663</v>
      </c>
      <c r="E420" s="36">
        <v>47.343333333333327</v>
      </c>
      <c r="F420" s="36">
        <v>46.606666666666662</v>
      </c>
      <c r="G420" s="36">
        <v>45.953333333333326</v>
      </c>
      <c r="H420" s="36">
        <v>48.733333333333327</v>
      </c>
      <c r="I420" s="36">
        <v>49.386666666666663</v>
      </c>
      <c r="J420" s="36">
        <v>50.123333333333328</v>
      </c>
      <c r="K420" s="31">
        <v>48.65</v>
      </c>
      <c r="L420" s="31">
        <v>47.26</v>
      </c>
      <c r="M420" s="31">
        <v>207.94232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3418.95</v>
      </c>
      <c r="D421" s="36">
        <v>3407.1333333333332</v>
      </c>
      <c r="E421" s="36">
        <v>3374.4166666666665</v>
      </c>
      <c r="F421" s="36">
        <v>3329.8833333333332</v>
      </c>
      <c r="G421" s="36">
        <v>3297.1666666666665</v>
      </c>
      <c r="H421" s="36">
        <v>3451.6666666666665</v>
      </c>
      <c r="I421" s="36">
        <v>3484.3833333333337</v>
      </c>
      <c r="J421" s="36">
        <v>3528.9166666666665</v>
      </c>
      <c r="K421" s="31">
        <v>3439.85</v>
      </c>
      <c r="L421" s="31">
        <v>3362.6</v>
      </c>
      <c r="M421" s="31">
        <v>9.4496400000000005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899.35</v>
      </c>
      <c r="D422" s="36">
        <v>891.65</v>
      </c>
      <c r="E422" s="36">
        <v>880.3</v>
      </c>
      <c r="F422" s="36">
        <v>861.25</v>
      </c>
      <c r="G422" s="36">
        <v>849.9</v>
      </c>
      <c r="H422" s="36">
        <v>910.69999999999993</v>
      </c>
      <c r="I422" s="36">
        <v>922.05000000000007</v>
      </c>
      <c r="J422" s="36">
        <v>941.09999999999991</v>
      </c>
      <c r="K422" s="31">
        <v>903</v>
      </c>
      <c r="L422" s="31">
        <v>872.6</v>
      </c>
      <c r="M422" s="31">
        <v>12.206569999999999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6712.8</v>
      </c>
      <c r="D423" s="36">
        <v>6731.9333333333334</v>
      </c>
      <c r="E423" s="36">
        <v>6688.8666666666668</v>
      </c>
      <c r="F423" s="36">
        <v>6664.9333333333334</v>
      </c>
      <c r="G423" s="36">
        <v>6621.8666666666668</v>
      </c>
      <c r="H423" s="36">
        <v>6755.8666666666668</v>
      </c>
      <c r="I423" s="36">
        <v>6798.9333333333343</v>
      </c>
      <c r="J423" s="36">
        <v>6822.8666666666668</v>
      </c>
      <c r="K423" s="31">
        <v>6775</v>
      </c>
      <c r="L423" s="31">
        <v>6708</v>
      </c>
      <c r="M423" s="31">
        <v>0.72126999999999997</v>
      </c>
      <c r="N423" s="1"/>
      <c r="O423" s="1"/>
    </row>
    <row r="424" spans="1:15" ht="12.75" customHeight="1">
      <c r="A424" s="33">
        <v>414</v>
      </c>
      <c r="B424" s="53" t="s">
        <v>866</v>
      </c>
      <c r="C424" s="31">
        <v>1485.05</v>
      </c>
      <c r="D424" s="36">
        <v>1486.5166666666664</v>
      </c>
      <c r="E424" s="36">
        <v>1474.1833333333329</v>
      </c>
      <c r="F424" s="36">
        <v>1463.3166666666666</v>
      </c>
      <c r="G424" s="36">
        <v>1450.9833333333331</v>
      </c>
      <c r="H424" s="36">
        <v>1497.3833333333328</v>
      </c>
      <c r="I424" s="36">
        <v>1509.7166666666662</v>
      </c>
      <c r="J424" s="36">
        <v>1520.5833333333326</v>
      </c>
      <c r="K424" s="31">
        <v>1498.85</v>
      </c>
      <c r="L424" s="31">
        <v>1475.65</v>
      </c>
      <c r="M424" s="31">
        <v>4.4029999999999996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1776.55</v>
      </c>
      <c r="D425" s="36">
        <v>1783.8500000000001</v>
      </c>
      <c r="E425" s="36">
        <v>1752.7000000000003</v>
      </c>
      <c r="F425" s="36">
        <v>1728.8500000000001</v>
      </c>
      <c r="G425" s="36">
        <v>1697.7000000000003</v>
      </c>
      <c r="H425" s="36">
        <v>1807.7000000000003</v>
      </c>
      <c r="I425" s="36">
        <v>1838.8500000000004</v>
      </c>
      <c r="J425" s="36">
        <v>1862.7000000000003</v>
      </c>
      <c r="K425" s="31">
        <v>1815</v>
      </c>
      <c r="L425" s="31">
        <v>1760</v>
      </c>
      <c r="M425" s="31">
        <v>1.52244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10767.3</v>
      </c>
      <c r="D426" s="36">
        <v>10880.566666666666</v>
      </c>
      <c r="E426" s="36">
        <v>10565.733333333332</v>
      </c>
      <c r="F426" s="36">
        <v>10364.166666666666</v>
      </c>
      <c r="G426" s="36">
        <v>10049.333333333332</v>
      </c>
      <c r="H426" s="36">
        <v>11082.133333333331</v>
      </c>
      <c r="I426" s="36">
        <v>11396.966666666667</v>
      </c>
      <c r="J426" s="36">
        <v>11598.533333333331</v>
      </c>
      <c r="K426" s="31">
        <v>11195.4</v>
      </c>
      <c r="L426" s="31">
        <v>10679</v>
      </c>
      <c r="M426" s="31">
        <v>0.40539999999999998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733.65</v>
      </c>
      <c r="D427" s="36">
        <v>732.05000000000007</v>
      </c>
      <c r="E427" s="36">
        <v>726.60000000000014</v>
      </c>
      <c r="F427" s="36">
        <v>719.55000000000007</v>
      </c>
      <c r="G427" s="36">
        <v>714.10000000000014</v>
      </c>
      <c r="H427" s="36">
        <v>739.10000000000014</v>
      </c>
      <c r="I427" s="36">
        <v>744.55000000000018</v>
      </c>
      <c r="J427" s="36">
        <v>751.60000000000014</v>
      </c>
      <c r="K427" s="31">
        <v>737.5</v>
      </c>
      <c r="L427" s="31">
        <v>725</v>
      </c>
      <c r="M427" s="31">
        <v>6.8452400000000004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680.35</v>
      </c>
      <c r="D428" s="36">
        <v>679.94999999999993</v>
      </c>
      <c r="E428" s="36">
        <v>673.89999999999986</v>
      </c>
      <c r="F428" s="36">
        <v>667.44999999999993</v>
      </c>
      <c r="G428" s="36">
        <v>661.39999999999986</v>
      </c>
      <c r="H428" s="36">
        <v>686.39999999999986</v>
      </c>
      <c r="I428" s="36">
        <v>692.44999999999982</v>
      </c>
      <c r="J428" s="36">
        <v>698.89999999999986</v>
      </c>
      <c r="K428" s="31">
        <v>686</v>
      </c>
      <c r="L428" s="31">
        <v>673.5</v>
      </c>
      <c r="M428" s="31">
        <v>3.1943899999999998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615.95000000000005</v>
      </c>
      <c r="D429" s="36">
        <v>614.91666666666663</v>
      </c>
      <c r="E429" s="36">
        <v>607.13333333333321</v>
      </c>
      <c r="F429" s="36">
        <v>598.31666666666661</v>
      </c>
      <c r="G429" s="36">
        <v>590.53333333333319</v>
      </c>
      <c r="H429" s="36">
        <v>623.73333333333323</v>
      </c>
      <c r="I429" s="36">
        <v>631.51666666666677</v>
      </c>
      <c r="J429" s="36">
        <v>640.33333333333326</v>
      </c>
      <c r="K429" s="31">
        <v>622.70000000000005</v>
      </c>
      <c r="L429" s="31">
        <v>606.1</v>
      </c>
      <c r="M429" s="31">
        <v>4.4177400000000002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785.55</v>
      </c>
      <c r="D430" s="36">
        <v>788.31666666666661</v>
      </c>
      <c r="E430" s="36">
        <v>781.63333333333321</v>
      </c>
      <c r="F430" s="36">
        <v>777.71666666666658</v>
      </c>
      <c r="G430" s="36">
        <v>771.03333333333319</v>
      </c>
      <c r="H430" s="36">
        <v>792.23333333333323</v>
      </c>
      <c r="I430" s="36">
        <v>798.91666666666663</v>
      </c>
      <c r="J430" s="36">
        <v>802.83333333333326</v>
      </c>
      <c r="K430" s="31">
        <v>795</v>
      </c>
      <c r="L430" s="31">
        <v>784.4</v>
      </c>
      <c r="M430" s="31">
        <v>95.537360000000007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133.04</v>
      </c>
      <c r="D431" s="36">
        <v>132.95666666666668</v>
      </c>
      <c r="E431" s="36">
        <v>131.83333333333334</v>
      </c>
      <c r="F431" s="36">
        <v>130.62666666666667</v>
      </c>
      <c r="G431" s="36">
        <v>129.50333333333333</v>
      </c>
      <c r="H431" s="36">
        <v>134.16333333333336</v>
      </c>
      <c r="I431" s="36">
        <v>135.28666666666669</v>
      </c>
      <c r="J431" s="36">
        <v>136.49333333333337</v>
      </c>
      <c r="K431" s="31">
        <v>134.08000000000001</v>
      </c>
      <c r="L431" s="31">
        <v>131.75</v>
      </c>
      <c r="M431" s="31">
        <v>135.5309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720.55</v>
      </c>
      <c r="D432" s="36">
        <v>725.83333333333337</v>
      </c>
      <c r="E432" s="36">
        <v>704.7166666666667</v>
      </c>
      <c r="F432" s="36">
        <v>688.88333333333333</v>
      </c>
      <c r="G432" s="36">
        <v>667.76666666666665</v>
      </c>
      <c r="H432" s="36">
        <v>741.66666666666674</v>
      </c>
      <c r="I432" s="36">
        <v>762.7833333333333</v>
      </c>
      <c r="J432" s="36">
        <v>778.61666666666679</v>
      </c>
      <c r="K432" s="31">
        <v>746.95</v>
      </c>
      <c r="L432" s="31">
        <v>710</v>
      </c>
      <c r="M432" s="31">
        <v>9.4825199999999992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130.13999999999999</v>
      </c>
      <c r="D433" s="36">
        <v>130.84333333333333</v>
      </c>
      <c r="E433" s="36">
        <v>128.79666666666668</v>
      </c>
      <c r="F433" s="36">
        <v>127.45333333333335</v>
      </c>
      <c r="G433" s="36">
        <v>125.40666666666669</v>
      </c>
      <c r="H433" s="36">
        <v>132.18666666666667</v>
      </c>
      <c r="I433" s="36">
        <v>134.23333333333335</v>
      </c>
      <c r="J433" s="36">
        <v>135.57666666666665</v>
      </c>
      <c r="K433" s="31">
        <v>132.88999999999999</v>
      </c>
      <c r="L433" s="31">
        <v>129.5</v>
      </c>
      <c r="M433" s="31">
        <v>11.35042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592.35</v>
      </c>
      <c r="D434" s="36">
        <v>591.15</v>
      </c>
      <c r="E434" s="36">
        <v>582.29999999999995</v>
      </c>
      <c r="F434" s="36">
        <v>572.25</v>
      </c>
      <c r="G434" s="36">
        <v>563.4</v>
      </c>
      <c r="H434" s="36">
        <v>601.19999999999993</v>
      </c>
      <c r="I434" s="36">
        <v>610.05000000000007</v>
      </c>
      <c r="J434" s="36">
        <v>620.09999999999991</v>
      </c>
      <c r="K434" s="31">
        <v>600</v>
      </c>
      <c r="L434" s="31">
        <v>581.1</v>
      </c>
      <c r="M434" s="31">
        <v>4.2090500000000004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224.57</v>
      </c>
      <c r="D435" s="36">
        <v>225.20666666666668</v>
      </c>
      <c r="E435" s="36">
        <v>222.76333333333335</v>
      </c>
      <c r="F435" s="36">
        <v>220.95666666666668</v>
      </c>
      <c r="G435" s="36">
        <v>218.51333333333335</v>
      </c>
      <c r="H435" s="36">
        <v>227.01333333333335</v>
      </c>
      <c r="I435" s="36">
        <v>229.45666666666668</v>
      </c>
      <c r="J435" s="36">
        <v>231.26333333333335</v>
      </c>
      <c r="K435" s="31">
        <v>227.65</v>
      </c>
      <c r="L435" s="31">
        <v>223.4</v>
      </c>
      <c r="M435" s="31">
        <v>2.9946199999999998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1862.95</v>
      </c>
      <c r="D436" s="36">
        <v>1862.4000000000003</v>
      </c>
      <c r="E436" s="36">
        <v>1851.4500000000007</v>
      </c>
      <c r="F436" s="36">
        <v>1839.9500000000005</v>
      </c>
      <c r="G436" s="36">
        <v>1829.0000000000009</v>
      </c>
      <c r="H436" s="36">
        <v>1873.9000000000005</v>
      </c>
      <c r="I436" s="36">
        <v>1884.85</v>
      </c>
      <c r="J436" s="36">
        <v>1896.3500000000004</v>
      </c>
      <c r="K436" s="31">
        <v>1873.35</v>
      </c>
      <c r="L436" s="31">
        <v>1850.9</v>
      </c>
      <c r="M436" s="31">
        <v>12.84085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843.75</v>
      </c>
      <c r="D437" s="36">
        <v>838.18333333333339</v>
      </c>
      <c r="E437" s="36">
        <v>829.06666666666683</v>
      </c>
      <c r="F437" s="36">
        <v>814.38333333333344</v>
      </c>
      <c r="G437" s="36">
        <v>805.26666666666688</v>
      </c>
      <c r="H437" s="36">
        <v>852.86666666666679</v>
      </c>
      <c r="I437" s="36">
        <v>861.98333333333335</v>
      </c>
      <c r="J437" s="36">
        <v>876.66666666666674</v>
      </c>
      <c r="K437" s="31">
        <v>847.3</v>
      </c>
      <c r="L437" s="31">
        <v>823.5</v>
      </c>
      <c r="M437" s="31">
        <v>10.14892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4903.2</v>
      </c>
      <c r="D438" s="36">
        <v>4898.2</v>
      </c>
      <c r="E438" s="36">
        <v>4830.0499999999993</v>
      </c>
      <c r="F438" s="36">
        <v>4756.8999999999996</v>
      </c>
      <c r="G438" s="36">
        <v>4688.7499999999991</v>
      </c>
      <c r="H438" s="36">
        <v>4971.3499999999995</v>
      </c>
      <c r="I438" s="36">
        <v>5039.4999999999991</v>
      </c>
      <c r="J438" s="36">
        <v>5112.6499999999996</v>
      </c>
      <c r="K438" s="31">
        <v>4966.3500000000004</v>
      </c>
      <c r="L438" s="31">
        <v>4825.05</v>
      </c>
      <c r="M438" s="31">
        <v>0.44943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1380.05</v>
      </c>
      <c r="D439" s="36">
        <v>1390.95</v>
      </c>
      <c r="E439" s="36">
        <v>1364.2</v>
      </c>
      <c r="F439" s="36">
        <v>1348.35</v>
      </c>
      <c r="G439" s="36">
        <v>1321.6</v>
      </c>
      <c r="H439" s="36">
        <v>1406.8000000000002</v>
      </c>
      <c r="I439" s="36">
        <v>1433.5500000000002</v>
      </c>
      <c r="J439" s="36">
        <v>1449.4000000000003</v>
      </c>
      <c r="K439" s="31">
        <v>1417.7</v>
      </c>
      <c r="L439" s="31">
        <v>1375.1</v>
      </c>
      <c r="M439" s="31">
        <v>0.40750999999999998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580.75</v>
      </c>
      <c r="D440" s="36">
        <v>583.7166666666667</v>
      </c>
      <c r="E440" s="36">
        <v>575.03333333333342</v>
      </c>
      <c r="F440" s="36">
        <v>569.31666666666672</v>
      </c>
      <c r="G440" s="36">
        <v>560.63333333333344</v>
      </c>
      <c r="H440" s="36">
        <v>589.43333333333339</v>
      </c>
      <c r="I440" s="36">
        <v>598.11666666666679</v>
      </c>
      <c r="J440" s="36">
        <v>603.83333333333337</v>
      </c>
      <c r="K440" s="31">
        <v>592.4</v>
      </c>
      <c r="L440" s="31">
        <v>578</v>
      </c>
      <c r="M440" s="31">
        <v>2.0114100000000001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5394</v>
      </c>
      <c r="D441" s="36">
        <v>5358</v>
      </c>
      <c r="E441" s="36">
        <v>5305</v>
      </c>
      <c r="F441" s="36">
        <v>5216</v>
      </c>
      <c r="G441" s="36">
        <v>5163</v>
      </c>
      <c r="H441" s="36">
        <v>5447</v>
      </c>
      <c r="I441" s="36">
        <v>5500</v>
      </c>
      <c r="J441" s="36">
        <v>5589</v>
      </c>
      <c r="K441" s="31">
        <v>5411</v>
      </c>
      <c r="L441" s="31">
        <v>5269</v>
      </c>
      <c r="M441" s="31">
        <v>1.4069799999999999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1177.5999999999999</v>
      </c>
      <c r="D442" s="36">
        <v>1189.3</v>
      </c>
      <c r="E442" s="36">
        <v>1149.5999999999999</v>
      </c>
      <c r="F442" s="36">
        <v>1121.5999999999999</v>
      </c>
      <c r="G442" s="36">
        <v>1081.8999999999999</v>
      </c>
      <c r="H442" s="36">
        <v>1217.3</v>
      </c>
      <c r="I442" s="36">
        <v>1257.0000000000002</v>
      </c>
      <c r="J442" s="36">
        <v>1285</v>
      </c>
      <c r="K442" s="31">
        <v>1229</v>
      </c>
      <c r="L442" s="31">
        <v>1161.3</v>
      </c>
      <c r="M442" s="31">
        <v>3.2597999999999998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84.7</v>
      </c>
      <c r="D443" s="36">
        <v>84.736666666666665</v>
      </c>
      <c r="E443" s="36">
        <v>83.623333333333335</v>
      </c>
      <c r="F443" s="36">
        <v>82.546666666666667</v>
      </c>
      <c r="G443" s="36">
        <v>81.433333333333337</v>
      </c>
      <c r="H443" s="36">
        <v>85.813333333333333</v>
      </c>
      <c r="I443" s="36">
        <v>86.926666666666648</v>
      </c>
      <c r="J443" s="36">
        <v>88.00333333333333</v>
      </c>
      <c r="K443" s="31">
        <v>85.85</v>
      </c>
      <c r="L443" s="31">
        <v>83.66</v>
      </c>
      <c r="M443" s="31">
        <v>679.45785999999998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611</v>
      </c>
      <c r="D444" s="36">
        <v>613.80000000000007</v>
      </c>
      <c r="E444" s="36">
        <v>605.60000000000014</v>
      </c>
      <c r="F444" s="36">
        <v>600.20000000000005</v>
      </c>
      <c r="G444" s="36">
        <v>592.00000000000011</v>
      </c>
      <c r="H444" s="36">
        <v>619.20000000000016</v>
      </c>
      <c r="I444" s="36">
        <v>627.4000000000002</v>
      </c>
      <c r="J444" s="36">
        <v>632.80000000000018</v>
      </c>
      <c r="K444" s="31">
        <v>622</v>
      </c>
      <c r="L444" s="31">
        <v>608.4</v>
      </c>
      <c r="M444" s="31">
        <v>9.7473600000000005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938.2</v>
      </c>
      <c r="D445" s="36">
        <v>935.85</v>
      </c>
      <c r="E445" s="36">
        <v>926.45</v>
      </c>
      <c r="F445" s="36">
        <v>914.7</v>
      </c>
      <c r="G445" s="36">
        <v>905.30000000000007</v>
      </c>
      <c r="H445" s="36">
        <v>947.6</v>
      </c>
      <c r="I445" s="36">
        <v>956.99999999999989</v>
      </c>
      <c r="J445" s="36">
        <v>968.75</v>
      </c>
      <c r="K445" s="31">
        <v>945.25</v>
      </c>
      <c r="L445" s="31">
        <v>924.1</v>
      </c>
      <c r="M445" s="31">
        <v>8.9682499999999994</v>
      </c>
      <c r="N445" s="1"/>
      <c r="O445" s="1"/>
    </row>
    <row r="446" spans="1:15" ht="12.75" customHeight="1">
      <c r="A446" s="33">
        <v>436</v>
      </c>
      <c r="B446" s="53" t="s">
        <v>826</v>
      </c>
      <c r="C446" s="31">
        <v>452.9</v>
      </c>
      <c r="D446" s="36">
        <v>457.95</v>
      </c>
      <c r="E446" s="36">
        <v>446.95</v>
      </c>
      <c r="F446" s="36">
        <v>441</v>
      </c>
      <c r="G446" s="36">
        <v>430</v>
      </c>
      <c r="H446" s="36">
        <v>463.9</v>
      </c>
      <c r="I446" s="36">
        <v>474.9</v>
      </c>
      <c r="J446" s="36">
        <v>480.84999999999997</v>
      </c>
      <c r="K446" s="31">
        <v>468.95</v>
      </c>
      <c r="L446" s="31">
        <v>452</v>
      </c>
      <c r="M446" s="31">
        <v>3.8893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49.64</v>
      </c>
      <c r="D447" s="36">
        <v>49.063333333333333</v>
      </c>
      <c r="E447" s="36">
        <v>48.176666666666662</v>
      </c>
      <c r="F447" s="36">
        <v>46.713333333333331</v>
      </c>
      <c r="G447" s="36">
        <v>45.826666666666661</v>
      </c>
      <c r="H447" s="36">
        <v>50.526666666666664</v>
      </c>
      <c r="I447" s="36">
        <v>51.413333333333334</v>
      </c>
      <c r="J447" s="36">
        <v>52.876666666666665</v>
      </c>
      <c r="K447" s="31">
        <v>49.95</v>
      </c>
      <c r="L447" s="31">
        <v>47.6</v>
      </c>
      <c r="M447" s="31">
        <v>130.24551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2841.75</v>
      </c>
      <c r="D448" s="36">
        <v>2832.2333333333336</v>
      </c>
      <c r="E448" s="36">
        <v>2814.5166666666673</v>
      </c>
      <c r="F448" s="36">
        <v>2787.2833333333338</v>
      </c>
      <c r="G448" s="36">
        <v>2769.5666666666675</v>
      </c>
      <c r="H448" s="36">
        <v>2859.4666666666672</v>
      </c>
      <c r="I448" s="36">
        <v>2877.1833333333334</v>
      </c>
      <c r="J448" s="36">
        <v>2904.416666666667</v>
      </c>
      <c r="K448" s="31">
        <v>2849.95</v>
      </c>
      <c r="L448" s="31">
        <v>2805</v>
      </c>
      <c r="M448" s="31">
        <v>2.3725800000000001</v>
      </c>
      <c r="N448" s="1"/>
      <c r="O448" s="1"/>
    </row>
    <row r="449" spans="1:15" ht="12.75" customHeight="1">
      <c r="A449" s="33">
        <v>439</v>
      </c>
      <c r="B449" s="53" t="s">
        <v>867</v>
      </c>
      <c r="C449" s="31">
        <v>205.03</v>
      </c>
      <c r="D449" s="36">
        <v>206.47666666666666</v>
      </c>
      <c r="E449" s="36">
        <v>202.70333333333332</v>
      </c>
      <c r="F449" s="36">
        <v>200.37666666666667</v>
      </c>
      <c r="G449" s="36">
        <v>196.60333333333332</v>
      </c>
      <c r="H449" s="36">
        <v>208.80333333333331</v>
      </c>
      <c r="I449" s="36">
        <v>212.57666666666668</v>
      </c>
      <c r="J449" s="36">
        <v>214.90333333333331</v>
      </c>
      <c r="K449" s="31">
        <v>210.25</v>
      </c>
      <c r="L449" s="31">
        <v>204.15</v>
      </c>
      <c r="M449" s="31">
        <v>15.352270000000001</v>
      </c>
      <c r="N449" s="1"/>
      <c r="O449" s="1"/>
    </row>
    <row r="450" spans="1:15" ht="12.75" customHeight="1">
      <c r="A450" s="33">
        <v>440</v>
      </c>
      <c r="B450" s="53" t="s">
        <v>868</v>
      </c>
      <c r="C450" s="31">
        <v>479.05</v>
      </c>
      <c r="D450" s="36">
        <v>480</v>
      </c>
      <c r="E450" s="36">
        <v>476.25</v>
      </c>
      <c r="F450" s="36">
        <v>473.45</v>
      </c>
      <c r="G450" s="36">
        <v>469.7</v>
      </c>
      <c r="H450" s="36">
        <v>482.8</v>
      </c>
      <c r="I450" s="36">
        <v>486.55</v>
      </c>
      <c r="J450" s="36">
        <v>489.35</v>
      </c>
      <c r="K450" s="31">
        <v>483.75</v>
      </c>
      <c r="L450" s="31">
        <v>477.2</v>
      </c>
      <c r="M450" s="31">
        <v>0.85428000000000004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947.75</v>
      </c>
      <c r="D451" s="36">
        <v>949.08333333333337</v>
      </c>
      <c r="E451" s="36">
        <v>943.66666666666674</v>
      </c>
      <c r="F451" s="36">
        <v>939.58333333333337</v>
      </c>
      <c r="G451" s="36">
        <v>934.16666666666674</v>
      </c>
      <c r="H451" s="36">
        <v>953.16666666666674</v>
      </c>
      <c r="I451" s="36">
        <v>958.58333333333348</v>
      </c>
      <c r="J451" s="36">
        <v>962.66666666666674</v>
      </c>
      <c r="K451" s="31">
        <v>954.5</v>
      </c>
      <c r="L451" s="31">
        <v>945</v>
      </c>
      <c r="M451" s="31">
        <v>2.6813600000000002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1041.75</v>
      </c>
      <c r="D452" s="36">
        <v>1047.3166666666666</v>
      </c>
      <c r="E452" s="36">
        <v>1034.4333333333332</v>
      </c>
      <c r="F452" s="36">
        <v>1027.1166666666666</v>
      </c>
      <c r="G452" s="36">
        <v>1014.2333333333331</v>
      </c>
      <c r="H452" s="36">
        <v>1054.6333333333332</v>
      </c>
      <c r="I452" s="36">
        <v>1067.5166666666664</v>
      </c>
      <c r="J452" s="36">
        <v>1074.8333333333333</v>
      </c>
      <c r="K452" s="31">
        <v>1060.2</v>
      </c>
      <c r="L452" s="31">
        <v>1040</v>
      </c>
      <c r="M452" s="31">
        <v>6.9739899999999997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2047.5</v>
      </c>
      <c r="D453" s="36">
        <v>2055.5</v>
      </c>
      <c r="E453" s="36">
        <v>2032</v>
      </c>
      <c r="F453" s="36">
        <v>2016.5</v>
      </c>
      <c r="G453" s="36">
        <v>1993</v>
      </c>
      <c r="H453" s="36">
        <v>2071</v>
      </c>
      <c r="I453" s="36">
        <v>2094.5</v>
      </c>
      <c r="J453" s="36">
        <v>2110</v>
      </c>
      <c r="K453" s="31">
        <v>2079</v>
      </c>
      <c r="L453" s="31">
        <v>2040</v>
      </c>
      <c r="M453" s="31">
        <v>1.73824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4513.25</v>
      </c>
      <c r="D454" s="36">
        <v>4517.916666666667</v>
      </c>
      <c r="E454" s="36">
        <v>4489.7833333333338</v>
      </c>
      <c r="F454" s="36">
        <v>4466.3166666666666</v>
      </c>
      <c r="G454" s="36">
        <v>4438.1833333333334</v>
      </c>
      <c r="H454" s="36">
        <v>4541.3833333333341</v>
      </c>
      <c r="I454" s="36">
        <v>4569.5166666666673</v>
      </c>
      <c r="J454" s="36">
        <v>4592.9833333333345</v>
      </c>
      <c r="K454" s="31">
        <v>4546.05</v>
      </c>
      <c r="L454" s="31">
        <v>4494.45</v>
      </c>
      <c r="M454" s="31">
        <v>11.5512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1218.5</v>
      </c>
      <c r="D455" s="36">
        <v>1216.4166666666667</v>
      </c>
      <c r="E455" s="36">
        <v>1209.0833333333335</v>
      </c>
      <c r="F455" s="36">
        <v>1199.6666666666667</v>
      </c>
      <c r="G455" s="36">
        <v>1192.3333333333335</v>
      </c>
      <c r="H455" s="36">
        <v>1225.8333333333335</v>
      </c>
      <c r="I455" s="36">
        <v>1233.166666666667</v>
      </c>
      <c r="J455" s="36">
        <v>1242.5833333333335</v>
      </c>
      <c r="K455" s="31">
        <v>1223.75</v>
      </c>
      <c r="L455" s="31">
        <v>1207</v>
      </c>
      <c r="M455" s="31">
        <v>9.8458400000000008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7688.75</v>
      </c>
      <c r="D456" s="36">
        <v>7711.25</v>
      </c>
      <c r="E456" s="36">
        <v>7654.5</v>
      </c>
      <c r="F456" s="36">
        <v>7620.25</v>
      </c>
      <c r="G456" s="36">
        <v>7563.5</v>
      </c>
      <c r="H456" s="36">
        <v>7745.5</v>
      </c>
      <c r="I456" s="36">
        <v>7802.25</v>
      </c>
      <c r="J456" s="36">
        <v>7836.5</v>
      </c>
      <c r="K456" s="31">
        <v>7768</v>
      </c>
      <c r="L456" s="31">
        <v>7677</v>
      </c>
      <c r="M456" s="31">
        <v>0.98043999999999998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6877.35</v>
      </c>
      <c r="D457" s="36">
        <v>6932.45</v>
      </c>
      <c r="E457" s="36">
        <v>6794.9</v>
      </c>
      <c r="F457" s="36">
        <v>6712.45</v>
      </c>
      <c r="G457" s="36">
        <v>6574.9</v>
      </c>
      <c r="H457" s="36">
        <v>7014.9</v>
      </c>
      <c r="I457" s="36">
        <v>7152.4500000000007</v>
      </c>
      <c r="J457" s="36">
        <v>7234.9</v>
      </c>
      <c r="K457" s="31">
        <v>7070</v>
      </c>
      <c r="L457" s="31">
        <v>6850</v>
      </c>
      <c r="M457" s="31">
        <v>0.42874000000000001</v>
      </c>
      <c r="N457" s="1"/>
      <c r="O457" s="1"/>
    </row>
    <row r="458" spans="1:15" ht="12.75" customHeight="1">
      <c r="A458" s="33">
        <v>448</v>
      </c>
      <c r="B458" s="53" t="s">
        <v>956</v>
      </c>
      <c r="C458" s="31" t="e">
        <v>#N/A</v>
      </c>
      <c r="D458" s="36" t="e">
        <v>#N/A</v>
      </c>
      <c r="E458" s="36" t="e">
        <v>#N/A</v>
      </c>
      <c r="F458" s="36" t="e">
        <v>#N/A</v>
      </c>
      <c r="G458" s="36" t="e">
        <v>#N/A</v>
      </c>
      <c r="H458" s="36" t="e">
        <v>#N/A</v>
      </c>
      <c r="I458" s="36" t="e">
        <v>#N/A</v>
      </c>
      <c r="J458" s="36" t="e">
        <v>#N/A</v>
      </c>
      <c r="K458" s="31" t="e">
        <v>#N/A</v>
      </c>
      <c r="L458" s="31" t="e">
        <v>#N/A</v>
      </c>
      <c r="M458" s="31" t="e">
        <v>#N/A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988.4</v>
      </c>
      <c r="D459" s="36">
        <v>990.93333333333339</v>
      </c>
      <c r="E459" s="36">
        <v>981.96666666666681</v>
      </c>
      <c r="F459" s="36">
        <v>975.53333333333342</v>
      </c>
      <c r="G459" s="36">
        <v>966.56666666666683</v>
      </c>
      <c r="H459" s="36">
        <v>997.36666666666679</v>
      </c>
      <c r="I459" s="36">
        <v>1006.3333333333335</v>
      </c>
      <c r="J459" s="36">
        <v>1012.7666666666668</v>
      </c>
      <c r="K459" s="31">
        <v>999.9</v>
      </c>
      <c r="L459" s="31">
        <v>984.5</v>
      </c>
      <c r="M459" s="31">
        <v>58.362740000000002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443.35</v>
      </c>
      <c r="D460" s="36">
        <v>445.25</v>
      </c>
      <c r="E460" s="36">
        <v>438.6</v>
      </c>
      <c r="F460" s="36">
        <v>433.85</v>
      </c>
      <c r="G460" s="36">
        <v>427.20000000000005</v>
      </c>
      <c r="H460" s="36">
        <v>450</v>
      </c>
      <c r="I460" s="36">
        <v>456.65</v>
      </c>
      <c r="J460" s="36">
        <v>461.4</v>
      </c>
      <c r="K460" s="31">
        <v>451.9</v>
      </c>
      <c r="L460" s="31">
        <v>440.5</v>
      </c>
      <c r="M460" s="31">
        <v>88.506200000000007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154.21</v>
      </c>
      <c r="D461" s="36">
        <v>154.45666666666668</v>
      </c>
      <c r="E461" s="36">
        <v>153.25333333333336</v>
      </c>
      <c r="F461" s="36">
        <v>152.29666666666668</v>
      </c>
      <c r="G461" s="36">
        <v>151.09333333333336</v>
      </c>
      <c r="H461" s="36">
        <v>155.41333333333336</v>
      </c>
      <c r="I461" s="36">
        <v>156.61666666666667</v>
      </c>
      <c r="J461" s="36">
        <v>157.57333333333335</v>
      </c>
      <c r="K461" s="31">
        <v>155.66</v>
      </c>
      <c r="L461" s="31">
        <v>153.5</v>
      </c>
      <c r="M461" s="31">
        <v>325.75459999999998</v>
      </c>
      <c r="N461" s="1"/>
      <c r="O461" s="1"/>
    </row>
    <row r="462" spans="1:15" ht="12.75" customHeight="1">
      <c r="A462" s="33">
        <v>452</v>
      </c>
      <c r="B462" s="53" t="s">
        <v>869</v>
      </c>
      <c r="C462" s="31">
        <v>1094.6500000000001</v>
      </c>
      <c r="D462" s="36">
        <v>1102.0833333333333</v>
      </c>
      <c r="E462" s="36">
        <v>1083.3166666666666</v>
      </c>
      <c r="F462" s="36">
        <v>1071.9833333333333</v>
      </c>
      <c r="G462" s="36">
        <v>1053.2166666666667</v>
      </c>
      <c r="H462" s="36">
        <v>1113.4166666666665</v>
      </c>
      <c r="I462" s="36">
        <v>1132.1833333333334</v>
      </c>
      <c r="J462" s="36">
        <v>1143.5166666666664</v>
      </c>
      <c r="K462" s="31">
        <v>1120.8499999999999</v>
      </c>
      <c r="L462" s="31">
        <v>1090.75</v>
      </c>
      <c r="M462" s="31">
        <v>31.071770000000001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91.05</v>
      </c>
      <c r="D463" s="36">
        <v>91.613333333333344</v>
      </c>
      <c r="E463" s="36">
        <v>90.336666666666687</v>
      </c>
      <c r="F463" s="36">
        <v>89.623333333333349</v>
      </c>
      <c r="G463" s="36">
        <v>88.346666666666692</v>
      </c>
      <c r="H463" s="36">
        <v>92.326666666666682</v>
      </c>
      <c r="I463" s="36">
        <v>93.603333333333325</v>
      </c>
      <c r="J463" s="36">
        <v>94.316666666666677</v>
      </c>
      <c r="K463" s="31">
        <v>92.89</v>
      </c>
      <c r="L463" s="31">
        <v>90.9</v>
      </c>
      <c r="M463" s="31">
        <v>39.137479999999996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1649</v>
      </c>
      <c r="D464" s="36">
        <v>1655.1666666666667</v>
      </c>
      <c r="E464" s="36">
        <v>1640.3333333333335</v>
      </c>
      <c r="F464" s="36">
        <v>1631.6666666666667</v>
      </c>
      <c r="G464" s="36">
        <v>1616.8333333333335</v>
      </c>
      <c r="H464" s="36">
        <v>1663.8333333333335</v>
      </c>
      <c r="I464" s="36">
        <v>1678.666666666667</v>
      </c>
      <c r="J464" s="36">
        <v>1687.3333333333335</v>
      </c>
      <c r="K464" s="31">
        <v>1670</v>
      </c>
      <c r="L464" s="31">
        <v>1646.5</v>
      </c>
      <c r="M464" s="31">
        <v>10.60407</v>
      </c>
      <c r="N464" s="1"/>
      <c r="O464" s="1"/>
    </row>
    <row r="465" spans="1:15" ht="12.75" customHeight="1">
      <c r="A465" s="33">
        <v>455</v>
      </c>
      <c r="B465" s="53" t="s">
        <v>495</v>
      </c>
      <c r="C465" s="31">
        <v>1271.45</v>
      </c>
      <c r="D465" s="36">
        <v>1277.1499999999999</v>
      </c>
      <c r="E465" s="36">
        <v>1259.2999999999997</v>
      </c>
      <c r="F465" s="36">
        <v>1247.1499999999999</v>
      </c>
      <c r="G465" s="36">
        <v>1229.2999999999997</v>
      </c>
      <c r="H465" s="36">
        <v>1289.2999999999997</v>
      </c>
      <c r="I465" s="36">
        <v>1307.1499999999996</v>
      </c>
      <c r="J465" s="36">
        <v>1319.2999999999997</v>
      </c>
      <c r="K465" s="31">
        <v>1295</v>
      </c>
      <c r="L465" s="31">
        <v>1265</v>
      </c>
      <c r="M465" s="31">
        <v>1.1350800000000001</v>
      </c>
      <c r="N465" s="1"/>
      <c r="O465" s="1"/>
    </row>
    <row r="466" spans="1:15" ht="12.75" customHeight="1">
      <c r="A466" s="33">
        <v>456</v>
      </c>
      <c r="B466" s="53" t="s">
        <v>496</v>
      </c>
      <c r="C466" s="31">
        <v>240.9</v>
      </c>
      <c r="D466" s="36">
        <v>242.10000000000002</v>
      </c>
      <c r="E466" s="36">
        <v>238.90000000000003</v>
      </c>
      <c r="F466" s="36">
        <v>236.9</v>
      </c>
      <c r="G466" s="36">
        <v>233.70000000000002</v>
      </c>
      <c r="H466" s="36">
        <v>244.10000000000005</v>
      </c>
      <c r="I466" s="36">
        <v>247.30000000000004</v>
      </c>
      <c r="J466" s="36">
        <v>249.30000000000007</v>
      </c>
      <c r="K466" s="31">
        <v>245.3</v>
      </c>
      <c r="L466" s="31">
        <v>240.1</v>
      </c>
      <c r="M466" s="31">
        <v>5.1106999999999996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851.1</v>
      </c>
      <c r="D467" s="36">
        <v>851.43333333333339</v>
      </c>
      <c r="E467" s="36">
        <v>845.76666666666677</v>
      </c>
      <c r="F467" s="36">
        <v>840.43333333333339</v>
      </c>
      <c r="G467" s="36">
        <v>834.76666666666677</v>
      </c>
      <c r="H467" s="36">
        <v>856.76666666666677</v>
      </c>
      <c r="I467" s="36">
        <v>862.43333333333328</v>
      </c>
      <c r="J467" s="36">
        <v>867.76666666666677</v>
      </c>
      <c r="K467" s="31">
        <v>857.1</v>
      </c>
      <c r="L467" s="31">
        <v>846.1</v>
      </c>
      <c r="M467" s="31">
        <v>12.226039999999999</v>
      </c>
      <c r="N467" s="1"/>
      <c r="O467" s="1"/>
    </row>
    <row r="468" spans="1:15" ht="12.75" customHeight="1">
      <c r="A468" s="33">
        <v>458</v>
      </c>
      <c r="B468" s="53" t="s">
        <v>497</v>
      </c>
      <c r="C468" s="31">
        <v>5003.8999999999996</v>
      </c>
      <c r="D468" s="36">
        <v>4951.9833333333336</v>
      </c>
      <c r="E468" s="36">
        <v>4818.9666666666672</v>
      </c>
      <c r="F468" s="36">
        <v>4634.0333333333338</v>
      </c>
      <c r="G468" s="36">
        <v>4501.0166666666673</v>
      </c>
      <c r="H468" s="36">
        <v>5136.916666666667</v>
      </c>
      <c r="I468" s="36">
        <v>5269.9333333333334</v>
      </c>
      <c r="J468" s="36">
        <v>5454.8666666666668</v>
      </c>
      <c r="K468" s="31">
        <v>5085</v>
      </c>
      <c r="L468" s="31">
        <v>4767.05</v>
      </c>
      <c r="M468" s="31">
        <v>4.4338800000000003</v>
      </c>
      <c r="N468" s="1"/>
      <c r="O468" s="1"/>
    </row>
    <row r="469" spans="1:15" ht="12.75" customHeight="1">
      <c r="A469" s="33">
        <v>459</v>
      </c>
      <c r="B469" s="53" t="s">
        <v>498</v>
      </c>
      <c r="C469" s="31">
        <v>3798.15</v>
      </c>
      <c r="D469" s="36">
        <v>3802.8500000000004</v>
      </c>
      <c r="E469" s="36">
        <v>3746.4000000000005</v>
      </c>
      <c r="F469" s="36">
        <v>3694.65</v>
      </c>
      <c r="G469" s="36">
        <v>3638.2000000000003</v>
      </c>
      <c r="H469" s="36">
        <v>3854.6000000000008</v>
      </c>
      <c r="I469" s="36">
        <v>3911.0500000000006</v>
      </c>
      <c r="J469" s="36">
        <v>3962.8000000000011</v>
      </c>
      <c r="K469" s="31">
        <v>3859.3</v>
      </c>
      <c r="L469" s="31">
        <v>3751.1</v>
      </c>
      <c r="M469" s="31">
        <v>0.58635999999999999</v>
      </c>
      <c r="N469" s="1"/>
      <c r="O469" s="1"/>
    </row>
    <row r="470" spans="1:15" ht="12.75" customHeight="1">
      <c r="A470" s="33">
        <v>460</v>
      </c>
      <c r="B470" s="53" t="s">
        <v>870</v>
      </c>
      <c r="C470" s="31">
        <v>1339.5</v>
      </c>
      <c r="D470" s="36">
        <v>1344.7166666666667</v>
      </c>
      <c r="E470" s="36">
        <v>1329.7833333333333</v>
      </c>
      <c r="F470" s="36">
        <v>1320.0666666666666</v>
      </c>
      <c r="G470" s="36">
        <v>1305.1333333333332</v>
      </c>
      <c r="H470" s="36">
        <v>1354.4333333333334</v>
      </c>
      <c r="I470" s="36">
        <v>1369.3666666666668</v>
      </c>
      <c r="J470" s="36">
        <v>1379.0833333333335</v>
      </c>
      <c r="K470" s="31">
        <v>1359.65</v>
      </c>
      <c r="L470" s="31">
        <v>1335</v>
      </c>
      <c r="M470" s="31">
        <v>3.6385299999999998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3740.65</v>
      </c>
      <c r="D471" s="36">
        <v>3755.0166666666664</v>
      </c>
      <c r="E471" s="36">
        <v>3721.0333333333328</v>
      </c>
      <c r="F471" s="36">
        <v>3701.4166666666665</v>
      </c>
      <c r="G471" s="36">
        <v>3667.4333333333329</v>
      </c>
      <c r="H471" s="36">
        <v>3774.6333333333328</v>
      </c>
      <c r="I471" s="36">
        <v>3808.6166666666663</v>
      </c>
      <c r="J471" s="36">
        <v>3828.2333333333327</v>
      </c>
      <c r="K471" s="31">
        <v>3789</v>
      </c>
      <c r="L471" s="31">
        <v>3735.4</v>
      </c>
      <c r="M471" s="31">
        <v>3.8660199999999998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3453.9</v>
      </c>
      <c r="D472" s="36">
        <v>3459.2000000000003</v>
      </c>
      <c r="E472" s="36">
        <v>3435.3500000000004</v>
      </c>
      <c r="F472" s="36">
        <v>3416.8</v>
      </c>
      <c r="G472" s="36">
        <v>3392.9500000000003</v>
      </c>
      <c r="H472" s="36">
        <v>3477.7500000000005</v>
      </c>
      <c r="I472" s="36">
        <v>3501.6</v>
      </c>
      <c r="J472" s="36">
        <v>3520.1500000000005</v>
      </c>
      <c r="K472" s="31">
        <v>3483.05</v>
      </c>
      <c r="L472" s="31">
        <v>3440.65</v>
      </c>
      <c r="M472" s="31">
        <v>0.83214999999999995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1780.8</v>
      </c>
      <c r="D473" s="36">
        <v>1774.2833333333335</v>
      </c>
      <c r="E473" s="36">
        <v>1751.5666666666671</v>
      </c>
      <c r="F473" s="36">
        <v>1722.3333333333335</v>
      </c>
      <c r="G473" s="36">
        <v>1699.616666666667</v>
      </c>
      <c r="H473" s="36">
        <v>1803.5166666666671</v>
      </c>
      <c r="I473" s="36">
        <v>1826.2333333333338</v>
      </c>
      <c r="J473" s="36">
        <v>1855.4666666666672</v>
      </c>
      <c r="K473" s="31">
        <v>1797</v>
      </c>
      <c r="L473" s="31">
        <v>1745.05</v>
      </c>
      <c r="M473" s="31">
        <v>6.2114399999999996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7318.8</v>
      </c>
      <c r="D474" s="36">
        <v>7304.916666666667</v>
      </c>
      <c r="E474" s="36">
        <v>7224.8833333333341</v>
      </c>
      <c r="F474" s="36">
        <v>7130.9666666666672</v>
      </c>
      <c r="G474" s="36">
        <v>7050.9333333333343</v>
      </c>
      <c r="H474" s="36">
        <v>7398.8333333333339</v>
      </c>
      <c r="I474" s="36">
        <v>7478.8666666666668</v>
      </c>
      <c r="J474" s="36">
        <v>7572.7833333333338</v>
      </c>
      <c r="K474" s="31">
        <v>7384.95</v>
      </c>
      <c r="L474" s="31">
        <v>7211</v>
      </c>
      <c r="M474" s="31">
        <v>5.0209999999999999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36.630000000000003</v>
      </c>
      <c r="D475" s="36">
        <v>36.713333333333331</v>
      </c>
      <c r="E475" s="36">
        <v>36.516666666666666</v>
      </c>
      <c r="F475" s="36">
        <v>36.403333333333336</v>
      </c>
      <c r="G475" s="36">
        <v>36.206666666666671</v>
      </c>
      <c r="H475" s="36">
        <v>36.826666666666661</v>
      </c>
      <c r="I475" s="36">
        <v>37.023333333333333</v>
      </c>
      <c r="J475" s="36">
        <v>37.136666666666656</v>
      </c>
      <c r="K475" s="31">
        <v>36.909999999999997</v>
      </c>
      <c r="L475" s="31">
        <v>36.6</v>
      </c>
      <c r="M475" s="31">
        <v>37.711979999999997</v>
      </c>
      <c r="N475" s="1"/>
      <c r="O475" s="1"/>
    </row>
    <row r="476" spans="1:15" ht="12.75" customHeight="1">
      <c r="A476" s="33">
        <v>466</v>
      </c>
      <c r="B476" s="31" t="s">
        <v>500</v>
      </c>
      <c r="C476" s="36">
        <v>507.5</v>
      </c>
      <c r="D476" s="36">
        <v>500.61666666666662</v>
      </c>
      <c r="E476" s="36">
        <v>483.23333333333323</v>
      </c>
      <c r="F476" s="36">
        <v>458.96666666666664</v>
      </c>
      <c r="G476" s="36">
        <v>441.58333333333326</v>
      </c>
      <c r="H476" s="36">
        <v>524.88333333333321</v>
      </c>
      <c r="I476" s="36">
        <v>542.26666666666654</v>
      </c>
      <c r="J476" s="31">
        <v>566.53333333333319</v>
      </c>
      <c r="K476" s="31">
        <v>518</v>
      </c>
      <c r="L476" s="31">
        <v>476.35</v>
      </c>
      <c r="M476" s="53">
        <v>123.01011</v>
      </c>
      <c r="N476" s="1"/>
      <c r="O476" s="1"/>
    </row>
    <row r="477" spans="1:15" ht="12.75" customHeight="1">
      <c r="A477" s="33">
        <v>467</v>
      </c>
      <c r="B477" s="31" t="s">
        <v>501</v>
      </c>
      <c r="C477" s="36">
        <v>787.5</v>
      </c>
      <c r="D477" s="36">
        <v>787</v>
      </c>
      <c r="E477" s="36">
        <v>772.55</v>
      </c>
      <c r="F477" s="36">
        <v>757.59999999999991</v>
      </c>
      <c r="G477" s="36">
        <v>743.14999999999986</v>
      </c>
      <c r="H477" s="36">
        <v>801.95</v>
      </c>
      <c r="I477" s="36">
        <v>816.40000000000009</v>
      </c>
      <c r="J477" s="31">
        <v>831.35000000000014</v>
      </c>
      <c r="K477" s="31">
        <v>801.45</v>
      </c>
      <c r="L477" s="31">
        <v>772.05</v>
      </c>
      <c r="M477" s="53">
        <v>16.081569999999999</v>
      </c>
      <c r="N477" s="1"/>
      <c r="O477" s="1"/>
    </row>
    <row r="478" spans="1:15" ht="12.75" customHeight="1">
      <c r="A478" s="33">
        <v>468</v>
      </c>
      <c r="B478" s="31" t="s">
        <v>295</v>
      </c>
      <c r="C478" s="31">
        <v>4047.1</v>
      </c>
      <c r="D478" s="36">
        <v>4065.9499999999994</v>
      </c>
      <c r="E478" s="36">
        <v>3999.4499999999989</v>
      </c>
      <c r="F478" s="36">
        <v>3951.7999999999997</v>
      </c>
      <c r="G478" s="36">
        <v>3885.2999999999993</v>
      </c>
      <c r="H478" s="36">
        <v>4113.5999999999985</v>
      </c>
      <c r="I478" s="36">
        <v>4180.0999999999995</v>
      </c>
      <c r="J478" s="36">
        <v>4227.7499999999982</v>
      </c>
      <c r="K478" s="31">
        <v>4132.45</v>
      </c>
      <c r="L478" s="31">
        <v>4018.3</v>
      </c>
      <c r="M478" s="31">
        <v>3.41445</v>
      </c>
      <c r="N478" s="1"/>
      <c r="O478" s="1"/>
    </row>
    <row r="479" spans="1:15" ht="12.75" customHeight="1">
      <c r="A479" s="33">
        <v>469</v>
      </c>
      <c r="B479" s="31" t="s">
        <v>502</v>
      </c>
      <c r="C479" s="36">
        <v>49.5</v>
      </c>
      <c r="D479" s="36">
        <v>49.79</v>
      </c>
      <c r="E479" s="36">
        <v>49.01</v>
      </c>
      <c r="F479" s="36">
        <v>48.519999999999996</v>
      </c>
      <c r="G479" s="36">
        <v>47.739999999999995</v>
      </c>
      <c r="H479" s="36">
        <v>50.28</v>
      </c>
      <c r="I479" s="36">
        <v>51.06</v>
      </c>
      <c r="J479" s="31">
        <v>51.550000000000004</v>
      </c>
      <c r="K479" s="31">
        <v>50.57</v>
      </c>
      <c r="L479" s="31">
        <v>49.3</v>
      </c>
      <c r="M479" s="53">
        <v>46.570480000000003</v>
      </c>
      <c r="N479" s="1"/>
      <c r="O479" s="1"/>
    </row>
    <row r="480" spans="1:15" ht="12.75" customHeight="1">
      <c r="A480" s="33">
        <v>470</v>
      </c>
      <c r="B480" s="31" t="s">
        <v>503</v>
      </c>
      <c r="C480" s="31">
        <v>1064.3</v>
      </c>
      <c r="D480" s="36">
        <v>1063.8833333333332</v>
      </c>
      <c r="E480" s="36">
        <v>1046.4166666666665</v>
      </c>
      <c r="F480" s="36">
        <v>1028.5333333333333</v>
      </c>
      <c r="G480" s="36">
        <v>1011.0666666666666</v>
      </c>
      <c r="H480" s="36">
        <v>1081.7666666666664</v>
      </c>
      <c r="I480" s="36">
        <v>1099.2333333333331</v>
      </c>
      <c r="J480" s="36">
        <v>1117.1166666666663</v>
      </c>
      <c r="K480" s="31">
        <v>1081.3499999999999</v>
      </c>
      <c r="L480" s="31">
        <v>1046</v>
      </c>
      <c r="M480" s="31">
        <v>6.0101100000000001</v>
      </c>
      <c r="N480" s="1"/>
      <c r="O480" s="1"/>
    </row>
    <row r="481" spans="1:15" ht="12.75" customHeight="1">
      <c r="A481" s="33">
        <v>471</v>
      </c>
      <c r="B481" s="31" t="s">
        <v>231</v>
      </c>
      <c r="C481" s="36">
        <v>613.79999999999995</v>
      </c>
      <c r="D481" s="36">
        <v>612</v>
      </c>
      <c r="E481" s="36">
        <v>608.5</v>
      </c>
      <c r="F481" s="36">
        <v>603.20000000000005</v>
      </c>
      <c r="G481" s="36">
        <v>599.70000000000005</v>
      </c>
      <c r="H481" s="36">
        <v>617.29999999999995</v>
      </c>
      <c r="I481" s="36">
        <v>620.79999999999995</v>
      </c>
      <c r="J481" s="36">
        <v>626.09999999999991</v>
      </c>
      <c r="K481" s="31">
        <v>615.5</v>
      </c>
      <c r="L481" s="31">
        <v>606.70000000000005</v>
      </c>
      <c r="M481" s="31">
        <v>11.860440000000001</v>
      </c>
      <c r="N481" s="1"/>
      <c r="O481" s="1"/>
    </row>
    <row r="482" spans="1:15" ht="12.75" customHeight="1">
      <c r="A482" s="33">
        <v>472</v>
      </c>
      <c r="B482" s="31" t="s">
        <v>504</v>
      </c>
      <c r="C482" s="31">
        <v>1267.5</v>
      </c>
      <c r="D482" s="36">
        <v>1281.5</v>
      </c>
      <c r="E482" s="36">
        <v>1247</v>
      </c>
      <c r="F482" s="36">
        <v>1226.5</v>
      </c>
      <c r="G482" s="36">
        <v>1192</v>
      </c>
      <c r="H482" s="36">
        <v>1302</v>
      </c>
      <c r="I482" s="36">
        <v>1336.5</v>
      </c>
      <c r="J482" s="36">
        <v>1357</v>
      </c>
      <c r="K482" s="31">
        <v>1316</v>
      </c>
      <c r="L482" s="31">
        <v>1261</v>
      </c>
      <c r="M482" s="31">
        <v>1.73645</v>
      </c>
      <c r="N482" s="1"/>
      <c r="O482" s="1"/>
    </row>
    <row r="483" spans="1:15" ht="12.75" customHeight="1">
      <c r="A483" s="33">
        <v>473</v>
      </c>
      <c r="B483" s="31" t="s">
        <v>827</v>
      </c>
      <c r="C483" s="36">
        <v>42.92</v>
      </c>
      <c r="D483" s="36">
        <v>42.98</v>
      </c>
      <c r="E483" s="36">
        <v>42.709999999999994</v>
      </c>
      <c r="F483" s="36">
        <v>42.5</v>
      </c>
      <c r="G483" s="36">
        <v>42.23</v>
      </c>
      <c r="H483" s="36">
        <v>43.189999999999991</v>
      </c>
      <c r="I483" s="36">
        <v>43.459999999999987</v>
      </c>
      <c r="J483" s="36">
        <v>43.669999999999987</v>
      </c>
      <c r="K483" s="31">
        <v>43.25</v>
      </c>
      <c r="L483" s="31">
        <v>42.77</v>
      </c>
      <c r="M483" s="31">
        <v>61.101950000000002</v>
      </c>
      <c r="N483" s="1"/>
      <c r="O483" s="1"/>
    </row>
    <row r="484" spans="1:15" ht="12.75" customHeight="1">
      <c r="A484" s="33">
        <v>474</v>
      </c>
      <c r="B484" s="53" t="s">
        <v>230</v>
      </c>
      <c r="C484" s="31">
        <v>11642.65</v>
      </c>
      <c r="D484" s="36">
        <v>11681.533333333333</v>
      </c>
      <c r="E484" s="36">
        <v>11565.116666666665</v>
      </c>
      <c r="F484" s="36">
        <v>11487.583333333332</v>
      </c>
      <c r="G484" s="36">
        <v>11371.166666666664</v>
      </c>
      <c r="H484" s="36">
        <v>11759.066666666666</v>
      </c>
      <c r="I484" s="36">
        <v>11875.483333333334</v>
      </c>
      <c r="J484" s="36">
        <v>11953.016666666666</v>
      </c>
      <c r="K484" s="31">
        <v>11797.95</v>
      </c>
      <c r="L484" s="31">
        <v>11604</v>
      </c>
      <c r="M484" s="31">
        <v>2.57856</v>
      </c>
      <c r="N484" s="1"/>
      <c r="O484" s="1"/>
    </row>
    <row r="485" spans="1:15" ht="12.75" customHeight="1">
      <c r="A485" s="33">
        <v>475</v>
      </c>
      <c r="B485" s="53" t="s">
        <v>296</v>
      </c>
      <c r="C485" s="36">
        <v>123.21</v>
      </c>
      <c r="D485" s="36">
        <v>124.07</v>
      </c>
      <c r="E485" s="36">
        <v>120.83999999999999</v>
      </c>
      <c r="F485" s="36">
        <v>118.47</v>
      </c>
      <c r="G485" s="36">
        <v>115.24</v>
      </c>
      <c r="H485" s="36">
        <v>126.43999999999998</v>
      </c>
      <c r="I485" s="36">
        <v>129.67000000000002</v>
      </c>
      <c r="J485" s="36">
        <v>132.03999999999996</v>
      </c>
      <c r="K485" s="31">
        <v>127.3</v>
      </c>
      <c r="L485" s="31">
        <v>121.7</v>
      </c>
      <c r="M485" s="31">
        <v>270.66741000000002</v>
      </c>
      <c r="N485" s="1"/>
      <c r="O485" s="1"/>
    </row>
    <row r="486" spans="1:15" ht="12.75" customHeight="1">
      <c r="A486" s="33">
        <v>476</v>
      </c>
      <c r="B486" s="53" t="s">
        <v>229</v>
      </c>
      <c r="C486" s="31">
        <v>2115</v>
      </c>
      <c r="D486" s="36">
        <v>2103.3166666666666</v>
      </c>
      <c r="E486" s="36">
        <v>2087.6833333333334</v>
      </c>
      <c r="F486" s="36">
        <v>2060.3666666666668</v>
      </c>
      <c r="G486" s="36">
        <v>2044.7333333333336</v>
      </c>
      <c r="H486" s="36">
        <v>2130.6333333333332</v>
      </c>
      <c r="I486" s="36">
        <v>2146.2666666666664</v>
      </c>
      <c r="J486" s="36">
        <v>2173.583333333333</v>
      </c>
      <c r="K486" s="31">
        <v>2118.9499999999998</v>
      </c>
      <c r="L486" s="31">
        <v>2076</v>
      </c>
      <c r="M486" s="31">
        <v>2.79881</v>
      </c>
      <c r="N486" s="1"/>
      <c r="O486" s="1"/>
    </row>
    <row r="487" spans="1:15" ht="12.75" customHeight="1">
      <c r="A487" s="33">
        <v>477</v>
      </c>
      <c r="B487" s="53" t="s">
        <v>874</v>
      </c>
      <c r="C487" s="36">
        <v>1547.25</v>
      </c>
      <c r="D487" s="36">
        <v>1541.8500000000001</v>
      </c>
      <c r="E487" s="36">
        <v>1530.8000000000002</v>
      </c>
      <c r="F487" s="36">
        <v>1514.3500000000001</v>
      </c>
      <c r="G487" s="36">
        <v>1503.3000000000002</v>
      </c>
      <c r="H487" s="36">
        <v>1558.3000000000002</v>
      </c>
      <c r="I487" s="36">
        <v>1569.35</v>
      </c>
      <c r="J487" s="36">
        <v>1585.8000000000002</v>
      </c>
      <c r="K487" s="31">
        <v>1552.9</v>
      </c>
      <c r="L487" s="31">
        <v>1525.4</v>
      </c>
      <c r="M487" s="31">
        <v>5.1612299999999998</v>
      </c>
      <c r="N487" s="1"/>
      <c r="O487" s="1"/>
    </row>
    <row r="488" spans="1:15" ht="12.75" customHeight="1">
      <c r="A488" s="33">
        <v>478</v>
      </c>
      <c r="B488" s="53" t="s">
        <v>828</v>
      </c>
      <c r="C488" s="36">
        <v>355.2</v>
      </c>
      <c r="D488" s="36">
        <v>357.68333333333334</v>
      </c>
      <c r="E488" s="36">
        <v>350.26666666666665</v>
      </c>
      <c r="F488" s="36">
        <v>345.33333333333331</v>
      </c>
      <c r="G488" s="36">
        <v>337.91666666666663</v>
      </c>
      <c r="H488" s="36">
        <v>362.61666666666667</v>
      </c>
      <c r="I488" s="36">
        <v>370.0333333333333</v>
      </c>
      <c r="J488" s="36">
        <v>374.9666666666667</v>
      </c>
      <c r="K488" s="31">
        <v>365.1</v>
      </c>
      <c r="L488" s="31">
        <v>352.75</v>
      </c>
      <c r="M488" s="31">
        <v>8.3842099999999995</v>
      </c>
      <c r="N488" s="1"/>
      <c r="O488" s="1"/>
    </row>
    <row r="489" spans="1:15" ht="12.75" customHeight="1">
      <c r="A489" s="33">
        <v>479</v>
      </c>
      <c r="B489" s="53" t="s">
        <v>505</v>
      </c>
      <c r="C489" s="36">
        <v>463.1</v>
      </c>
      <c r="D489" s="36">
        <v>464.86666666666662</v>
      </c>
      <c r="E489" s="36">
        <v>460.23333333333323</v>
      </c>
      <c r="F489" s="36">
        <v>457.36666666666662</v>
      </c>
      <c r="G489" s="36">
        <v>452.73333333333323</v>
      </c>
      <c r="H489" s="36">
        <v>467.73333333333323</v>
      </c>
      <c r="I489" s="36">
        <v>472.36666666666656</v>
      </c>
      <c r="J489" s="36">
        <v>475.23333333333323</v>
      </c>
      <c r="K489" s="31">
        <v>469.5</v>
      </c>
      <c r="L489" s="31">
        <v>462</v>
      </c>
      <c r="M489" s="31">
        <v>2.27921</v>
      </c>
      <c r="N489" s="1"/>
      <c r="O489" s="1"/>
    </row>
    <row r="490" spans="1:15" ht="12.75" customHeight="1">
      <c r="A490" s="33">
        <v>480</v>
      </c>
      <c r="B490" s="53" t="s">
        <v>506</v>
      </c>
      <c r="C490" s="36">
        <v>504.85</v>
      </c>
      <c r="D490" s="36">
        <v>508.38333333333338</v>
      </c>
      <c r="E490" s="36">
        <v>499.46666666666681</v>
      </c>
      <c r="F490" s="36">
        <v>494.08333333333343</v>
      </c>
      <c r="G490" s="36">
        <v>485.16666666666686</v>
      </c>
      <c r="H490" s="36">
        <v>513.76666666666677</v>
      </c>
      <c r="I490" s="36">
        <v>522.68333333333339</v>
      </c>
      <c r="J490" s="36">
        <v>528.06666666666672</v>
      </c>
      <c r="K490" s="31">
        <v>517.29999999999995</v>
      </c>
      <c r="L490" s="31">
        <v>503</v>
      </c>
      <c r="M490" s="31">
        <v>9.62805</v>
      </c>
      <c r="N490" s="1"/>
      <c r="O490" s="1"/>
    </row>
    <row r="491" spans="1:15" ht="12.75" customHeight="1">
      <c r="A491" s="33">
        <v>481</v>
      </c>
      <c r="B491" s="53" t="s">
        <v>507</v>
      </c>
      <c r="C491" s="36">
        <v>314.8</v>
      </c>
      <c r="D491" s="36">
        <v>316.2833333333333</v>
      </c>
      <c r="E491" s="36">
        <v>310.56666666666661</v>
      </c>
      <c r="F491" s="36">
        <v>306.33333333333331</v>
      </c>
      <c r="G491" s="36">
        <v>300.61666666666662</v>
      </c>
      <c r="H491" s="36">
        <v>320.51666666666659</v>
      </c>
      <c r="I491" s="36">
        <v>326.23333333333329</v>
      </c>
      <c r="J491" s="36">
        <v>330.46666666666658</v>
      </c>
      <c r="K491" s="31">
        <v>322</v>
      </c>
      <c r="L491" s="31">
        <v>312.05</v>
      </c>
      <c r="M491" s="31">
        <v>8.3552199999999992</v>
      </c>
      <c r="N491" s="1"/>
      <c r="O491" s="1"/>
    </row>
    <row r="492" spans="1:15" ht="12.75" customHeight="1">
      <c r="A492" s="33">
        <v>482</v>
      </c>
      <c r="B492" s="53" t="s">
        <v>508</v>
      </c>
      <c r="C492" s="36">
        <v>498.8</v>
      </c>
      <c r="D492" s="36">
        <v>496.38333333333338</v>
      </c>
      <c r="E492" s="36">
        <v>492.86666666666679</v>
      </c>
      <c r="F492" s="36">
        <v>486.93333333333339</v>
      </c>
      <c r="G492" s="36">
        <v>483.4166666666668</v>
      </c>
      <c r="H492" s="36">
        <v>502.31666666666678</v>
      </c>
      <c r="I492" s="36">
        <v>505.83333333333331</v>
      </c>
      <c r="J492" s="36">
        <v>511.76666666666677</v>
      </c>
      <c r="K492" s="31">
        <v>499.9</v>
      </c>
      <c r="L492" s="31">
        <v>490.45</v>
      </c>
      <c r="M492" s="31">
        <v>1.00922</v>
      </c>
      <c r="N492" s="1"/>
      <c r="O492" s="1"/>
    </row>
    <row r="493" spans="1:15" ht="12.75" customHeight="1">
      <c r="A493" s="33">
        <v>483</v>
      </c>
      <c r="B493" s="53" t="s">
        <v>509</v>
      </c>
      <c r="C493" s="36">
        <v>557.75</v>
      </c>
      <c r="D493" s="36">
        <v>559.85</v>
      </c>
      <c r="E493" s="36">
        <v>553.5</v>
      </c>
      <c r="F493" s="36">
        <v>549.25</v>
      </c>
      <c r="G493" s="36">
        <v>542.9</v>
      </c>
      <c r="H493" s="36">
        <v>564.1</v>
      </c>
      <c r="I493" s="36">
        <v>570.45000000000016</v>
      </c>
      <c r="J493" s="36">
        <v>574.70000000000005</v>
      </c>
      <c r="K493" s="31">
        <v>566.20000000000005</v>
      </c>
      <c r="L493" s="31">
        <v>555.6</v>
      </c>
      <c r="M493" s="31">
        <v>1.1269</v>
      </c>
      <c r="N493" s="1"/>
      <c r="O493" s="1"/>
    </row>
    <row r="494" spans="1:15" ht="12.75" customHeight="1">
      <c r="A494" s="33">
        <v>484</v>
      </c>
      <c r="B494" s="53" t="s">
        <v>297</v>
      </c>
      <c r="C494" s="53">
        <v>621.04999999999995</v>
      </c>
      <c r="D494" s="36">
        <v>628.65</v>
      </c>
      <c r="E494" s="36">
        <v>608.65</v>
      </c>
      <c r="F494" s="36">
        <v>596.25</v>
      </c>
      <c r="G494" s="36">
        <v>576.25</v>
      </c>
      <c r="H494" s="36">
        <v>641.04999999999995</v>
      </c>
      <c r="I494" s="36">
        <v>661.05</v>
      </c>
      <c r="J494" s="36">
        <v>673.44999999999993</v>
      </c>
      <c r="K494" s="31">
        <v>648.65</v>
      </c>
      <c r="L494" s="31">
        <v>616.25</v>
      </c>
      <c r="M494" s="31">
        <v>69.826930000000004</v>
      </c>
      <c r="N494" s="1"/>
      <c r="O494" s="1"/>
    </row>
    <row r="495" spans="1:15" ht="12.75" customHeight="1">
      <c r="A495" s="33">
        <v>485</v>
      </c>
      <c r="B495" s="53" t="s">
        <v>510</v>
      </c>
      <c r="C495" s="53">
        <v>1291.3</v>
      </c>
      <c r="D495" s="36">
        <v>1295.1500000000001</v>
      </c>
      <c r="E495" s="36">
        <v>1279.3000000000002</v>
      </c>
      <c r="F495" s="36">
        <v>1267.3000000000002</v>
      </c>
      <c r="G495" s="36">
        <v>1251.4500000000003</v>
      </c>
      <c r="H495" s="36">
        <v>1307.1500000000001</v>
      </c>
      <c r="I495" s="36">
        <v>1323</v>
      </c>
      <c r="J495" s="36">
        <v>1335</v>
      </c>
      <c r="K495" s="31">
        <v>1311</v>
      </c>
      <c r="L495" s="31">
        <v>1283.1500000000001</v>
      </c>
      <c r="M495" s="31">
        <v>0.70026999999999995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446.3</v>
      </c>
      <c r="D496" s="36">
        <v>453.89999999999992</v>
      </c>
      <c r="E496" s="36">
        <v>436.79999999999984</v>
      </c>
      <c r="F496" s="36">
        <v>427.2999999999999</v>
      </c>
      <c r="G496" s="36">
        <v>410.19999999999982</v>
      </c>
      <c r="H496" s="36">
        <v>463.39999999999986</v>
      </c>
      <c r="I496" s="36">
        <v>480.49999999999989</v>
      </c>
      <c r="J496" s="36">
        <v>489.99999999999989</v>
      </c>
      <c r="K496" s="31">
        <v>471</v>
      </c>
      <c r="L496" s="31">
        <v>444.4</v>
      </c>
      <c r="M496" s="31">
        <v>345.90598</v>
      </c>
      <c r="N496" s="1"/>
      <c r="O496" s="1"/>
    </row>
    <row r="497" spans="1:15" ht="12.75" customHeight="1">
      <c r="A497" s="33">
        <v>487</v>
      </c>
      <c r="B497" s="53" t="s">
        <v>511</v>
      </c>
      <c r="C497" s="53">
        <v>918.4</v>
      </c>
      <c r="D497" s="36">
        <v>916.46666666666658</v>
      </c>
      <c r="E497" s="36">
        <v>906.98333333333312</v>
      </c>
      <c r="F497" s="36">
        <v>895.56666666666649</v>
      </c>
      <c r="G497" s="36">
        <v>886.08333333333303</v>
      </c>
      <c r="H497" s="36">
        <v>927.88333333333321</v>
      </c>
      <c r="I497" s="36">
        <v>937.36666666666656</v>
      </c>
      <c r="J497" s="36">
        <v>948.7833333333333</v>
      </c>
      <c r="K497" s="31">
        <v>925.95</v>
      </c>
      <c r="L497" s="31">
        <v>905.05</v>
      </c>
      <c r="M497" s="31">
        <v>0.71802999999999995</v>
      </c>
      <c r="N497" s="1"/>
      <c r="O497" s="1"/>
    </row>
    <row r="498" spans="1:15" ht="12.75" customHeight="1">
      <c r="A498" s="33">
        <v>488</v>
      </c>
      <c r="B498" s="53" t="s">
        <v>137</v>
      </c>
      <c r="C498" s="36">
        <v>13.24</v>
      </c>
      <c r="D498" s="36">
        <v>13.286666666666667</v>
      </c>
      <c r="E498" s="36">
        <v>13.073333333333334</v>
      </c>
      <c r="F498" s="36">
        <v>12.906666666666666</v>
      </c>
      <c r="G498" s="36">
        <v>12.693333333333333</v>
      </c>
      <c r="H498" s="36">
        <v>13.453333333333335</v>
      </c>
      <c r="I498" s="36">
        <v>13.66666666666667</v>
      </c>
      <c r="J498" s="31">
        <v>13.833333333333336</v>
      </c>
      <c r="K498" s="31">
        <v>13.5</v>
      </c>
      <c r="L498" s="31">
        <v>13.12</v>
      </c>
      <c r="M498" s="53">
        <v>2617.8063699999998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1916</v>
      </c>
      <c r="D499" s="36">
        <v>1917.8333333333333</v>
      </c>
      <c r="E499" s="36">
        <v>1905.6666666666665</v>
      </c>
      <c r="F499" s="36">
        <v>1895.3333333333333</v>
      </c>
      <c r="G499" s="36">
        <v>1883.1666666666665</v>
      </c>
      <c r="H499" s="36">
        <v>1928.1666666666665</v>
      </c>
      <c r="I499" s="36">
        <v>1940.333333333333</v>
      </c>
      <c r="J499" s="31">
        <v>1950.6666666666665</v>
      </c>
      <c r="K499" s="31">
        <v>1930</v>
      </c>
      <c r="L499" s="31">
        <v>1907.5</v>
      </c>
      <c r="M499" s="53">
        <v>9.6198200000000007</v>
      </c>
      <c r="N499" s="1"/>
      <c r="O499" s="1"/>
    </row>
    <row r="500" spans="1:15" ht="12.75" customHeight="1">
      <c r="A500" s="33">
        <v>490</v>
      </c>
      <c r="B500" s="53" t="s">
        <v>512</v>
      </c>
      <c r="C500" s="53">
        <v>679.9</v>
      </c>
      <c r="D500" s="36">
        <v>683.30000000000007</v>
      </c>
      <c r="E500" s="36">
        <v>672.60000000000014</v>
      </c>
      <c r="F500" s="36">
        <v>665.30000000000007</v>
      </c>
      <c r="G500" s="36">
        <v>654.60000000000014</v>
      </c>
      <c r="H500" s="36">
        <v>690.60000000000014</v>
      </c>
      <c r="I500" s="36">
        <v>701.30000000000018</v>
      </c>
      <c r="J500" s="36">
        <v>708.60000000000014</v>
      </c>
      <c r="K500" s="31">
        <v>694</v>
      </c>
      <c r="L500" s="31">
        <v>676</v>
      </c>
      <c r="M500" s="31">
        <v>6.0330300000000001</v>
      </c>
      <c r="N500" s="1"/>
      <c r="O500" s="1"/>
    </row>
    <row r="501" spans="1:15" ht="12.75" customHeight="1">
      <c r="A501" s="33">
        <v>491</v>
      </c>
      <c r="B501" s="53" t="s">
        <v>829</v>
      </c>
      <c r="C501" s="53">
        <v>178.72</v>
      </c>
      <c r="D501" s="36">
        <v>181.07333333333335</v>
      </c>
      <c r="E501" s="36">
        <v>175.26666666666671</v>
      </c>
      <c r="F501" s="36">
        <v>171.81333333333336</v>
      </c>
      <c r="G501" s="36">
        <v>166.00666666666672</v>
      </c>
      <c r="H501" s="36">
        <v>184.5266666666667</v>
      </c>
      <c r="I501" s="36">
        <v>190.33333333333337</v>
      </c>
      <c r="J501" s="36">
        <v>193.78666666666669</v>
      </c>
      <c r="K501" s="31">
        <v>186.88</v>
      </c>
      <c r="L501" s="31">
        <v>177.62</v>
      </c>
      <c r="M501" s="31">
        <v>22.199770000000001</v>
      </c>
      <c r="N501" s="1"/>
      <c r="O501" s="1"/>
    </row>
    <row r="502" spans="1:15" ht="12.75" customHeight="1">
      <c r="A502" s="33">
        <v>492</v>
      </c>
      <c r="B502" s="53" t="s">
        <v>513</v>
      </c>
      <c r="C502" s="36">
        <v>845.65</v>
      </c>
      <c r="D502" s="36">
        <v>848.48333333333323</v>
      </c>
      <c r="E502" s="36">
        <v>830.26666666666642</v>
      </c>
      <c r="F502" s="36">
        <v>814.88333333333321</v>
      </c>
      <c r="G502" s="36">
        <v>796.6666666666664</v>
      </c>
      <c r="H502" s="36">
        <v>863.86666666666645</v>
      </c>
      <c r="I502" s="36">
        <v>882.08333333333337</v>
      </c>
      <c r="J502" s="31">
        <v>897.46666666666647</v>
      </c>
      <c r="K502" s="31">
        <v>866.7</v>
      </c>
      <c r="L502" s="31">
        <v>833.1</v>
      </c>
      <c r="M502" s="53">
        <v>1.2701100000000001</v>
      </c>
      <c r="N502" s="1"/>
      <c r="O502" s="1"/>
    </row>
    <row r="503" spans="1:15" ht="12.75" customHeight="1">
      <c r="A503" s="33">
        <v>493</v>
      </c>
      <c r="B503" s="53" t="s">
        <v>298</v>
      </c>
      <c r="C503" s="53">
        <v>2047.2</v>
      </c>
      <c r="D503" s="36">
        <v>2056.4666666666667</v>
      </c>
      <c r="E503" s="36">
        <v>2001.8333333333335</v>
      </c>
      <c r="F503" s="36">
        <v>1956.4666666666667</v>
      </c>
      <c r="G503" s="36">
        <v>1901.8333333333335</v>
      </c>
      <c r="H503" s="36">
        <v>2101.8333333333335</v>
      </c>
      <c r="I503" s="36">
        <v>2156.4666666666667</v>
      </c>
      <c r="J503" s="36">
        <v>2201.8333333333335</v>
      </c>
      <c r="K503" s="31">
        <v>2111.1</v>
      </c>
      <c r="L503" s="31">
        <v>2011.1</v>
      </c>
      <c r="M503" s="31">
        <v>0.87978000000000001</v>
      </c>
      <c r="N503" s="1"/>
      <c r="O503" s="1"/>
    </row>
    <row r="504" spans="1:15" ht="12.75" customHeight="1">
      <c r="A504" s="33">
        <v>494</v>
      </c>
      <c r="B504" s="192" t="s">
        <v>234</v>
      </c>
      <c r="C504" s="192">
        <v>551.9</v>
      </c>
      <c r="D504" s="193">
        <v>552.58333333333337</v>
      </c>
      <c r="E504" s="193">
        <v>548.31666666666672</v>
      </c>
      <c r="F504" s="193">
        <v>544.73333333333335</v>
      </c>
      <c r="G504" s="193">
        <v>540.4666666666667</v>
      </c>
      <c r="H504" s="193">
        <v>556.16666666666674</v>
      </c>
      <c r="I504" s="193">
        <v>560.43333333333339</v>
      </c>
      <c r="J504" s="193">
        <v>564.01666666666677</v>
      </c>
      <c r="K504" s="194">
        <v>556.85</v>
      </c>
      <c r="L504" s="194">
        <v>549</v>
      </c>
      <c r="M504" s="194">
        <v>55.442889999999998</v>
      </c>
      <c r="N504" s="1"/>
      <c r="O504" s="1"/>
    </row>
    <row r="505" spans="1:15" ht="12.75" customHeight="1">
      <c r="A505" s="33">
        <v>495</v>
      </c>
      <c r="B505" s="264" t="s">
        <v>299</v>
      </c>
      <c r="C505" s="264">
        <v>23.5</v>
      </c>
      <c r="D505" s="265">
        <v>23.569999999999997</v>
      </c>
      <c r="E505" s="265">
        <v>23.169999999999995</v>
      </c>
      <c r="F505" s="265">
        <v>22.839999999999996</v>
      </c>
      <c r="G505" s="265">
        <v>22.439999999999994</v>
      </c>
      <c r="H505" s="265">
        <v>23.899999999999995</v>
      </c>
      <c r="I505" s="265">
        <v>24.299999999999994</v>
      </c>
      <c r="J505" s="265">
        <v>24.629999999999995</v>
      </c>
      <c r="K505" s="266">
        <v>23.97</v>
      </c>
      <c r="L505" s="266">
        <v>23.24</v>
      </c>
      <c r="M505" s="266">
        <v>1240.89733</v>
      </c>
      <c r="N505" s="1"/>
      <c r="O505" s="1"/>
    </row>
    <row r="506" spans="1:15" ht="12.75" customHeight="1">
      <c r="A506" s="33">
        <v>496</v>
      </c>
      <c r="B506" s="207" t="s">
        <v>514</v>
      </c>
      <c r="C506" s="207">
        <v>16881.5</v>
      </c>
      <c r="D506" s="208">
        <v>17007.166666666668</v>
      </c>
      <c r="E506" s="208">
        <v>16714.333333333336</v>
      </c>
      <c r="F506" s="208">
        <v>16547.166666666668</v>
      </c>
      <c r="G506" s="208">
        <v>16254.333333333336</v>
      </c>
      <c r="H506" s="208">
        <v>17174.333333333336</v>
      </c>
      <c r="I506" s="208">
        <v>17467.166666666672</v>
      </c>
      <c r="J506" s="208">
        <v>17634.333333333336</v>
      </c>
      <c r="K506" s="206">
        <v>17300</v>
      </c>
      <c r="L506" s="206">
        <v>16840</v>
      </c>
      <c r="M506" s="206">
        <v>3.04E-2</v>
      </c>
      <c r="N506" s="191"/>
      <c r="O506" s="191"/>
    </row>
    <row r="507" spans="1:15" ht="12.75" customHeight="1">
      <c r="A507" s="33">
        <v>497</v>
      </c>
      <c r="B507" s="267" t="s">
        <v>235</v>
      </c>
      <c r="C507" s="267">
        <v>134.86000000000001</v>
      </c>
      <c r="D507" s="267">
        <v>135.41333333333333</v>
      </c>
      <c r="E507" s="267">
        <v>133.94666666666666</v>
      </c>
      <c r="F507" s="267">
        <v>133.03333333333333</v>
      </c>
      <c r="G507" s="267">
        <v>131.56666666666666</v>
      </c>
      <c r="H507" s="267">
        <v>136.32666666666665</v>
      </c>
      <c r="I507" s="267">
        <v>137.79333333333329</v>
      </c>
      <c r="J507" s="267">
        <v>138.70666666666665</v>
      </c>
      <c r="K507" s="267">
        <v>136.88</v>
      </c>
      <c r="L507" s="267">
        <v>134.5</v>
      </c>
      <c r="M507" s="267">
        <v>85.157769999999999</v>
      </c>
      <c r="N507" s="191"/>
      <c r="O507" s="191"/>
    </row>
    <row r="508" spans="1:15" ht="12.75" customHeight="1">
      <c r="A508" s="33">
        <v>498</v>
      </c>
      <c r="B508" s="269" t="s">
        <v>515</v>
      </c>
      <c r="C508" s="269">
        <v>773.65</v>
      </c>
      <c r="D508" s="269">
        <v>779.88333333333321</v>
      </c>
      <c r="E508" s="269">
        <v>762.06666666666638</v>
      </c>
      <c r="F508" s="269">
        <v>750.48333333333312</v>
      </c>
      <c r="G508" s="269">
        <v>732.66666666666629</v>
      </c>
      <c r="H508" s="269">
        <v>791.46666666666647</v>
      </c>
      <c r="I508" s="269">
        <v>809.2833333333333</v>
      </c>
      <c r="J508" s="269">
        <v>820.86666666666656</v>
      </c>
      <c r="K508" s="269">
        <v>797.7</v>
      </c>
      <c r="L508" s="269">
        <v>768.3</v>
      </c>
      <c r="M508" s="269">
        <v>3.4994999999999998</v>
      </c>
      <c r="N508" s="191"/>
      <c r="O508" s="191"/>
    </row>
    <row r="509" spans="1:15" ht="12.75" customHeight="1">
      <c r="A509" s="33">
        <v>499</v>
      </c>
      <c r="B509" s="267" t="s">
        <v>300</v>
      </c>
      <c r="C509" s="267">
        <v>277.7</v>
      </c>
      <c r="D509" s="267">
        <v>276.3</v>
      </c>
      <c r="E509" s="267">
        <v>270.60000000000002</v>
      </c>
      <c r="F509" s="267">
        <v>263.5</v>
      </c>
      <c r="G509" s="267">
        <v>257.8</v>
      </c>
      <c r="H509" s="267">
        <v>283.40000000000003</v>
      </c>
      <c r="I509" s="267">
        <v>289.09999999999997</v>
      </c>
      <c r="J509" s="267">
        <v>296.20000000000005</v>
      </c>
      <c r="K509" s="267">
        <v>282</v>
      </c>
      <c r="L509" s="267">
        <v>269.2</v>
      </c>
      <c r="M509" s="267">
        <v>477.92144999999999</v>
      </c>
      <c r="N509" s="191"/>
      <c r="O509" s="191"/>
    </row>
    <row r="510" spans="1:15" ht="12.75" customHeight="1">
      <c r="A510" s="33">
        <v>500</v>
      </c>
      <c r="B510" s="270" t="s">
        <v>236</v>
      </c>
      <c r="C510" s="270">
        <v>1115.8499999999999</v>
      </c>
      <c r="D510" s="270">
        <v>1121.0333333333333</v>
      </c>
      <c r="E510" s="270">
        <v>1109.0666666666666</v>
      </c>
      <c r="F510" s="270">
        <v>1102.2833333333333</v>
      </c>
      <c r="G510" s="270">
        <v>1090.3166666666666</v>
      </c>
      <c r="H510" s="270">
        <v>1127.8166666666666</v>
      </c>
      <c r="I510" s="270">
        <v>1139.7833333333333</v>
      </c>
      <c r="J510" s="270">
        <v>1146.5666666666666</v>
      </c>
      <c r="K510" s="270">
        <v>1133</v>
      </c>
      <c r="L510" s="270">
        <v>1114.25</v>
      </c>
      <c r="M510" s="270">
        <v>8.9716000000000005</v>
      </c>
      <c r="N510" s="191"/>
      <c r="O510" s="191"/>
    </row>
    <row r="511" spans="1:15" ht="12.75" customHeight="1">
      <c r="B511" t="s">
        <v>871</v>
      </c>
      <c r="C511">
        <v>2767.55</v>
      </c>
      <c r="D511">
        <v>2788.5166666666664</v>
      </c>
      <c r="E511">
        <v>2717.0333333333328</v>
      </c>
      <c r="F511">
        <v>2666.5166666666664</v>
      </c>
      <c r="G511">
        <v>2595.0333333333328</v>
      </c>
      <c r="H511">
        <v>2839.0333333333328</v>
      </c>
      <c r="I511">
        <v>2910.5166666666664</v>
      </c>
      <c r="J511">
        <v>2961.0333333333328</v>
      </c>
      <c r="K511">
        <v>2860</v>
      </c>
      <c r="L511">
        <v>2738</v>
      </c>
      <c r="M511">
        <v>0.70926</v>
      </c>
      <c r="N511" s="191"/>
      <c r="O511" s="191"/>
    </row>
    <row r="512" spans="1:15" ht="12.75" customHeight="1">
      <c r="N512" s="1"/>
      <c r="O512" s="1"/>
    </row>
    <row r="513" spans="1:15" ht="12.75" customHeight="1">
      <c r="N513" s="191"/>
      <c r="O513" s="191"/>
    </row>
    <row r="514" spans="1:15" ht="12.75" customHeight="1">
      <c r="N514" s="191"/>
      <c r="O514" s="19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0" t="s">
        <v>516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237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9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279" customWidth="1"/>
    <col min="2" max="2" width="14.33203125" style="218" customWidth="1"/>
    <col min="3" max="3" width="28.33203125" style="206" customWidth="1"/>
    <col min="4" max="4" width="55.6640625" style="206" customWidth="1"/>
    <col min="5" max="5" width="12.44140625" style="206" customWidth="1"/>
    <col min="6" max="6" width="13.109375" style="280" customWidth="1"/>
    <col min="7" max="7" width="9.5546875" style="218" customWidth="1"/>
    <col min="8" max="8" width="10.33203125" style="218" customWidth="1"/>
    <col min="9" max="9" width="9.33203125" style="258" customWidth="1"/>
    <col min="10" max="10" width="14.33203125" style="258" customWidth="1"/>
    <col min="11" max="28" width="9.33203125" style="258" customWidth="1"/>
    <col min="29" max="16384" width="14.44140625" style="25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81"/>
      <c r="B5" s="382"/>
      <c r="C5" s="381"/>
      <c r="D5" s="38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517</v>
      </c>
      <c r="B7" s="383" t="s">
        <v>518</v>
      </c>
      <c r="C7" s="383"/>
      <c r="D7" s="7">
        <f>Main!B10</f>
        <v>45552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519</v>
      </c>
      <c r="B9" s="82" t="s">
        <v>520</v>
      </c>
      <c r="C9" s="82" t="s">
        <v>521</v>
      </c>
      <c r="D9" s="82" t="s">
        <v>522</v>
      </c>
      <c r="E9" s="82" t="s">
        <v>523</v>
      </c>
      <c r="F9" s="82" t="s">
        <v>524</v>
      </c>
      <c r="G9" s="82" t="s">
        <v>525</v>
      </c>
      <c r="H9" s="82" t="s">
        <v>526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45551</v>
      </c>
      <c r="B10" s="32">
        <v>538351</v>
      </c>
      <c r="C10" s="31" t="s">
        <v>991</v>
      </c>
      <c r="D10" s="31" t="s">
        <v>1024</v>
      </c>
      <c r="E10" s="31" t="s">
        <v>528</v>
      </c>
      <c r="F10" s="84">
        <v>70707</v>
      </c>
      <c r="G10" s="32">
        <v>14.16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45551</v>
      </c>
      <c r="B11" s="32">
        <v>538351</v>
      </c>
      <c r="C11" s="31" t="s">
        <v>991</v>
      </c>
      <c r="D11" s="31" t="s">
        <v>1024</v>
      </c>
      <c r="E11" s="31" t="s">
        <v>527</v>
      </c>
      <c r="F11" s="84">
        <v>53271</v>
      </c>
      <c r="G11" s="32">
        <v>13.99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45551</v>
      </c>
      <c r="B12" s="32">
        <v>531300</v>
      </c>
      <c r="C12" s="31" t="s">
        <v>1067</v>
      </c>
      <c r="D12" s="31" t="s">
        <v>1068</v>
      </c>
      <c r="E12" s="31" t="s">
        <v>528</v>
      </c>
      <c r="F12" s="84">
        <v>100000</v>
      </c>
      <c r="G12" s="32">
        <v>3.88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45551</v>
      </c>
      <c r="B13" s="32">
        <v>543497</v>
      </c>
      <c r="C13" s="31" t="s">
        <v>1015</v>
      </c>
      <c r="D13" s="31" t="s">
        <v>1069</v>
      </c>
      <c r="E13" s="31" t="s">
        <v>527</v>
      </c>
      <c r="F13" s="84">
        <v>72000</v>
      </c>
      <c r="G13" s="32">
        <v>68.540000000000006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45551</v>
      </c>
      <c r="B14" s="32">
        <v>543497</v>
      </c>
      <c r="C14" s="31" t="s">
        <v>1015</v>
      </c>
      <c r="D14" s="31" t="s">
        <v>1016</v>
      </c>
      <c r="E14" s="31" t="s">
        <v>528</v>
      </c>
      <c r="F14" s="84">
        <v>156800</v>
      </c>
      <c r="G14" s="32">
        <v>68.8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45551</v>
      </c>
      <c r="B15" s="32">
        <v>543497</v>
      </c>
      <c r="C15" s="31" t="s">
        <v>1015</v>
      </c>
      <c r="D15" s="31" t="s">
        <v>1016</v>
      </c>
      <c r="E15" s="31" t="s">
        <v>527</v>
      </c>
      <c r="F15" s="84">
        <v>1600</v>
      </c>
      <c r="G15" s="32">
        <v>72.760000000000005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45551</v>
      </c>
      <c r="B16" s="32">
        <v>530609</v>
      </c>
      <c r="C16" s="31" t="s">
        <v>1070</v>
      </c>
      <c r="D16" s="31" t="s">
        <v>1071</v>
      </c>
      <c r="E16" s="31" t="s">
        <v>528</v>
      </c>
      <c r="F16" s="84">
        <v>20023</v>
      </c>
      <c r="G16" s="32">
        <v>6.76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45551</v>
      </c>
      <c r="B17" s="32">
        <v>512379</v>
      </c>
      <c r="C17" s="31" t="s">
        <v>1019</v>
      </c>
      <c r="D17" s="31" t="s">
        <v>1018</v>
      </c>
      <c r="E17" s="31" t="s">
        <v>528</v>
      </c>
      <c r="F17" s="84">
        <v>2120000</v>
      </c>
      <c r="G17" s="32">
        <v>15.46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45551</v>
      </c>
      <c r="B18" s="32">
        <v>512379</v>
      </c>
      <c r="C18" s="31" t="s">
        <v>1019</v>
      </c>
      <c r="D18" s="31" t="s">
        <v>1018</v>
      </c>
      <c r="E18" s="31" t="s">
        <v>527</v>
      </c>
      <c r="F18" s="84">
        <v>1660106</v>
      </c>
      <c r="G18" s="32">
        <v>15.45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45551</v>
      </c>
      <c r="B19" s="32">
        <v>539559</v>
      </c>
      <c r="C19" s="31" t="s">
        <v>1072</v>
      </c>
      <c r="D19" s="31" t="s">
        <v>1073</v>
      </c>
      <c r="E19" s="31" t="s">
        <v>527</v>
      </c>
      <c r="F19" s="84">
        <v>555941</v>
      </c>
      <c r="G19" s="32">
        <v>9.77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45551</v>
      </c>
      <c r="B20" s="32">
        <v>539559</v>
      </c>
      <c r="C20" s="31" t="s">
        <v>1072</v>
      </c>
      <c r="D20" s="31" t="s">
        <v>1074</v>
      </c>
      <c r="E20" s="31" t="s">
        <v>527</v>
      </c>
      <c r="F20" s="84">
        <v>200999</v>
      </c>
      <c r="G20" s="32">
        <v>9.44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45551</v>
      </c>
      <c r="B21" s="32">
        <v>539559</v>
      </c>
      <c r="C21" s="31" t="s">
        <v>1072</v>
      </c>
      <c r="D21" s="31" t="s">
        <v>1074</v>
      </c>
      <c r="E21" s="31" t="s">
        <v>528</v>
      </c>
      <c r="F21" s="84">
        <v>397929</v>
      </c>
      <c r="G21" s="32">
        <v>10.17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45551</v>
      </c>
      <c r="B22" s="32">
        <v>539559</v>
      </c>
      <c r="C22" s="31" t="s">
        <v>1072</v>
      </c>
      <c r="D22" s="31" t="s">
        <v>1075</v>
      </c>
      <c r="E22" s="31" t="s">
        <v>528</v>
      </c>
      <c r="F22" s="84">
        <v>300000</v>
      </c>
      <c r="G22" s="32">
        <v>10.17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45551</v>
      </c>
      <c r="B23" s="32">
        <v>539559</v>
      </c>
      <c r="C23" s="31" t="s">
        <v>1072</v>
      </c>
      <c r="D23" s="31" t="s">
        <v>1074</v>
      </c>
      <c r="E23" s="31" t="s">
        <v>527</v>
      </c>
      <c r="F23" s="84">
        <v>1237861</v>
      </c>
      <c r="G23" s="32">
        <v>9.32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45551</v>
      </c>
      <c r="B24" s="32">
        <v>540080</v>
      </c>
      <c r="C24" s="31" t="s">
        <v>1076</v>
      </c>
      <c r="D24" s="31" t="s">
        <v>1077</v>
      </c>
      <c r="E24" s="31" t="s">
        <v>527</v>
      </c>
      <c r="F24" s="84">
        <v>1000000</v>
      </c>
      <c r="G24" s="32">
        <v>13.15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45551</v>
      </c>
      <c r="B25" s="32">
        <v>540080</v>
      </c>
      <c r="C25" s="31" t="s">
        <v>1076</v>
      </c>
      <c r="D25" s="31" t="s">
        <v>1078</v>
      </c>
      <c r="E25" s="31" t="s">
        <v>528</v>
      </c>
      <c r="F25" s="84">
        <v>1002500</v>
      </c>
      <c r="G25" s="32">
        <v>13.15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45551</v>
      </c>
      <c r="B26" s="32">
        <v>543516</v>
      </c>
      <c r="C26" s="31" t="s">
        <v>972</v>
      </c>
      <c r="D26" s="31" t="s">
        <v>973</v>
      </c>
      <c r="E26" s="31" t="s">
        <v>527</v>
      </c>
      <c r="F26" s="84">
        <v>28000</v>
      </c>
      <c r="G26" s="32">
        <v>25.41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45551</v>
      </c>
      <c r="B27" s="32">
        <v>543516</v>
      </c>
      <c r="C27" s="31" t="s">
        <v>972</v>
      </c>
      <c r="D27" s="31" t="s">
        <v>1020</v>
      </c>
      <c r="E27" s="31" t="s">
        <v>527</v>
      </c>
      <c r="F27" s="84">
        <v>154000</v>
      </c>
      <c r="G27" s="32">
        <v>26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45551</v>
      </c>
      <c r="B28" s="32">
        <v>543516</v>
      </c>
      <c r="C28" s="31" t="s">
        <v>972</v>
      </c>
      <c r="D28" s="31" t="s">
        <v>1020</v>
      </c>
      <c r="E28" s="31" t="s">
        <v>528</v>
      </c>
      <c r="F28" s="84">
        <v>8400</v>
      </c>
      <c r="G28" s="32">
        <v>25.59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45551</v>
      </c>
      <c r="B29" s="32">
        <v>543516</v>
      </c>
      <c r="C29" s="31" t="s">
        <v>972</v>
      </c>
      <c r="D29" s="31" t="s">
        <v>1079</v>
      </c>
      <c r="E29" s="31" t="s">
        <v>528</v>
      </c>
      <c r="F29" s="84">
        <v>28000</v>
      </c>
      <c r="G29" s="32">
        <v>25.23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45551</v>
      </c>
      <c r="B30" s="32">
        <v>543516</v>
      </c>
      <c r="C30" s="31" t="s">
        <v>972</v>
      </c>
      <c r="D30" s="31" t="s">
        <v>1080</v>
      </c>
      <c r="E30" s="31" t="s">
        <v>528</v>
      </c>
      <c r="F30" s="84">
        <v>22400</v>
      </c>
      <c r="G30" s="32">
        <v>26.13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45551</v>
      </c>
      <c r="B31" s="32">
        <v>541299</v>
      </c>
      <c r="C31" s="31" t="s">
        <v>1081</v>
      </c>
      <c r="D31" s="31" t="s">
        <v>1082</v>
      </c>
      <c r="E31" s="31" t="s">
        <v>527</v>
      </c>
      <c r="F31" s="84">
        <v>36000</v>
      </c>
      <c r="G31" s="32">
        <v>22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45551</v>
      </c>
      <c r="B32" s="32">
        <v>541299</v>
      </c>
      <c r="C32" s="31" t="s">
        <v>1081</v>
      </c>
      <c r="D32" s="31" t="s">
        <v>1083</v>
      </c>
      <c r="E32" s="31" t="s">
        <v>528</v>
      </c>
      <c r="F32" s="84">
        <v>32000</v>
      </c>
      <c r="G32" s="32">
        <v>20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45551</v>
      </c>
      <c r="B33" s="32">
        <v>541299</v>
      </c>
      <c r="C33" s="31" t="s">
        <v>1081</v>
      </c>
      <c r="D33" s="31" t="s">
        <v>1084</v>
      </c>
      <c r="E33" s="31" t="s">
        <v>528</v>
      </c>
      <c r="F33" s="84">
        <v>24000</v>
      </c>
      <c r="G33" s="32">
        <v>21.58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45551</v>
      </c>
      <c r="B34" s="32">
        <v>541299</v>
      </c>
      <c r="C34" s="31" t="s">
        <v>1081</v>
      </c>
      <c r="D34" s="31" t="s">
        <v>1084</v>
      </c>
      <c r="E34" s="31" t="s">
        <v>527</v>
      </c>
      <c r="F34" s="84">
        <v>16000</v>
      </c>
      <c r="G34" s="32">
        <v>19.79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45551</v>
      </c>
      <c r="B35" s="32">
        <v>540190</v>
      </c>
      <c r="C35" s="31" t="s">
        <v>1021</v>
      </c>
      <c r="D35" s="31" t="s">
        <v>872</v>
      </c>
      <c r="E35" s="31" t="s">
        <v>528</v>
      </c>
      <c r="F35" s="84">
        <v>1676484</v>
      </c>
      <c r="G35" s="32">
        <v>1.97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45551</v>
      </c>
      <c r="B36" s="32">
        <v>512443</v>
      </c>
      <c r="C36" s="31" t="s">
        <v>957</v>
      </c>
      <c r="D36" s="31" t="s">
        <v>1085</v>
      </c>
      <c r="E36" s="31" t="s">
        <v>528</v>
      </c>
      <c r="F36" s="84">
        <v>69185</v>
      </c>
      <c r="G36" s="32">
        <v>9.33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45551</v>
      </c>
      <c r="B37" s="32">
        <v>512443</v>
      </c>
      <c r="C37" s="31" t="s">
        <v>957</v>
      </c>
      <c r="D37" s="31" t="s">
        <v>1085</v>
      </c>
      <c r="E37" s="31" t="s">
        <v>527</v>
      </c>
      <c r="F37" s="84">
        <v>61381</v>
      </c>
      <c r="G37" s="32">
        <v>9.4499999999999993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45551</v>
      </c>
      <c r="B38" s="32">
        <v>512443</v>
      </c>
      <c r="C38" s="31" t="s">
        <v>957</v>
      </c>
      <c r="D38" s="31" t="s">
        <v>1086</v>
      </c>
      <c r="E38" s="31" t="s">
        <v>528</v>
      </c>
      <c r="F38" s="84">
        <v>102000</v>
      </c>
      <c r="G38" s="32">
        <v>9.42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45551</v>
      </c>
      <c r="B39" s="32">
        <v>512443</v>
      </c>
      <c r="C39" s="31" t="s">
        <v>957</v>
      </c>
      <c r="D39" s="31" t="s">
        <v>1022</v>
      </c>
      <c r="E39" s="31" t="s">
        <v>528</v>
      </c>
      <c r="F39" s="84">
        <v>32551</v>
      </c>
      <c r="G39" s="32">
        <v>9.48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45551</v>
      </c>
      <c r="B40" s="32">
        <v>512443</v>
      </c>
      <c r="C40" s="31" t="s">
        <v>957</v>
      </c>
      <c r="D40" s="31" t="s">
        <v>1023</v>
      </c>
      <c r="E40" s="31" t="s">
        <v>527</v>
      </c>
      <c r="F40" s="84">
        <v>110000</v>
      </c>
      <c r="G40" s="32">
        <v>9.3000000000000007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45551</v>
      </c>
      <c r="B41" s="32">
        <v>512443</v>
      </c>
      <c r="C41" s="31" t="s">
        <v>957</v>
      </c>
      <c r="D41" s="31" t="s">
        <v>1022</v>
      </c>
      <c r="E41" s="31" t="s">
        <v>527</v>
      </c>
      <c r="F41" s="84">
        <v>53000</v>
      </c>
      <c r="G41" s="32">
        <v>9.3000000000000007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45551</v>
      </c>
      <c r="B42" s="32">
        <v>540210</v>
      </c>
      <c r="C42" s="31" t="s">
        <v>1087</v>
      </c>
      <c r="D42" s="31" t="s">
        <v>1088</v>
      </c>
      <c r="E42" s="31" t="s">
        <v>527</v>
      </c>
      <c r="F42" s="84">
        <v>136000</v>
      </c>
      <c r="G42" s="32">
        <v>16.73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45551</v>
      </c>
      <c r="B43" s="32">
        <v>540210</v>
      </c>
      <c r="C43" s="31" t="s">
        <v>1087</v>
      </c>
      <c r="D43" s="31" t="s">
        <v>1088</v>
      </c>
      <c r="E43" s="31" t="s">
        <v>528</v>
      </c>
      <c r="F43" s="84">
        <v>1000</v>
      </c>
      <c r="G43" s="32">
        <v>16.87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45551</v>
      </c>
      <c r="B44" s="32">
        <v>544044</v>
      </c>
      <c r="C44" s="31" t="s">
        <v>1089</v>
      </c>
      <c r="D44" s="31" t="s">
        <v>1090</v>
      </c>
      <c r="E44" s="31" t="s">
        <v>528</v>
      </c>
      <c r="F44" s="84">
        <v>4953102</v>
      </c>
      <c r="G44" s="32">
        <v>753.27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45551</v>
      </c>
      <c r="B45" s="32">
        <v>544044</v>
      </c>
      <c r="C45" s="31" t="s">
        <v>1089</v>
      </c>
      <c r="D45" s="31" t="s">
        <v>1091</v>
      </c>
      <c r="E45" s="31" t="s">
        <v>528</v>
      </c>
      <c r="F45" s="84">
        <v>1446898</v>
      </c>
      <c r="G45" s="32">
        <v>752.35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45551</v>
      </c>
      <c r="B46" s="32">
        <v>544044</v>
      </c>
      <c r="C46" s="31" t="s">
        <v>1089</v>
      </c>
      <c r="D46" s="31" t="s">
        <v>1092</v>
      </c>
      <c r="E46" s="31" t="s">
        <v>527</v>
      </c>
      <c r="F46" s="84">
        <v>770000</v>
      </c>
      <c r="G46" s="32">
        <v>752.35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45551</v>
      </c>
      <c r="B47" s="32">
        <v>544044</v>
      </c>
      <c r="C47" s="31" t="s">
        <v>1089</v>
      </c>
      <c r="D47" s="31" t="s">
        <v>1093</v>
      </c>
      <c r="E47" s="31" t="s">
        <v>527</v>
      </c>
      <c r="F47" s="84">
        <v>625568</v>
      </c>
      <c r="G47" s="32">
        <v>752.3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45551</v>
      </c>
      <c r="B48" s="32">
        <v>544044</v>
      </c>
      <c r="C48" s="31" t="s">
        <v>1089</v>
      </c>
      <c r="D48" s="31" t="s">
        <v>1093</v>
      </c>
      <c r="E48" s="31" t="s">
        <v>528</v>
      </c>
      <c r="F48" s="84">
        <v>8145</v>
      </c>
      <c r="G48" s="32">
        <v>752.68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45551</v>
      </c>
      <c r="B49" s="32">
        <v>544044</v>
      </c>
      <c r="C49" s="31" t="s">
        <v>1089</v>
      </c>
      <c r="D49" s="31" t="s">
        <v>1094</v>
      </c>
      <c r="E49" s="31" t="s">
        <v>527</v>
      </c>
      <c r="F49" s="84">
        <v>670000</v>
      </c>
      <c r="G49" s="32">
        <v>752.35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45551</v>
      </c>
      <c r="B50" s="32">
        <v>544044</v>
      </c>
      <c r="C50" s="31" t="s">
        <v>1089</v>
      </c>
      <c r="D50" s="31" t="s">
        <v>1095</v>
      </c>
      <c r="E50" s="31" t="s">
        <v>527</v>
      </c>
      <c r="F50" s="84">
        <v>742392</v>
      </c>
      <c r="G50" s="32">
        <v>752.35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45551</v>
      </c>
      <c r="B51" s="32">
        <v>541983</v>
      </c>
      <c r="C51" s="31" t="s">
        <v>1096</v>
      </c>
      <c r="D51" s="31" t="s">
        <v>1097</v>
      </c>
      <c r="E51" s="31" t="s">
        <v>528</v>
      </c>
      <c r="F51" s="84">
        <v>90000</v>
      </c>
      <c r="G51" s="32">
        <v>19.45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45551</v>
      </c>
      <c r="B52" s="32">
        <v>531692</v>
      </c>
      <c r="C52" s="31" t="s">
        <v>1098</v>
      </c>
      <c r="D52" s="31" t="s">
        <v>1099</v>
      </c>
      <c r="E52" s="31" t="s">
        <v>528</v>
      </c>
      <c r="F52" s="84">
        <v>53220</v>
      </c>
      <c r="G52" s="32">
        <v>3.94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45551</v>
      </c>
      <c r="B53" s="32">
        <v>519230</v>
      </c>
      <c r="C53" s="31" t="s">
        <v>1100</v>
      </c>
      <c r="D53" s="31" t="s">
        <v>1101</v>
      </c>
      <c r="E53" s="31" t="s">
        <v>527</v>
      </c>
      <c r="F53" s="84">
        <v>45000</v>
      </c>
      <c r="G53" s="32">
        <v>52.57</v>
      </c>
      <c r="H53" s="32" t="s">
        <v>324</v>
      </c>
    </row>
    <row r="54" spans="1:28" customFormat="1" ht="15" customHeight="1">
      <c r="A54" s="83">
        <v>45551</v>
      </c>
      <c r="B54" s="32">
        <v>519230</v>
      </c>
      <c r="C54" s="31" t="s">
        <v>1100</v>
      </c>
      <c r="D54" s="31" t="s">
        <v>872</v>
      </c>
      <c r="E54" s="31" t="s">
        <v>528</v>
      </c>
      <c r="F54" s="84">
        <v>49441</v>
      </c>
      <c r="G54" s="32">
        <v>52.31</v>
      </c>
      <c r="H54" s="32" t="s">
        <v>324</v>
      </c>
    </row>
    <row r="55" spans="1:28" customFormat="1" ht="15" customHeight="1">
      <c r="A55" s="83">
        <v>45551</v>
      </c>
      <c r="B55" s="32">
        <v>544253</v>
      </c>
      <c r="C55" s="31" t="s">
        <v>1102</v>
      </c>
      <c r="D55" s="31" t="s">
        <v>1103</v>
      </c>
      <c r="E55" s="31" t="s">
        <v>527</v>
      </c>
      <c r="F55" s="84">
        <v>466666</v>
      </c>
      <c r="G55" s="32">
        <v>253.74</v>
      </c>
      <c r="H55" s="32" t="s">
        <v>324</v>
      </c>
    </row>
    <row r="56" spans="1:28" customFormat="1" ht="15" customHeight="1">
      <c r="A56" s="83">
        <v>45551</v>
      </c>
      <c r="B56" s="32">
        <v>544253</v>
      </c>
      <c r="C56" s="31" t="s">
        <v>1102</v>
      </c>
      <c r="D56" s="31" t="s">
        <v>1103</v>
      </c>
      <c r="E56" s="31" t="s">
        <v>528</v>
      </c>
      <c r="F56" s="84">
        <v>217137</v>
      </c>
      <c r="G56" s="32">
        <v>256.25</v>
      </c>
      <c r="H56" s="32" t="s">
        <v>324</v>
      </c>
    </row>
    <row r="57" spans="1:28" customFormat="1" ht="15" customHeight="1">
      <c r="A57" s="83">
        <v>45551</v>
      </c>
      <c r="B57" s="32">
        <v>539408</v>
      </c>
      <c r="C57" s="31" t="s">
        <v>1104</v>
      </c>
      <c r="D57" s="31" t="s">
        <v>1105</v>
      </c>
      <c r="E57" s="31" t="s">
        <v>527</v>
      </c>
      <c r="F57" s="84">
        <v>26116</v>
      </c>
      <c r="G57" s="32">
        <v>23.63</v>
      </c>
      <c r="H57" s="32" t="s">
        <v>324</v>
      </c>
    </row>
    <row r="58" spans="1:28" customFormat="1" ht="15" customHeight="1">
      <c r="A58" s="83">
        <v>45551</v>
      </c>
      <c r="B58" s="32">
        <v>504378</v>
      </c>
      <c r="C58" s="31" t="s">
        <v>1025</v>
      </c>
      <c r="D58" s="31" t="s">
        <v>1106</v>
      </c>
      <c r="E58" s="31" t="s">
        <v>527</v>
      </c>
      <c r="F58" s="84">
        <v>279666</v>
      </c>
      <c r="G58" s="32">
        <v>8.31</v>
      </c>
      <c r="H58" s="32" t="s">
        <v>324</v>
      </c>
    </row>
    <row r="59" spans="1:28" customFormat="1" ht="15" customHeight="1">
      <c r="A59" s="83">
        <v>45551</v>
      </c>
      <c r="B59" s="32">
        <v>504378</v>
      </c>
      <c r="C59" s="31" t="s">
        <v>1025</v>
      </c>
      <c r="D59" s="31" t="s">
        <v>1024</v>
      </c>
      <c r="E59" s="31" t="s">
        <v>527</v>
      </c>
      <c r="F59" s="84">
        <v>239000</v>
      </c>
      <c r="G59" s="32">
        <v>8.34</v>
      </c>
      <c r="H59" s="32" t="s">
        <v>324</v>
      </c>
    </row>
    <row r="60" spans="1:28" customFormat="1" ht="15" customHeight="1">
      <c r="A60" s="83">
        <v>45551</v>
      </c>
      <c r="B60" s="32">
        <v>504378</v>
      </c>
      <c r="C60" s="31" t="s">
        <v>1025</v>
      </c>
      <c r="D60" s="31" t="s">
        <v>1107</v>
      </c>
      <c r="E60" s="31" t="s">
        <v>527</v>
      </c>
      <c r="F60" s="84">
        <v>200000</v>
      </c>
      <c r="G60" s="32">
        <v>8.34</v>
      </c>
      <c r="H60" s="32" t="s">
        <v>324</v>
      </c>
    </row>
    <row r="61" spans="1:28" customFormat="1" ht="15" customHeight="1">
      <c r="A61" s="83">
        <v>45551</v>
      </c>
      <c r="B61" s="32">
        <v>504378</v>
      </c>
      <c r="C61" s="31" t="s">
        <v>1025</v>
      </c>
      <c r="D61" s="31" t="s">
        <v>1108</v>
      </c>
      <c r="E61" s="31" t="s">
        <v>528</v>
      </c>
      <c r="F61" s="84">
        <v>481104</v>
      </c>
      <c r="G61" s="32">
        <v>8.34</v>
      </c>
      <c r="H61" s="32" t="s">
        <v>324</v>
      </c>
    </row>
    <row r="62" spans="1:28" customFormat="1" ht="15" customHeight="1">
      <c r="A62" s="83">
        <v>45551</v>
      </c>
      <c r="B62" s="32">
        <v>504378</v>
      </c>
      <c r="C62" s="31" t="s">
        <v>1025</v>
      </c>
      <c r="D62" s="31" t="s">
        <v>1109</v>
      </c>
      <c r="E62" s="31" t="s">
        <v>528</v>
      </c>
      <c r="F62" s="84">
        <v>757050</v>
      </c>
      <c r="G62" s="32">
        <v>8.34</v>
      </c>
      <c r="H62" s="32" t="s">
        <v>324</v>
      </c>
    </row>
    <row r="63" spans="1:28" customFormat="1" ht="15" customHeight="1">
      <c r="A63" s="83">
        <v>45551</v>
      </c>
      <c r="B63" s="32">
        <v>504378</v>
      </c>
      <c r="C63" s="31" t="s">
        <v>1025</v>
      </c>
      <c r="D63" s="31" t="s">
        <v>1002</v>
      </c>
      <c r="E63" s="31" t="s">
        <v>528</v>
      </c>
      <c r="F63" s="84">
        <v>210900</v>
      </c>
      <c r="G63" s="32">
        <v>8.33</v>
      </c>
      <c r="H63" s="32" t="s">
        <v>324</v>
      </c>
    </row>
    <row r="64" spans="1:28" customFormat="1" ht="15" customHeight="1">
      <c r="A64" s="83">
        <v>45551</v>
      </c>
      <c r="B64" s="32">
        <v>504378</v>
      </c>
      <c r="C64" s="31" t="s">
        <v>1025</v>
      </c>
      <c r="D64" s="31" t="s">
        <v>1110</v>
      </c>
      <c r="E64" s="31" t="s">
        <v>527</v>
      </c>
      <c r="F64" s="84">
        <v>374964</v>
      </c>
      <c r="G64" s="32">
        <v>8.27</v>
      </c>
      <c r="H64" s="32" t="s">
        <v>324</v>
      </c>
    </row>
    <row r="65" spans="1:8" customFormat="1" ht="15" customHeight="1">
      <c r="A65" s="83">
        <v>45551</v>
      </c>
      <c r="B65" s="32">
        <v>504378</v>
      </c>
      <c r="C65" s="31" t="s">
        <v>1025</v>
      </c>
      <c r="D65" s="31" t="s">
        <v>1111</v>
      </c>
      <c r="E65" s="31" t="s">
        <v>527</v>
      </c>
      <c r="F65" s="84">
        <v>160000</v>
      </c>
      <c r="G65" s="32">
        <v>8.34</v>
      </c>
      <c r="H65" s="32" t="s">
        <v>324</v>
      </c>
    </row>
    <row r="66" spans="1:8" customFormat="1" ht="15" customHeight="1">
      <c r="A66" s="83">
        <v>45551</v>
      </c>
      <c r="B66" s="32">
        <v>540198</v>
      </c>
      <c r="C66" s="31" t="s">
        <v>1003</v>
      </c>
      <c r="D66" s="31" t="s">
        <v>1004</v>
      </c>
      <c r="E66" s="31" t="s">
        <v>527</v>
      </c>
      <c r="F66" s="84">
        <v>72701</v>
      </c>
      <c r="G66" s="32">
        <v>44.41</v>
      </c>
      <c r="H66" s="32" t="s">
        <v>324</v>
      </c>
    </row>
    <row r="67" spans="1:8" customFormat="1" ht="15" customHeight="1">
      <c r="A67" s="83">
        <v>45551</v>
      </c>
      <c r="B67" s="32">
        <v>540198</v>
      </c>
      <c r="C67" s="31" t="s">
        <v>1003</v>
      </c>
      <c r="D67" s="31" t="s">
        <v>1112</v>
      </c>
      <c r="E67" s="31" t="s">
        <v>528</v>
      </c>
      <c r="F67" s="84">
        <v>30000</v>
      </c>
      <c r="G67" s="32">
        <v>44.03</v>
      </c>
      <c r="H67" s="32" t="s">
        <v>324</v>
      </c>
    </row>
    <row r="68" spans="1:8" customFormat="1" ht="15" customHeight="1">
      <c r="A68" s="83">
        <v>45551</v>
      </c>
      <c r="B68" s="32">
        <v>532911</v>
      </c>
      <c r="C68" s="31" t="s">
        <v>1113</v>
      </c>
      <c r="D68" s="31" t="s">
        <v>1114</v>
      </c>
      <c r="E68" s="31" t="s">
        <v>527</v>
      </c>
      <c r="F68" s="84">
        <v>160000</v>
      </c>
      <c r="G68" s="32">
        <v>15.16</v>
      </c>
      <c r="H68" s="32" t="s">
        <v>324</v>
      </c>
    </row>
    <row r="69" spans="1:8" customFormat="1" ht="15" customHeight="1">
      <c r="A69" s="83">
        <v>45551</v>
      </c>
      <c r="B69" s="32">
        <v>537573</v>
      </c>
      <c r="C69" s="31" t="s">
        <v>1115</v>
      </c>
      <c r="D69" s="31" t="s">
        <v>1116</v>
      </c>
      <c r="E69" s="31" t="s">
        <v>527</v>
      </c>
      <c r="F69" s="84">
        <v>65600</v>
      </c>
      <c r="G69" s="32">
        <v>21.18</v>
      </c>
      <c r="H69" s="32" t="s">
        <v>324</v>
      </c>
    </row>
    <row r="70" spans="1:8" customFormat="1" ht="15" customHeight="1">
      <c r="A70" s="83">
        <v>45551</v>
      </c>
      <c r="B70" s="32">
        <v>512217</v>
      </c>
      <c r="C70" s="31" t="s">
        <v>1026</v>
      </c>
      <c r="D70" s="31" t="s">
        <v>1117</v>
      </c>
      <c r="E70" s="31" t="s">
        <v>528</v>
      </c>
      <c r="F70" s="84">
        <v>32281</v>
      </c>
      <c r="G70" s="32">
        <v>35.130000000000003</v>
      </c>
      <c r="H70" s="32" t="s">
        <v>324</v>
      </c>
    </row>
    <row r="71" spans="1:8" customFormat="1" ht="15" customHeight="1">
      <c r="A71" s="83">
        <v>45551</v>
      </c>
      <c r="B71" s="32">
        <v>512217</v>
      </c>
      <c r="C71" s="31" t="s">
        <v>1026</v>
      </c>
      <c r="D71" s="31" t="s">
        <v>1027</v>
      </c>
      <c r="E71" s="31" t="s">
        <v>528</v>
      </c>
      <c r="F71" s="84">
        <v>41931</v>
      </c>
      <c r="G71" s="32">
        <v>35.01</v>
      </c>
      <c r="H71" s="32" t="s">
        <v>324</v>
      </c>
    </row>
    <row r="72" spans="1:8" customFormat="1" ht="15" customHeight="1">
      <c r="A72" s="83">
        <v>45551</v>
      </c>
      <c r="B72" s="32">
        <v>512217</v>
      </c>
      <c r="C72" s="31" t="s">
        <v>1026</v>
      </c>
      <c r="D72" s="31" t="s">
        <v>1027</v>
      </c>
      <c r="E72" s="31" t="s">
        <v>527</v>
      </c>
      <c r="F72" s="84">
        <v>41931</v>
      </c>
      <c r="G72" s="32">
        <v>34.92</v>
      </c>
      <c r="H72" s="32" t="s">
        <v>324</v>
      </c>
    </row>
    <row r="73" spans="1:8" customFormat="1" ht="15" customHeight="1">
      <c r="A73" s="83">
        <v>45551</v>
      </c>
      <c r="B73" s="32">
        <v>512217</v>
      </c>
      <c r="C73" s="31" t="s">
        <v>1026</v>
      </c>
      <c r="D73" s="31" t="s">
        <v>1118</v>
      </c>
      <c r="E73" s="31" t="s">
        <v>528</v>
      </c>
      <c r="F73" s="84">
        <v>210</v>
      </c>
      <c r="G73" s="32">
        <v>34.340000000000003</v>
      </c>
      <c r="H73" s="32" t="s">
        <v>324</v>
      </c>
    </row>
    <row r="74" spans="1:8" customFormat="1" ht="15" customHeight="1">
      <c r="A74" s="83">
        <v>45551</v>
      </c>
      <c r="B74" s="32">
        <v>512217</v>
      </c>
      <c r="C74" s="31" t="s">
        <v>1026</v>
      </c>
      <c r="D74" s="31" t="s">
        <v>1118</v>
      </c>
      <c r="E74" s="31" t="s">
        <v>527</v>
      </c>
      <c r="F74" s="84">
        <v>42210</v>
      </c>
      <c r="G74" s="32">
        <v>35.380000000000003</v>
      </c>
      <c r="H74" s="32" t="s">
        <v>324</v>
      </c>
    </row>
    <row r="75" spans="1:8" customFormat="1" ht="15" customHeight="1">
      <c r="A75" s="83">
        <v>45551</v>
      </c>
      <c r="B75" s="32">
        <v>512217</v>
      </c>
      <c r="C75" s="31" t="s">
        <v>1026</v>
      </c>
      <c r="D75" s="31" t="s">
        <v>1028</v>
      </c>
      <c r="E75" s="31" t="s">
        <v>528</v>
      </c>
      <c r="F75" s="84">
        <v>101430</v>
      </c>
      <c r="G75" s="32">
        <v>34.880000000000003</v>
      </c>
      <c r="H75" s="32" t="s">
        <v>324</v>
      </c>
    </row>
    <row r="76" spans="1:8" customFormat="1" ht="15" customHeight="1">
      <c r="A76" s="83">
        <v>45551</v>
      </c>
      <c r="B76" s="32">
        <v>512217</v>
      </c>
      <c r="C76" s="31" t="s">
        <v>1026</v>
      </c>
      <c r="D76" s="31" t="s">
        <v>1029</v>
      </c>
      <c r="E76" s="31" t="s">
        <v>528</v>
      </c>
      <c r="F76" s="84">
        <v>40000</v>
      </c>
      <c r="G76" s="32">
        <v>34.81</v>
      </c>
      <c r="H76" s="32" t="s">
        <v>324</v>
      </c>
    </row>
    <row r="77" spans="1:8" customFormat="1" ht="15" customHeight="1">
      <c r="A77" s="83">
        <v>45551</v>
      </c>
      <c r="B77" s="32">
        <v>512217</v>
      </c>
      <c r="C77" s="31" t="s">
        <v>1026</v>
      </c>
      <c r="D77" s="31" t="s">
        <v>1028</v>
      </c>
      <c r="E77" s="31" t="s">
        <v>527</v>
      </c>
      <c r="F77" s="84">
        <v>1430</v>
      </c>
      <c r="G77" s="32">
        <v>34.880000000000003</v>
      </c>
      <c r="H77" s="32" t="s">
        <v>324</v>
      </c>
    </row>
    <row r="78" spans="1:8" customFormat="1" ht="15" customHeight="1">
      <c r="A78" s="83">
        <v>45551</v>
      </c>
      <c r="B78" s="32">
        <v>512217</v>
      </c>
      <c r="C78" s="31" t="s">
        <v>1026</v>
      </c>
      <c r="D78" s="31" t="s">
        <v>1029</v>
      </c>
      <c r="E78" s="31" t="s">
        <v>527</v>
      </c>
      <c r="F78" s="84">
        <v>5000</v>
      </c>
      <c r="G78" s="32">
        <v>35.450000000000003</v>
      </c>
      <c r="H78" s="32" t="s">
        <v>324</v>
      </c>
    </row>
    <row r="79" spans="1:8" customFormat="1" ht="15" customHeight="1">
      <c r="A79" s="83">
        <v>45551</v>
      </c>
      <c r="B79" s="32">
        <v>530053</v>
      </c>
      <c r="C79" s="31" t="s">
        <v>1119</v>
      </c>
      <c r="D79" s="31" t="s">
        <v>1120</v>
      </c>
      <c r="E79" s="31" t="s">
        <v>527</v>
      </c>
      <c r="F79" s="84">
        <v>60213</v>
      </c>
      <c r="G79" s="32">
        <v>39.85</v>
      </c>
      <c r="H79" s="32" t="s">
        <v>324</v>
      </c>
    </row>
    <row r="80" spans="1:8" customFormat="1" ht="15" customHeight="1">
      <c r="A80" s="83">
        <v>45551</v>
      </c>
      <c r="B80" s="32">
        <v>530053</v>
      </c>
      <c r="C80" s="31" t="s">
        <v>1119</v>
      </c>
      <c r="D80" s="31" t="s">
        <v>1120</v>
      </c>
      <c r="E80" s="31" t="s">
        <v>528</v>
      </c>
      <c r="F80" s="84">
        <v>130502</v>
      </c>
      <c r="G80" s="32">
        <v>37.08</v>
      </c>
      <c r="H80" s="32" t="s">
        <v>324</v>
      </c>
    </row>
    <row r="81" spans="1:8" customFormat="1" ht="15" customHeight="1">
      <c r="A81" s="83">
        <v>45551</v>
      </c>
      <c r="B81" s="32">
        <v>540147</v>
      </c>
      <c r="C81" s="31" t="s">
        <v>1121</v>
      </c>
      <c r="D81" s="31" t="s">
        <v>1122</v>
      </c>
      <c r="E81" s="31" t="s">
        <v>528</v>
      </c>
      <c r="F81" s="84">
        <v>413159</v>
      </c>
      <c r="G81" s="32">
        <v>3.77</v>
      </c>
      <c r="H81" s="32" t="s">
        <v>324</v>
      </c>
    </row>
    <row r="82" spans="1:8" customFormat="1" ht="15" customHeight="1">
      <c r="A82" s="83">
        <v>45551</v>
      </c>
      <c r="B82" s="32">
        <v>511493</v>
      </c>
      <c r="C82" s="31" t="s">
        <v>1123</v>
      </c>
      <c r="D82" s="31" t="s">
        <v>1124</v>
      </c>
      <c r="E82" s="31" t="s">
        <v>527</v>
      </c>
      <c r="F82" s="84">
        <v>302561</v>
      </c>
      <c r="G82" s="32">
        <v>17.8</v>
      </c>
      <c r="H82" s="32" t="s">
        <v>324</v>
      </c>
    </row>
    <row r="83" spans="1:8" customFormat="1" ht="15" customHeight="1">
      <c r="A83" s="83">
        <v>45551</v>
      </c>
      <c r="B83" s="32">
        <v>511493</v>
      </c>
      <c r="C83" s="31" t="s">
        <v>1123</v>
      </c>
      <c r="D83" s="31" t="s">
        <v>1124</v>
      </c>
      <c r="E83" s="31" t="s">
        <v>528</v>
      </c>
      <c r="F83" s="84">
        <v>1700</v>
      </c>
      <c r="G83" s="32">
        <v>17.350000000000001</v>
      </c>
      <c r="H83" s="32" t="s">
        <v>324</v>
      </c>
    </row>
    <row r="84" spans="1:8" customFormat="1" ht="15" customHeight="1">
      <c r="A84" s="83">
        <v>45551</v>
      </c>
      <c r="B84" s="32">
        <v>511493</v>
      </c>
      <c r="C84" s="31" t="s">
        <v>1123</v>
      </c>
      <c r="D84" s="31" t="s">
        <v>1125</v>
      </c>
      <c r="E84" s="31" t="s">
        <v>528</v>
      </c>
      <c r="F84" s="84">
        <v>300000</v>
      </c>
      <c r="G84" s="32">
        <v>17.8</v>
      </c>
      <c r="H84" s="32" t="s">
        <v>324</v>
      </c>
    </row>
    <row r="85" spans="1:8" customFormat="1" ht="15" customHeight="1">
      <c r="A85" s="83">
        <v>45551</v>
      </c>
      <c r="B85" s="32">
        <v>539584</v>
      </c>
      <c r="C85" s="31" t="s">
        <v>1126</v>
      </c>
      <c r="D85" s="31" t="s">
        <v>1127</v>
      </c>
      <c r="E85" s="31" t="s">
        <v>528</v>
      </c>
      <c r="F85" s="84">
        <v>855230</v>
      </c>
      <c r="G85" s="32">
        <v>0.78</v>
      </c>
      <c r="H85" s="32" t="s">
        <v>324</v>
      </c>
    </row>
    <row r="86" spans="1:8" customFormat="1" ht="15" customHeight="1">
      <c r="A86" s="83">
        <v>45551</v>
      </c>
      <c r="B86" s="32">
        <v>540269</v>
      </c>
      <c r="C86" s="31" t="s">
        <v>1128</v>
      </c>
      <c r="D86" s="31" t="s">
        <v>1129</v>
      </c>
      <c r="E86" s="31" t="s">
        <v>528</v>
      </c>
      <c r="F86" s="84">
        <v>80000</v>
      </c>
      <c r="G86" s="32">
        <v>12.23</v>
      </c>
      <c r="H86" s="32" t="s">
        <v>324</v>
      </c>
    </row>
    <row r="87" spans="1:8" customFormat="1" ht="15" customHeight="1">
      <c r="A87" s="83">
        <v>45551</v>
      </c>
      <c r="B87" s="32">
        <v>540269</v>
      </c>
      <c r="C87" s="31" t="s">
        <v>1128</v>
      </c>
      <c r="D87" s="31" t="s">
        <v>1130</v>
      </c>
      <c r="E87" s="31" t="s">
        <v>527</v>
      </c>
      <c r="F87" s="84">
        <v>80000</v>
      </c>
      <c r="G87" s="32">
        <v>12.23</v>
      </c>
      <c r="H87" s="32" t="s">
        <v>324</v>
      </c>
    </row>
    <row r="88" spans="1:8" customFormat="1" ht="15" customHeight="1">
      <c r="A88" s="83">
        <v>45551</v>
      </c>
      <c r="B88" s="32">
        <v>542034</v>
      </c>
      <c r="C88" s="31" t="s">
        <v>1131</v>
      </c>
      <c r="D88" s="31" t="s">
        <v>1002</v>
      </c>
      <c r="E88" s="31" t="s">
        <v>527</v>
      </c>
      <c r="F88" s="84">
        <v>787</v>
      </c>
      <c r="G88" s="32">
        <v>21.7</v>
      </c>
      <c r="H88" s="32" t="s">
        <v>324</v>
      </c>
    </row>
    <row r="89" spans="1:8" customFormat="1" ht="15" customHeight="1">
      <c r="A89" s="83">
        <v>45551</v>
      </c>
      <c r="B89" s="32">
        <v>542034</v>
      </c>
      <c r="C89" s="31" t="s">
        <v>1131</v>
      </c>
      <c r="D89" s="31" t="s">
        <v>1002</v>
      </c>
      <c r="E89" s="31" t="s">
        <v>528</v>
      </c>
      <c r="F89" s="84">
        <v>85896</v>
      </c>
      <c r="G89" s="32">
        <v>21.93</v>
      </c>
      <c r="H89" s="32" t="s">
        <v>324</v>
      </c>
    </row>
    <row r="90" spans="1:8" customFormat="1" ht="15" customHeight="1">
      <c r="A90" s="83">
        <v>45551</v>
      </c>
      <c r="B90" s="32">
        <v>538402</v>
      </c>
      <c r="C90" s="31" t="s">
        <v>1132</v>
      </c>
      <c r="D90" s="31" t="s">
        <v>1133</v>
      </c>
      <c r="E90" s="31" t="s">
        <v>528</v>
      </c>
      <c r="F90" s="84">
        <v>85800</v>
      </c>
      <c r="G90" s="32">
        <v>60.02</v>
      </c>
      <c r="H90" s="32" t="s">
        <v>324</v>
      </c>
    </row>
    <row r="91" spans="1:8" customFormat="1" ht="15" customHeight="1">
      <c r="A91" s="83">
        <v>45551</v>
      </c>
      <c r="B91" s="32">
        <v>538402</v>
      </c>
      <c r="C91" s="31" t="s">
        <v>1132</v>
      </c>
      <c r="D91" s="31" t="s">
        <v>1134</v>
      </c>
      <c r="E91" s="31" t="s">
        <v>527</v>
      </c>
      <c r="F91" s="84">
        <v>85780</v>
      </c>
      <c r="G91" s="32">
        <v>60.02</v>
      </c>
      <c r="H91" s="32" t="s">
        <v>324</v>
      </c>
    </row>
    <row r="92" spans="1:8" customFormat="1" ht="15" customHeight="1">
      <c r="A92" s="83">
        <v>45551</v>
      </c>
      <c r="B92" s="32">
        <v>539217</v>
      </c>
      <c r="C92" s="31" t="s">
        <v>1030</v>
      </c>
      <c r="D92" s="31" t="s">
        <v>1004</v>
      </c>
      <c r="E92" s="31" t="s">
        <v>528</v>
      </c>
      <c r="F92" s="84">
        <v>6847935</v>
      </c>
      <c r="G92" s="32">
        <v>1.71</v>
      </c>
      <c r="H92" s="32" t="s">
        <v>324</v>
      </c>
    </row>
    <row r="93" spans="1:8" customFormat="1" ht="15" customHeight="1">
      <c r="A93" s="83">
        <v>45551</v>
      </c>
      <c r="B93" s="32">
        <v>540914</v>
      </c>
      <c r="C93" s="31" t="s">
        <v>924</v>
      </c>
      <c r="D93" s="31" t="s">
        <v>1135</v>
      </c>
      <c r="E93" s="31" t="s">
        <v>528</v>
      </c>
      <c r="F93" s="84">
        <v>25926</v>
      </c>
      <c r="G93" s="32">
        <v>13</v>
      </c>
      <c r="H93" s="32" t="s">
        <v>324</v>
      </c>
    </row>
    <row r="94" spans="1:8" customFormat="1" ht="15" customHeight="1">
      <c r="A94" s="83">
        <v>45551</v>
      </c>
      <c r="B94" s="32">
        <v>540914</v>
      </c>
      <c r="C94" s="31" t="s">
        <v>924</v>
      </c>
      <c r="D94" s="31" t="s">
        <v>1135</v>
      </c>
      <c r="E94" s="31" t="s">
        <v>527</v>
      </c>
      <c r="F94" s="84">
        <v>88357</v>
      </c>
      <c r="G94" s="32">
        <v>12.79</v>
      </c>
      <c r="H94" s="32" t="s">
        <v>324</v>
      </c>
    </row>
    <row r="95" spans="1:8" customFormat="1" ht="15" customHeight="1">
      <c r="A95" s="83">
        <v>45551</v>
      </c>
      <c r="B95" s="32">
        <v>538733</v>
      </c>
      <c r="C95" s="31" t="s">
        <v>1031</v>
      </c>
      <c r="D95" s="31" t="s">
        <v>1032</v>
      </c>
      <c r="E95" s="31" t="s">
        <v>528</v>
      </c>
      <c r="F95" s="84">
        <v>101512</v>
      </c>
      <c r="G95" s="32">
        <v>4.0199999999999996</v>
      </c>
      <c r="H95" s="32" t="s">
        <v>324</v>
      </c>
    </row>
    <row r="96" spans="1:8" customFormat="1" ht="15" customHeight="1">
      <c r="A96" s="83">
        <v>45551</v>
      </c>
      <c r="B96" s="32">
        <v>526071</v>
      </c>
      <c r="C96" s="31" t="s">
        <v>1136</v>
      </c>
      <c r="D96" s="31" t="s">
        <v>1137</v>
      </c>
      <c r="E96" s="31" t="s">
        <v>528</v>
      </c>
      <c r="F96" s="84">
        <v>16742</v>
      </c>
      <c r="G96" s="32">
        <v>38.909999999999997</v>
      </c>
      <c r="H96" s="32" t="s">
        <v>324</v>
      </c>
    </row>
    <row r="97" spans="1:8" customFormat="1" ht="15" customHeight="1">
      <c r="A97" s="83">
        <v>45551</v>
      </c>
      <c r="B97" s="32">
        <v>526071</v>
      </c>
      <c r="C97" s="31" t="s">
        <v>1136</v>
      </c>
      <c r="D97" s="31" t="s">
        <v>1138</v>
      </c>
      <c r="E97" s="31" t="s">
        <v>528</v>
      </c>
      <c r="F97" s="84">
        <v>21683</v>
      </c>
      <c r="G97" s="32">
        <v>38.909999999999997</v>
      </c>
      <c r="H97" s="32" t="s">
        <v>324</v>
      </c>
    </row>
    <row r="98" spans="1:8" customFormat="1" ht="15" customHeight="1">
      <c r="A98" s="83">
        <v>45551</v>
      </c>
      <c r="B98" s="32">
        <v>526071</v>
      </c>
      <c r="C98" s="31" t="s">
        <v>1136</v>
      </c>
      <c r="D98" s="31" t="s">
        <v>1139</v>
      </c>
      <c r="E98" s="31" t="s">
        <v>527</v>
      </c>
      <c r="F98" s="84">
        <v>35000</v>
      </c>
      <c r="G98" s="32">
        <v>38.909999999999997</v>
      </c>
      <c r="H98" s="32" t="s">
        <v>324</v>
      </c>
    </row>
    <row r="99" spans="1:8" customFormat="1" ht="15" customHeight="1">
      <c r="A99" s="83">
        <v>45551</v>
      </c>
      <c r="B99" s="32">
        <v>540955</v>
      </c>
      <c r="C99" s="31" t="s">
        <v>1140</v>
      </c>
      <c r="D99" s="31" t="s">
        <v>1141</v>
      </c>
      <c r="E99" s="31" t="s">
        <v>527</v>
      </c>
      <c r="F99" s="84">
        <v>110000</v>
      </c>
      <c r="G99" s="32">
        <v>14.74</v>
      </c>
      <c r="H99" s="32" t="s">
        <v>324</v>
      </c>
    </row>
    <row r="100" spans="1:8" customFormat="1" ht="15" customHeight="1">
      <c r="A100" s="83">
        <v>45551</v>
      </c>
      <c r="B100" s="32">
        <v>544214</v>
      </c>
      <c r="C100" s="31" t="s">
        <v>1142</v>
      </c>
      <c r="D100" s="31" t="s">
        <v>1056</v>
      </c>
      <c r="E100" s="31" t="s">
        <v>528</v>
      </c>
      <c r="F100" s="84">
        <v>116000</v>
      </c>
      <c r="G100" s="32">
        <v>60.71</v>
      </c>
      <c r="H100" s="32" t="s">
        <v>324</v>
      </c>
    </row>
    <row r="101" spans="1:8" customFormat="1" ht="15" customHeight="1">
      <c r="A101" s="83">
        <v>45551</v>
      </c>
      <c r="B101" s="32">
        <v>536264</v>
      </c>
      <c r="C101" s="31" t="s">
        <v>1143</v>
      </c>
      <c r="D101" s="31" t="s">
        <v>1144</v>
      </c>
      <c r="E101" s="31" t="s">
        <v>528</v>
      </c>
      <c r="F101" s="84">
        <v>700000</v>
      </c>
      <c r="G101" s="32">
        <v>64.7</v>
      </c>
      <c r="H101" s="32" t="s">
        <v>324</v>
      </c>
    </row>
    <row r="102" spans="1:8" customFormat="1" ht="15" customHeight="1">
      <c r="A102" s="83">
        <v>45551</v>
      </c>
      <c r="B102" s="32">
        <v>538607</v>
      </c>
      <c r="C102" s="31" t="s">
        <v>1145</v>
      </c>
      <c r="D102" s="31" t="s">
        <v>1018</v>
      </c>
      <c r="E102" s="31" t="s">
        <v>528</v>
      </c>
      <c r="F102" s="84">
        <v>512571</v>
      </c>
      <c r="G102" s="32">
        <v>3.58</v>
      </c>
      <c r="H102" s="32" t="s">
        <v>324</v>
      </c>
    </row>
    <row r="103" spans="1:8" customFormat="1" ht="15" customHeight="1">
      <c r="A103" s="83">
        <v>45551</v>
      </c>
      <c r="B103" s="32">
        <v>538607</v>
      </c>
      <c r="C103" s="31" t="s">
        <v>1145</v>
      </c>
      <c r="D103" s="31" t="s">
        <v>1018</v>
      </c>
      <c r="E103" s="31" t="s">
        <v>527</v>
      </c>
      <c r="F103" s="84">
        <v>7000000</v>
      </c>
      <c r="G103" s="32">
        <v>3.5</v>
      </c>
      <c r="H103" s="32" t="s">
        <v>324</v>
      </c>
    </row>
    <row r="104" spans="1:8" customFormat="1" ht="15" customHeight="1">
      <c r="A104" s="83">
        <v>45551</v>
      </c>
      <c r="B104" s="32">
        <v>538607</v>
      </c>
      <c r="C104" s="31" t="s">
        <v>1145</v>
      </c>
      <c r="D104" s="31" t="s">
        <v>1146</v>
      </c>
      <c r="E104" s="31" t="s">
        <v>528</v>
      </c>
      <c r="F104" s="84">
        <v>7678570</v>
      </c>
      <c r="G104" s="32">
        <v>3.5</v>
      </c>
      <c r="H104" s="32" t="s">
        <v>324</v>
      </c>
    </row>
    <row r="105" spans="1:8" customFormat="1" ht="15" customHeight="1">
      <c r="A105" s="83">
        <v>45551</v>
      </c>
      <c r="B105" s="32">
        <v>531279</v>
      </c>
      <c r="C105" s="31" t="s">
        <v>1147</v>
      </c>
      <c r="D105" s="31" t="s">
        <v>1148</v>
      </c>
      <c r="E105" s="31" t="s">
        <v>527</v>
      </c>
      <c r="F105" s="84">
        <v>90000</v>
      </c>
      <c r="G105" s="32">
        <v>125.55</v>
      </c>
      <c r="H105" s="32" t="s">
        <v>324</v>
      </c>
    </row>
    <row r="106" spans="1:8" customFormat="1" ht="15" customHeight="1">
      <c r="A106" s="83">
        <v>45551</v>
      </c>
      <c r="B106" s="32">
        <v>531279</v>
      </c>
      <c r="C106" s="31" t="s">
        <v>1147</v>
      </c>
      <c r="D106" s="31" t="s">
        <v>872</v>
      </c>
      <c r="E106" s="31" t="s">
        <v>528</v>
      </c>
      <c r="F106" s="84">
        <v>112687</v>
      </c>
      <c r="G106" s="32">
        <v>125.42</v>
      </c>
      <c r="H106" s="32" t="s">
        <v>324</v>
      </c>
    </row>
    <row r="107" spans="1:8" customFormat="1" ht="15" customHeight="1">
      <c r="A107" s="83">
        <v>45551</v>
      </c>
      <c r="B107" s="32">
        <v>539040</v>
      </c>
      <c r="C107" s="31" t="s">
        <v>1149</v>
      </c>
      <c r="D107" s="31" t="s">
        <v>1150</v>
      </c>
      <c r="E107" s="31" t="s">
        <v>527</v>
      </c>
      <c r="F107" s="84">
        <v>200000</v>
      </c>
      <c r="G107" s="32">
        <v>18.61</v>
      </c>
      <c r="H107" s="32" t="s">
        <v>324</v>
      </c>
    </row>
    <row r="108" spans="1:8" customFormat="1" ht="15" customHeight="1">
      <c r="A108" s="83">
        <v>45551</v>
      </c>
      <c r="B108" s="32">
        <v>539291</v>
      </c>
      <c r="C108" s="31" t="s">
        <v>1033</v>
      </c>
      <c r="D108" s="31" t="s">
        <v>1034</v>
      </c>
      <c r="E108" s="31" t="s">
        <v>527</v>
      </c>
      <c r="F108" s="84">
        <v>174506</v>
      </c>
      <c r="G108" s="32">
        <v>19.93</v>
      </c>
      <c r="H108" s="32" t="s">
        <v>324</v>
      </c>
    </row>
    <row r="109" spans="1:8" customFormat="1" ht="15" customHeight="1">
      <c r="A109" s="83">
        <v>45551</v>
      </c>
      <c r="B109" s="32">
        <v>539291</v>
      </c>
      <c r="C109" s="31" t="s">
        <v>1033</v>
      </c>
      <c r="D109" s="31" t="s">
        <v>1034</v>
      </c>
      <c r="E109" s="31" t="s">
        <v>528</v>
      </c>
      <c r="F109" s="84">
        <v>173500</v>
      </c>
      <c r="G109" s="32">
        <v>19.7</v>
      </c>
      <c r="H109" s="32" t="s">
        <v>324</v>
      </c>
    </row>
    <row r="110" spans="1:8" customFormat="1" ht="15" customHeight="1">
      <c r="A110" s="83">
        <v>45551</v>
      </c>
      <c r="B110" s="32">
        <v>539291</v>
      </c>
      <c r="C110" s="31" t="s">
        <v>1033</v>
      </c>
      <c r="D110" s="31" t="s">
        <v>1151</v>
      </c>
      <c r="E110" s="31" t="s">
        <v>528</v>
      </c>
      <c r="F110" s="84">
        <v>98820</v>
      </c>
      <c r="G110" s="32">
        <v>19.62</v>
      </c>
      <c r="H110" s="32" t="s">
        <v>324</v>
      </c>
    </row>
    <row r="111" spans="1:8" customFormat="1" ht="15" customHeight="1">
      <c r="A111" s="83">
        <v>45551</v>
      </c>
      <c r="B111" s="32">
        <v>539291</v>
      </c>
      <c r="C111" s="31" t="s">
        <v>1033</v>
      </c>
      <c r="D111" s="31" t="s">
        <v>1152</v>
      </c>
      <c r="E111" s="31" t="s">
        <v>528</v>
      </c>
      <c r="F111" s="84">
        <v>114442</v>
      </c>
      <c r="G111" s="32">
        <v>19.920000000000002</v>
      </c>
      <c r="H111" s="32" t="s">
        <v>324</v>
      </c>
    </row>
    <row r="112" spans="1:8" customFormat="1" ht="15" customHeight="1">
      <c r="A112" s="83">
        <v>45551</v>
      </c>
      <c r="B112" s="32">
        <v>539291</v>
      </c>
      <c r="C112" s="31" t="s">
        <v>1033</v>
      </c>
      <c r="D112" s="31" t="s">
        <v>1151</v>
      </c>
      <c r="E112" s="31" t="s">
        <v>527</v>
      </c>
      <c r="F112" s="84">
        <v>110820</v>
      </c>
      <c r="G112" s="32">
        <v>19.57</v>
      </c>
      <c r="H112" s="32" t="s">
        <v>324</v>
      </c>
    </row>
    <row r="113" spans="1:8" customFormat="1" ht="15" customHeight="1">
      <c r="A113" s="83">
        <v>45551</v>
      </c>
      <c r="B113" s="32">
        <v>539291</v>
      </c>
      <c r="C113" s="31" t="s">
        <v>1033</v>
      </c>
      <c r="D113" s="31" t="s">
        <v>1152</v>
      </c>
      <c r="E113" s="31" t="s">
        <v>527</v>
      </c>
      <c r="F113" s="84">
        <v>114442</v>
      </c>
      <c r="G113" s="32">
        <v>19.510000000000002</v>
      </c>
      <c r="H113" s="32" t="s">
        <v>324</v>
      </c>
    </row>
    <row r="114" spans="1:8" customFormat="1" ht="15" customHeight="1">
      <c r="A114" s="83">
        <v>45551</v>
      </c>
      <c r="B114" s="32">
        <v>539291</v>
      </c>
      <c r="C114" s="31" t="s">
        <v>1033</v>
      </c>
      <c r="D114" s="31" t="s">
        <v>1153</v>
      </c>
      <c r="E114" s="31" t="s">
        <v>528</v>
      </c>
      <c r="F114" s="84">
        <v>641934</v>
      </c>
      <c r="G114" s="32">
        <v>19.93</v>
      </c>
      <c r="H114" s="32" t="s">
        <v>324</v>
      </c>
    </row>
    <row r="115" spans="1:8" customFormat="1" ht="15" customHeight="1">
      <c r="A115" s="83">
        <v>45551</v>
      </c>
      <c r="B115" s="32">
        <v>539291</v>
      </c>
      <c r="C115" s="31" t="s">
        <v>1033</v>
      </c>
      <c r="D115" s="31" t="s">
        <v>1035</v>
      </c>
      <c r="E115" s="31" t="s">
        <v>528</v>
      </c>
      <c r="F115" s="84">
        <v>472512</v>
      </c>
      <c r="G115" s="32">
        <v>19.91</v>
      </c>
      <c r="H115" s="32" t="s">
        <v>324</v>
      </c>
    </row>
    <row r="116" spans="1:8" customFormat="1" ht="15" customHeight="1">
      <c r="A116" s="83">
        <v>45551</v>
      </c>
      <c r="B116" s="32">
        <v>539291</v>
      </c>
      <c r="C116" s="31" t="s">
        <v>1033</v>
      </c>
      <c r="D116" s="31" t="s">
        <v>1154</v>
      </c>
      <c r="E116" s="31" t="s">
        <v>528</v>
      </c>
      <c r="F116" s="84">
        <v>450000</v>
      </c>
      <c r="G116" s="32">
        <v>19.95</v>
      </c>
      <c r="H116" s="32" t="s">
        <v>324</v>
      </c>
    </row>
    <row r="117" spans="1:8" customFormat="1" ht="15" customHeight="1">
      <c r="A117" s="83">
        <v>45551</v>
      </c>
      <c r="B117" s="32">
        <v>539291</v>
      </c>
      <c r="C117" s="31" t="s">
        <v>1033</v>
      </c>
      <c r="D117" s="31" t="s">
        <v>1035</v>
      </c>
      <c r="E117" s="31" t="s">
        <v>527</v>
      </c>
      <c r="F117" s="84">
        <v>50000</v>
      </c>
      <c r="G117" s="32">
        <v>19.93</v>
      </c>
      <c r="H117" s="32" t="s">
        <v>324</v>
      </c>
    </row>
    <row r="118" spans="1:8" customFormat="1" ht="15" customHeight="1">
      <c r="A118" s="83">
        <v>45551</v>
      </c>
      <c r="B118" s="32">
        <v>533056</v>
      </c>
      <c r="C118" s="31" t="s">
        <v>1155</v>
      </c>
      <c r="D118" s="31" t="s">
        <v>1156</v>
      </c>
      <c r="E118" s="31" t="s">
        <v>528</v>
      </c>
      <c r="F118" s="84">
        <v>345000</v>
      </c>
      <c r="G118" s="32">
        <v>75</v>
      </c>
      <c r="H118" s="32" t="s">
        <v>324</v>
      </c>
    </row>
    <row r="119" spans="1:8" customFormat="1" ht="15" customHeight="1">
      <c r="A119" s="83">
        <v>45551</v>
      </c>
      <c r="B119" s="32">
        <v>533056</v>
      </c>
      <c r="C119" s="31" t="s">
        <v>1155</v>
      </c>
      <c r="D119" s="31" t="s">
        <v>1157</v>
      </c>
      <c r="E119" s="31" t="s">
        <v>528</v>
      </c>
      <c r="F119" s="84">
        <v>700000</v>
      </c>
      <c r="G119" s="32">
        <v>75.010000000000005</v>
      </c>
      <c r="H119" s="32" t="s">
        <v>324</v>
      </c>
    </row>
    <row r="120" spans="1:8" customFormat="1" ht="15" customHeight="1">
      <c r="A120" s="83">
        <v>45551</v>
      </c>
      <c r="B120" s="32">
        <v>533056</v>
      </c>
      <c r="C120" s="31" t="s">
        <v>1155</v>
      </c>
      <c r="D120" s="31" t="s">
        <v>1158</v>
      </c>
      <c r="E120" s="31" t="s">
        <v>527</v>
      </c>
      <c r="F120" s="84">
        <v>972974</v>
      </c>
      <c r="G120" s="32">
        <v>75</v>
      </c>
      <c r="H120" s="32" t="s">
        <v>324</v>
      </c>
    </row>
    <row r="121" spans="1:8" customFormat="1" ht="15" customHeight="1">
      <c r="A121" s="83">
        <v>45551</v>
      </c>
      <c r="B121" s="32">
        <v>511523</v>
      </c>
      <c r="C121" s="31" t="s">
        <v>1159</v>
      </c>
      <c r="D121" s="31" t="s">
        <v>1160</v>
      </c>
      <c r="E121" s="31" t="s">
        <v>527</v>
      </c>
      <c r="F121" s="84">
        <v>127473</v>
      </c>
      <c r="G121" s="32">
        <v>24</v>
      </c>
      <c r="H121" s="32" t="s">
        <v>324</v>
      </c>
    </row>
    <row r="122" spans="1:8" customFormat="1" ht="15" customHeight="1">
      <c r="A122" s="83">
        <v>45551</v>
      </c>
      <c r="B122" s="32">
        <v>511523</v>
      </c>
      <c r="C122" s="31" t="s">
        <v>1159</v>
      </c>
      <c r="D122" s="31" t="s">
        <v>1160</v>
      </c>
      <c r="E122" s="31" t="s">
        <v>528</v>
      </c>
      <c r="F122" s="84">
        <v>127473</v>
      </c>
      <c r="G122" s="32">
        <v>24.52</v>
      </c>
      <c r="H122" s="32" t="s">
        <v>324</v>
      </c>
    </row>
    <row r="123" spans="1:8" customFormat="1" ht="15" customHeight="1">
      <c r="A123" s="83">
        <v>45551</v>
      </c>
      <c r="B123" s="32">
        <v>511523</v>
      </c>
      <c r="C123" s="31" t="s">
        <v>1159</v>
      </c>
      <c r="D123" s="31" t="s">
        <v>1161</v>
      </c>
      <c r="E123" s="31" t="s">
        <v>528</v>
      </c>
      <c r="F123" s="84">
        <v>117988</v>
      </c>
      <c r="G123" s="32">
        <v>24</v>
      </c>
      <c r="H123" s="32" t="s">
        <v>324</v>
      </c>
    </row>
    <row r="124" spans="1:8" customFormat="1" ht="15" customHeight="1">
      <c r="A124" s="83">
        <v>45551</v>
      </c>
      <c r="B124" s="32">
        <v>531997</v>
      </c>
      <c r="C124" s="31" t="s">
        <v>1162</v>
      </c>
      <c r="D124" s="31" t="s">
        <v>1163</v>
      </c>
      <c r="E124" s="31" t="s">
        <v>528</v>
      </c>
      <c r="F124" s="84">
        <v>400000</v>
      </c>
      <c r="G124" s="32">
        <v>112.06</v>
      </c>
      <c r="H124" s="32" t="s">
        <v>324</v>
      </c>
    </row>
    <row r="125" spans="1:8" customFormat="1" ht="15" customHeight="1">
      <c r="A125" s="83">
        <v>45551</v>
      </c>
      <c r="B125" s="32">
        <v>531997</v>
      </c>
      <c r="C125" s="31" t="s">
        <v>1162</v>
      </c>
      <c r="D125" s="31" t="s">
        <v>1164</v>
      </c>
      <c r="E125" s="31" t="s">
        <v>527</v>
      </c>
      <c r="F125" s="84">
        <v>151377</v>
      </c>
      <c r="G125" s="32">
        <v>112.06</v>
      </c>
      <c r="H125" s="32" t="s">
        <v>324</v>
      </c>
    </row>
    <row r="126" spans="1:8" customFormat="1" ht="15" customHeight="1">
      <c r="A126" s="83">
        <v>45551</v>
      </c>
      <c r="B126" s="32">
        <v>513713</v>
      </c>
      <c r="C126" s="31" t="s">
        <v>1165</v>
      </c>
      <c r="D126" s="31" t="s">
        <v>1166</v>
      </c>
      <c r="E126" s="31" t="s">
        <v>527</v>
      </c>
      <c r="F126" s="84">
        <v>300000</v>
      </c>
      <c r="G126" s="32">
        <v>7.85</v>
      </c>
      <c r="H126" s="32" t="s">
        <v>324</v>
      </c>
    </row>
    <row r="127" spans="1:8" customFormat="1" ht="15" customHeight="1">
      <c r="A127" s="83">
        <v>45551</v>
      </c>
      <c r="B127" s="32">
        <v>519064</v>
      </c>
      <c r="C127" s="31" t="s">
        <v>1167</v>
      </c>
      <c r="D127" s="31" t="s">
        <v>1168</v>
      </c>
      <c r="E127" s="31" t="s">
        <v>528</v>
      </c>
      <c r="F127" s="84">
        <v>9160</v>
      </c>
      <c r="G127" s="32">
        <v>75.08</v>
      </c>
      <c r="H127" s="32" t="s">
        <v>324</v>
      </c>
    </row>
    <row r="128" spans="1:8" customFormat="1" ht="15" customHeight="1">
      <c r="A128" s="83">
        <v>45551</v>
      </c>
      <c r="B128" s="32" t="s">
        <v>1169</v>
      </c>
      <c r="C128" s="31" t="s">
        <v>1170</v>
      </c>
      <c r="D128" s="31" t="s">
        <v>1038</v>
      </c>
      <c r="E128" s="31" t="s">
        <v>527</v>
      </c>
      <c r="F128" s="84">
        <v>85555</v>
      </c>
      <c r="G128" s="32">
        <v>765.9</v>
      </c>
      <c r="H128" s="32" t="s">
        <v>834</v>
      </c>
    </row>
    <row r="129" spans="1:8" customFormat="1" ht="15" customHeight="1">
      <c r="A129" s="83">
        <v>45551</v>
      </c>
      <c r="B129" s="32" t="s">
        <v>1171</v>
      </c>
      <c r="C129" s="31" t="s">
        <v>1172</v>
      </c>
      <c r="D129" s="31" t="s">
        <v>1029</v>
      </c>
      <c r="E129" s="31" t="s">
        <v>527</v>
      </c>
      <c r="F129" s="84">
        <v>51311</v>
      </c>
      <c r="G129" s="32">
        <v>141.93</v>
      </c>
      <c r="H129" s="32" t="s">
        <v>834</v>
      </c>
    </row>
    <row r="130" spans="1:8" customFormat="1" ht="15" customHeight="1">
      <c r="A130" s="83">
        <v>45551</v>
      </c>
      <c r="B130" s="32" t="s">
        <v>1173</v>
      </c>
      <c r="C130" s="31" t="s">
        <v>1174</v>
      </c>
      <c r="D130" s="31" t="s">
        <v>879</v>
      </c>
      <c r="E130" s="31" t="s">
        <v>527</v>
      </c>
      <c r="F130" s="84">
        <v>286428</v>
      </c>
      <c r="G130" s="32">
        <v>310.89999999999998</v>
      </c>
      <c r="H130" s="32" t="s">
        <v>834</v>
      </c>
    </row>
    <row r="131" spans="1:8" customFormat="1" ht="15" customHeight="1">
      <c r="A131" s="83">
        <v>45551</v>
      </c>
      <c r="B131" s="32" t="s">
        <v>1036</v>
      </c>
      <c r="C131" s="31" t="s">
        <v>1037</v>
      </c>
      <c r="D131" s="31" t="s">
        <v>873</v>
      </c>
      <c r="E131" s="31" t="s">
        <v>527</v>
      </c>
      <c r="F131" s="84">
        <v>285607</v>
      </c>
      <c r="G131" s="32">
        <v>409.32</v>
      </c>
      <c r="H131" s="32" t="s">
        <v>834</v>
      </c>
    </row>
    <row r="132" spans="1:8" customFormat="1" ht="15" customHeight="1">
      <c r="A132" s="83">
        <v>45551</v>
      </c>
      <c r="B132" s="32" t="s">
        <v>1175</v>
      </c>
      <c r="C132" s="31" t="s">
        <v>1176</v>
      </c>
      <c r="D132" s="31" t="s">
        <v>873</v>
      </c>
      <c r="E132" s="31" t="s">
        <v>527</v>
      </c>
      <c r="F132" s="84">
        <v>731698</v>
      </c>
      <c r="G132" s="32">
        <v>117.89</v>
      </c>
      <c r="H132" s="32" t="s">
        <v>834</v>
      </c>
    </row>
    <row r="133" spans="1:8" customFormat="1" ht="15" customHeight="1">
      <c r="A133" s="83">
        <v>45551</v>
      </c>
      <c r="B133" s="32" t="s">
        <v>1175</v>
      </c>
      <c r="C133" s="31" t="s">
        <v>1176</v>
      </c>
      <c r="D133" s="31" t="s">
        <v>879</v>
      </c>
      <c r="E133" s="31" t="s">
        <v>527</v>
      </c>
      <c r="F133" s="84">
        <v>630245</v>
      </c>
      <c r="G133" s="32">
        <v>116.84</v>
      </c>
      <c r="H133" s="32" t="s">
        <v>834</v>
      </c>
    </row>
    <row r="134" spans="1:8" customFormat="1" ht="15" customHeight="1">
      <c r="A134" s="83">
        <v>45551</v>
      </c>
      <c r="B134" s="32" t="s">
        <v>1177</v>
      </c>
      <c r="C134" s="31" t="s">
        <v>1178</v>
      </c>
      <c r="D134" s="31" t="s">
        <v>1179</v>
      </c>
      <c r="E134" s="31" t="s">
        <v>527</v>
      </c>
      <c r="F134" s="84">
        <v>240000</v>
      </c>
      <c r="G134" s="32">
        <v>69.900000000000006</v>
      </c>
      <c r="H134" s="32" t="s">
        <v>834</v>
      </c>
    </row>
    <row r="135" spans="1:8" customFormat="1" ht="15" customHeight="1">
      <c r="A135" s="83">
        <v>45551</v>
      </c>
      <c r="B135" s="32" t="s">
        <v>1017</v>
      </c>
      <c r="C135" s="31" t="s">
        <v>1039</v>
      </c>
      <c r="D135" s="31" t="s">
        <v>1180</v>
      </c>
      <c r="E135" s="31" t="s">
        <v>527</v>
      </c>
      <c r="F135" s="84">
        <v>134000</v>
      </c>
      <c r="G135" s="32">
        <v>89.3</v>
      </c>
      <c r="H135" s="32" t="s">
        <v>834</v>
      </c>
    </row>
    <row r="136" spans="1:8" customFormat="1" ht="15" customHeight="1">
      <c r="A136" s="83">
        <v>45551</v>
      </c>
      <c r="B136" s="32" t="s">
        <v>1017</v>
      </c>
      <c r="C136" s="31" t="s">
        <v>1039</v>
      </c>
      <c r="D136" s="31" t="s">
        <v>888</v>
      </c>
      <c r="E136" s="31" t="s">
        <v>527</v>
      </c>
      <c r="F136" s="84">
        <v>116429</v>
      </c>
      <c r="G136" s="32">
        <v>87.41</v>
      </c>
      <c r="H136" s="32" t="s">
        <v>834</v>
      </c>
    </row>
    <row r="137" spans="1:8" customFormat="1" ht="15" customHeight="1">
      <c r="A137" s="83">
        <v>45551</v>
      </c>
      <c r="B137" s="32" t="s">
        <v>1017</v>
      </c>
      <c r="C137" s="31" t="s">
        <v>1039</v>
      </c>
      <c r="D137" s="31" t="s">
        <v>896</v>
      </c>
      <c r="E137" s="31" t="s">
        <v>527</v>
      </c>
      <c r="F137" s="84">
        <v>192320</v>
      </c>
      <c r="G137" s="32">
        <v>86.77</v>
      </c>
      <c r="H137" s="32" t="s">
        <v>834</v>
      </c>
    </row>
    <row r="138" spans="1:8" customFormat="1" ht="15" customHeight="1">
      <c r="A138" s="83">
        <v>45551</v>
      </c>
      <c r="B138" s="32" t="s">
        <v>1181</v>
      </c>
      <c r="C138" s="31" t="s">
        <v>1182</v>
      </c>
      <c r="D138" s="31" t="s">
        <v>1183</v>
      </c>
      <c r="E138" s="31" t="s">
        <v>527</v>
      </c>
      <c r="F138" s="84">
        <v>1250</v>
      </c>
      <c r="G138" s="32">
        <v>418</v>
      </c>
      <c r="H138" s="32" t="s">
        <v>834</v>
      </c>
    </row>
    <row r="139" spans="1:8" customFormat="1" ht="15" customHeight="1">
      <c r="A139" s="83">
        <v>45551</v>
      </c>
      <c r="B139" s="32" t="s">
        <v>1041</v>
      </c>
      <c r="C139" s="31" t="s">
        <v>1042</v>
      </c>
      <c r="D139" s="31" t="s">
        <v>1184</v>
      </c>
      <c r="E139" s="31" t="s">
        <v>527</v>
      </c>
      <c r="F139" s="84">
        <v>333925</v>
      </c>
      <c r="G139" s="32">
        <v>2.15</v>
      </c>
      <c r="H139" s="32" t="s">
        <v>834</v>
      </c>
    </row>
    <row r="140" spans="1:8" customFormat="1" ht="15" customHeight="1">
      <c r="A140" s="83">
        <v>45551</v>
      </c>
      <c r="B140" s="32" t="s">
        <v>1185</v>
      </c>
      <c r="C140" s="31" t="s">
        <v>1186</v>
      </c>
      <c r="D140" s="31" t="s">
        <v>879</v>
      </c>
      <c r="E140" s="31" t="s">
        <v>527</v>
      </c>
      <c r="F140" s="84">
        <v>256649</v>
      </c>
      <c r="G140" s="32">
        <v>273.45999999999998</v>
      </c>
      <c r="H140" s="32" t="s">
        <v>834</v>
      </c>
    </row>
    <row r="141" spans="1:8" customFormat="1" ht="15" customHeight="1">
      <c r="A141" s="83">
        <v>45551</v>
      </c>
      <c r="B141" s="32" t="s">
        <v>1043</v>
      </c>
      <c r="C141" s="31" t="s">
        <v>1044</v>
      </c>
      <c r="D141" s="31" t="s">
        <v>888</v>
      </c>
      <c r="E141" s="31" t="s">
        <v>527</v>
      </c>
      <c r="F141" s="84">
        <v>479115</v>
      </c>
      <c r="G141" s="32">
        <v>373.56</v>
      </c>
      <c r="H141" s="32" t="s">
        <v>834</v>
      </c>
    </row>
    <row r="142" spans="1:8" customFormat="1" ht="15" customHeight="1">
      <c r="A142" s="83">
        <v>45551</v>
      </c>
      <c r="B142" s="32" t="s">
        <v>1043</v>
      </c>
      <c r="C142" s="31" t="s">
        <v>1044</v>
      </c>
      <c r="D142" s="31" t="s">
        <v>873</v>
      </c>
      <c r="E142" s="31" t="s">
        <v>527</v>
      </c>
      <c r="F142" s="84">
        <v>746990</v>
      </c>
      <c r="G142" s="32">
        <v>371.57</v>
      </c>
      <c r="H142" s="32" t="s">
        <v>834</v>
      </c>
    </row>
    <row r="143" spans="1:8" customFormat="1" ht="15" customHeight="1">
      <c r="A143" s="83">
        <v>45551</v>
      </c>
      <c r="B143" s="32" t="s">
        <v>1043</v>
      </c>
      <c r="C143" s="31" t="s">
        <v>1044</v>
      </c>
      <c r="D143" s="31" t="s">
        <v>879</v>
      </c>
      <c r="E143" s="31" t="s">
        <v>527</v>
      </c>
      <c r="F143" s="84">
        <v>1001687</v>
      </c>
      <c r="G143" s="32">
        <v>373.91</v>
      </c>
      <c r="H143" s="32" t="s">
        <v>834</v>
      </c>
    </row>
    <row r="144" spans="1:8" customFormat="1" ht="15" customHeight="1">
      <c r="A144" s="83">
        <v>45551</v>
      </c>
      <c r="B144" s="32" t="s">
        <v>1187</v>
      </c>
      <c r="C144" s="31" t="s">
        <v>1188</v>
      </c>
      <c r="D144" s="31" t="s">
        <v>1189</v>
      </c>
      <c r="E144" s="31" t="s">
        <v>527</v>
      </c>
      <c r="F144" s="84">
        <v>132000</v>
      </c>
      <c r="G144" s="32">
        <v>42</v>
      </c>
      <c r="H144" s="32" t="s">
        <v>834</v>
      </c>
    </row>
    <row r="145" spans="1:8" customFormat="1" ht="15" customHeight="1">
      <c r="A145" s="83">
        <v>45551</v>
      </c>
      <c r="B145" s="32" t="s">
        <v>1190</v>
      </c>
      <c r="C145" s="31" t="s">
        <v>913</v>
      </c>
      <c r="D145" s="31" t="s">
        <v>1191</v>
      </c>
      <c r="E145" s="31" t="s">
        <v>527</v>
      </c>
      <c r="F145" s="84">
        <v>6026248</v>
      </c>
      <c r="G145" s="32">
        <v>1.34</v>
      </c>
      <c r="H145" s="32" t="s">
        <v>834</v>
      </c>
    </row>
    <row r="146" spans="1:8" customFormat="1" ht="15" customHeight="1">
      <c r="A146" s="83">
        <v>45551</v>
      </c>
      <c r="B146" s="32" t="s">
        <v>1006</v>
      </c>
      <c r="C146" s="31" t="s">
        <v>913</v>
      </c>
      <c r="D146" s="31" t="s">
        <v>976</v>
      </c>
      <c r="E146" s="31" t="s">
        <v>527</v>
      </c>
      <c r="F146" s="84">
        <v>1000000</v>
      </c>
      <c r="G146" s="32">
        <v>1.23</v>
      </c>
      <c r="H146" s="32" t="s">
        <v>834</v>
      </c>
    </row>
    <row r="147" spans="1:8" customFormat="1" ht="15" customHeight="1">
      <c r="A147" s="83">
        <v>45551</v>
      </c>
      <c r="B147" s="32" t="s">
        <v>1006</v>
      </c>
      <c r="C147" s="31" t="s">
        <v>913</v>
      </c>
      <c r="D147" s="31" t="s">
        <v>1192</v>
      </c>
      <c r="E147" s="31" t="s">
        <v>527</v>
      </c>
      <c r="F147" s="84">
        <v>650000</v>
      </c>
      <c r="G147" s="32">
        <v>1.23</v>
      </c>
      <c r="H147" s="32" t="s">
        <v>834</v>
      </c>
    </row>
    <row r="148" spans="1:8" customFormat="1" ht="15" customHeight="1">
      <c r="A148" s="83">
        <v>45551</v>
      </c>
      <c r="B148" s="32" t="s">
        <v>1006</v>
      </c>
      <c r="C148" s="31" t="s">
        <v>913</v>
      </c>
      <c r="D148" s="31" t="s">
        <v>1191</v>
      </c>
      <c r="E148" s="31" t="s">
        <v>527</v>
      </c>
      <c r="F148" s="84">
        <v>819535</v>
      </c>
      <c r="G148" s="32">
        <v>1.33</v>
      </c>
      <c r="H148" s="32" t="s">
        <v>834</v>
      </c>
    </row>
    <row r="149" spans="1:8" customFormat="1" ht="15" customHeight="1">
      <c r="A149" s="83">
        <v>45551</v>
      </c>
      <c r="B149" s="32" t="s">
        <v>1006</v>
      </c>
      <c r="C149" s="31" t="s">
        <v>913</v>
      </c>
      <c r="D149" s="31" t="s">
        <v>1193</v>
      </c>
      <c r="E149" s="31" t="s">
        <v>527</v>
      </c>
      <c r="F149" s="84">
        <v>440738</v>
      </c>
      <c r="G149" s="32">
        <v>1.23</v>
      </c>
      <c r="H149" s="32" t="s">
        <v>834</v>
      </c>
    </row>
    <row r="150" spans="1:8" customFormat="1" ht="15" customHeight="1">
      <c r="A150" s="83">
        <v>45551</v>
      </c>
      <c r="B150" s="32" t="s">
        <v>1045</v>
      </c>
      <c r="C150" s="31" t="s">
        <v>1046</v>
      </c>
      <c r="D150" s="31" t="s">
        <v>879</v>
      </c>
      <c r="E150" s="31" t="s">
        <v>527</v>
      </c>
      <c r="F150" s="84">
        <v>341017</v>
      </c>
      <c r="G150" s="32">
        <v>265.81</v>
      </c>
      <c r="H150" s="32" t="s">
        <v>834</v>
      </c>
    </row>
    <row r="151" spans="1:8" customFormat="1" ht="15" customHeight="1">
      <c r="A151" s="83">
        <v>45551</v>
      </c>
      <c r="B151" s="32" t="s">
        <v>1194</v>
      </c>
      <c r="C151" s="31" t="s">
        <v>1195</v>
      </c>
      <c r="D151" s="31" t="s">
        <v>1196</v>
      </c>
      <c r="E151" s="31" t="s">
        <v>527</v>
      </c>
      <c r="F151" s="84">
        <v>396000</v>
      </c>
      <c r="G151" s="32">
        <v>76.08</v>
      </c>
      <c r="H151" s="32" t="s">
        <v>834</v>
      </c>
    </row>
    <row r="152" spans="1:8" customFormat="1" ht="15" customHeight="1">
      <c r="A152" s="83">
        <v>45551</v>
      </c>
      <c r="B152" s="32" t="s">
        <v>1197</v>
      </c>
      <c r="C152" s="31" t="s">
        <v>1198</v>
      </c>
      <c r="D152" s="31" t="s">
        <v>879</v>
      </c>
      <c r="E152" s="31" t="s">
        <v>527</v>
      </c>
      <c r="F152" s="84">
        <v>175269</v>
      </c>
      <c r="G152" s="32">
        <v>1297.04</v>
      </c>
      <c r="H152" s="32" t="s">
        <v>834</v>
      </c>
    </row>
    <row r="153" spans="1:8" customFormat="1" ht="15" customHeight="1">
      <c r="A153" s="83">
        <v>45551</v>
      </c>
      <c r="B153" s="32" t="s">
        <v>1199</v>
      </c>
      <c r="C153" s="31" t="s">
        <v>1200</v>
      </c>
      <c r="D153" s="31" t="s">
        <v>879</v>
      </c>
      <c r="E153" s="31" t="s">
        <v>527</v>
      </c>
      <c r="F153" s="84">
        <v>169965</v>
      </c>
      <c r="G153" s="32">
        <v>969.38</v>
      </c>
      <c r="H153" s="32" t="s">
        <v>834</v>
      </c>
    </row>
    <row r="154" spans="1:8" customFormat="1" ht="15" customHeight="1">
      <c r="A154" s="83">
        <v>45551</v>
      </c>
      <c r="B154" s="32" t="s">
        <v>1087</v>
      </c>
      <c r="C154" s="31" t="s">
        <v>1201</v>
      </c>
      <c r="D154" s="31" t="s">
        <v>1202</v>
      </c>
      <c r="E154" s="31" t="s">
        <v>527</v>
      </c>
      <c r="F154" s="84">
        <v>185685</v>
      </c>
      <c r="G154" s="32">
        <v>16.649999999999999</v>
      </c>
      <c r="H154" s="32" t="s">
        <v>834</v>
      </c>
    </row>
    <row r="155" spans="1:8" customFormat="1" ht="15" customHeight="1">
      <c r="A155" s="83">
        <v>45551</v>
      </c>
      <c r="B155" s="32" t="s">
        <v>1203</v>
      </c>
      <c r="C155" s="31" t="s">
        <v>1204</v>
      </c>
      <c r="D155" s="31" t="s">
        <v>879</v>
      </c>
      <c r="E155" s="31" t="s">
        <v>527</v>
      </c>
      <c r="F155" s="84">
        <v>537585</v>
      </c>
      <c r="G155" s="32">
        <v>153.01</v>
      </c>
      <c r="H155" s="32" t="s">
        <v>834</v>
      </c>
    </row>
    <row r="156" spans="1:8" customFormat="1" ht="15" customHeight="1">
      <c r="A156" s="83">
        <v>45551</v>
      </c>
      <c r="B156" s="32" t="s">
        <v>1203</v>
      </c>
      <c r="C156" s="31" t="s">
        <v>1204</v>
      </c>
      <c r="D156" s="31" t="s">
        <v>1205</v>
      </c>
      <c r="E156" s="31" t="s">
        <v>527</v>
      </c>
      <c r="F156" s="84">
        <v>500000</v>
      </c>
      <c r="G156" s="32">
        <v>152.06</v>
      </c>
      <c r="H156" s="32" t="s">
        <v>834</v>
      </c>
    </row>
    <row r="157" spans="1:8" customFormat="1" ht="15" customHeight="1">
      <c r="A157" s="83">
        <v>45551</v>
      </c>
      <c r="B157" s="32" t="s">
        <v>1089</v>
      </c>
      <c r="C157" s="31" t="s">
        <v>1206</v>
      </c>
      <c r="D157" s="31" t="s">
        <v>1093</v>
      </c>
      <c r="E157" s="31" t="s">
        <v>527</v>
      </c>
      <c r="F157" s="84">
        <v>8145</v>
      </c>
      <c r="G157" s="32">
        <v>752.1</v>
      </c>
      <c r="H157" s="32" t="s">
        <v>834</v>
      </c>
    </row>
    <row r="158" spans="1:8" customFormat="1" ht="15" customHeight="1">
      <c r="A158" s="83">
        <v>45551</v>
      </c>
      <c r="B158" s="32" t="s">
        <v>1207</v>
      </c>
      <c r="C158" s="31" t="s">
        <v>1208</v>
      </c>
      <c r="D158" s="31" t="s">
        <v>879</v>
      </c>
      <c r="E158" s="31" t="s">
        <v>527</v>
      </c>
      <c r="F158" s="84">
        <v>361627</v>
      </c>
      <c r="G158" s="32">
        <v>90.86</v>
      </c>
      <c r="H158" s="32" t="s">
        <v>834</v>
      </c>
    </row>
    <row r="159" spans="1:8" customFormat="1" ht="15" customHeight="1">
      <c r="A159" s="83">
        <v>45551</v>
      </c>
      <c r="B159" s="32" t="s">
        <v>936</v>
      </c>
      <c r="C159" s="31" t="s">
        <v>937</v>
      </c>
      <c r="D159" s="31" t="s">
        <v>1005</v>
      </c>
      <c r="E159" s="31" t="s">
        <v>527</v>
      </c>
      <c r="F159" s="84">
        <v>4282144</v>
      </c>
      <c r="G159" s="32">
        <v>52.26</v>
      </c>
      <c r="H159" s="32" t="s">
        <v>834</v>
      </c>
    </row>
    <row r="160" spans="1:8" customFormat="1" ht="15" customHeight="1">
      <c r="A160" s="83">
        <v>45551</v>
      </c>
      <c r="B160" s="32" t="s">
        <v>1209</v>
      </c>
      <c r="C160" s="31" t="s">
        <v>1210</v>
      </c>
      <c r="D160" s="31" t="s">
        <v>879</v>
      </c>
      <c r="E160" s="31" t="s">
        <v>527</v>
      </c>
      <c r="F160" s="84">
        <v>292684</v>
      </c>
      <c r="G160" s="32">
        <v>162.71</v>
      </c>
      <c r="H160" s="32" t="s">
        <v>834</v>
      </c>
    </row>
    <row r="161" spans="1:8" customFormat="1" ht="15" customHeight="1">
      <c r="A161" s="83">
        <v>45551</v>
      </c>
      <c r="B161" s="32" t="s">
        <v>1211</v>
      </c>
      <c r="C161" s="31" t="s">
        <v>1212</v>
      </c>
      <c r="D161" s="31" t="s">
        <v>1213</v>
      </c>
      <c r="E161" s="31" t="s">
        <v>527</v>
      </c>
      <c r="F161" s="84">
        <v>250320</v>
      </c>
      <c r="G161" s="32">
        <v>46.72</v>
      </c>
      <c r="H161" s="32" t="s">
        <v>834</v>
      </c>
    </row>
    <row r="162" spans="1:8" customFormat="1" ht="15" customHeight="1">
      <c r="A162" s="83">
        <v>45551</v>
      </c>
      <c r="B162" s="32" t="s">
        <v>1211</v>
      </c>
      <c r="C162" s="31" t="s">
        <v>1212</v>
      </c>
      <c r="D162" s="31" t="s">
        <v>1038</v>
      </c>
      <c r="E162" s="31" t="s">
        <v>527</v>
      </c>
      <c r="F162" s="84">
        <v>250007</v>
      </c>
      <c r="G162" s="32">
        <v>46.71</v>
      </c>
      <c r="H162" s="32" t="s">
        <v>834</v>
      </c>
    </row>
    <row r="163" spans="1:8" customFormat="1" ht="15" customHeight="1">
      <c r="A163" s="83">
        <v>45551</v>
      </c>
      <c r="B163" s="32" t="s">
        <v>1211</v>
      </c>
      <c r="C163" s="31" t="s">
        <v>1212</v>
      </c>
      <c r="D163" s="31" t="s">
        <v>872</v>
      </c>
      <c r="E163" s="31" t="s">
        <v>527</v>
      </c>
      <c r="F163" s="84">
        <v>500000</v>
      </c>
      <c r="G163" s="32">
        <v>46.83</v>
      </c>
      <c r="H163" s="32" t="s">
        <v>834</v>
      </c>
    </row>
    <row r="164" spans="1:8" customFormat="1" ht="15" customHeight="1">
      <c r="A164" s="83">
        <v>45551</v>
      </c>
      <c r="B164" s="32" t="s">
        <v>1211</v>
      </c>
      <c r="C164" s="31" t="s">
        <v>1212</v>
      </c>
      <c r="D164" s="31" t="s">
        <v>1040</v>
      </c>
      <c r="E164" s="31" t="s">
        <v>527</v>
      </c>
      <c r="F164" s="84">
        <v>481208</v>
      </c>
      <c r="G164" s="32">
        <v>46.75</v>
      </c>
      <c r="H164" s="32" t="s">
        <v>834</v>
      </c>
    </row>
    <row r="165" spans="1:8" customFormat="1" ht="15" customHeight="1">
      <c r="A165" s="83">
        <v>45551</v>
      </c>
      <c r="B165" s="32" t="s">
        <v>1211</v>
      </c>
      <c r="C165" s="31" t="s">
        <v>1212</v>
      </c>
      <c r="D165" s="31" t="s">
        <v>1214</v>
      </c>
      <c r="E165" s="31" t="s">
        <v>527</v>
      </c>
      <c r="F165" s="84">
        <v>210010</v>
      </c>
      <c r="G165" s="32">
        <v>46.79</v>
      </c>
      <c r="H165" s="32" t="s">
        <v>834</v>
      </c>
    </row>
    <row r="166" spans="1:8" customFormat="1" ht="15" customHeight="1">
      <c r="A166" s="83">
        <v>45551</v>
      </c>
      <c r="B166" s="32" t="s">
        <v>1102</v>
      </c>
      <c r="C166" s="31" t="s">
        <v>1215</v>
      </c>
      <c r="D166" s="31" t="s">
        <v>1216</v>
      </c>
      <c r="E166" s="31" t="s">
        <v>527</v>
      </c>
      <c r="F166" s="84">
        <v>542307</v>
      </c>
      <c r="G166" s="32">
        <v>259.07</v>
      </c>
      <c r="H166" s="32" t="s">
        <v>834</v>
      </c>
    </row>
    <row r="167" spans="1:8" customFormat="1" ht="15" customHeight="1">
      <c r="A167" s="83">
        <v>45551</v>
      </c>
      <c r="B167" s="32" t="s">
        <v>1102</v>
      </c>
      <c r="C167" s="31" t="s">
        <v>1215</v>
      </c>
      <c r="D167" s="31" t="s">
        <v>1217</v>
      </c>
      <c r="E167" s="31" t="s">
        <v>527</v>
      </c>
      <c r="F167" s="84">
        <v>536760</v>
      </c>
      <c r="G167" s="32">
        <v>258.5</v>
      </c>
      <c r="H167" s="32" t="s">
        <v>834</v>
      </c>
    </row>
    <row r="168" spans="1:8" customFormat="1" ht="15" customHeight="1">
      <c r="A168" s="83">
        <v>45551</v>
      </c>
      <c r="B168" s="32" t="s">
        <v>1102</v>
      </c>
      <c r="C168" s="31" t="s">
        <v>1215</v>
      </c>
      <c r="D168" s="31" t="s">
        <v>896</v>
      </c>
      <c r="E168" s="31" t="s">
        <v>527</v>
      </c>
      <c r="F168" s="84">
        <v>1768498</v>
      </c>
      <c r="G168" s="32">
        <v>255.93</v>
      </c>
      <c r="H168" s="32" t="s">
        <v>834</v>
      </c>
    </row>
    <row r="169" spans="1:8" customFormat="1" ht="15" customHeight="1">
      <c r="A169" s="83">
        <v>45551</v>
      </c>
      <c r="B169" s="32" t="s">
        <v>1102</v>
      </c>
      <c r="C169" s="31" t="s">
        <v>1215</v>
      </c>
      <c r="D169" s="31" t="s">
        <v>1103</v>
      </c>
      <c r="E169" s="31" t="s">
        <v>527</v>
      </c>
      <c r="F169" s="84">
        <v>320424</v>
      </c>
      <c r="G169" s="32">
        <v>256.36</v>
      </c>
      <c r="H169" s="32" t="s">
        <v>834</v>
      </c>
    </row>
    <row r="170" spans="1:8" customFormat="1" ht="15" customHeight="1">
      <c r="A170" s="83">
        <v>45551</v>
      </c>
      <c r="B170" s="32" t="s">
        <v>1102</v>
      </c>
      <c r="C170" s="31" t="s">
        <v>1215</v>
      </c>
      <c r="D170" s="31" t="s">
        <v>1218</v>
      </c>
      <c r="E170" s="31" t="s">
        <v>527</v>
      </c>
      <c r="F170" s="84">
        <v>438970</v>
      </c>
      <c r="G170" s="32">
        <v>261.16000000000003</v>
      </c>
      <c r="H170" s="32" t="s">
        <v>834</v>
      </c>
    </row>
    <row r="171" spans="1:8" customFormat="1" ht="15" customHeight="1">
      <c r="A171" s="83">
        <v>45551</v>
      </c>
      <c r="B171" s="32" t="s">
        <v>1102</v>
      </c>
      <c r="C171" s="31" t="s">
        <v>1215</v>
      </c>
      <c r="D171" s="31" t="s">
        <v>1219</v>
      </c>
      <c r="E171" s="31" t="s">
        <v>527</v>
      </c>
      <c r="F171" s="84">
        <v>610848</v>
      </c>
      <c r="G171" s="32">
        <v>257.7</v>
      </c>
      <c r="H171" s="32" t="s">
        <v>834</v>
      </c>
    </row>
    <row r="172" spans="1:8" customFormat="1" ht="15" customHeight="1">
      <c r="A172" s="83">
        <v>45551</v>
      </c>
      <c r="B172" s="32" t="s">
        <v>1102</v>
      </c>
      <c r="C172" s="31" t="s">
        <v>1215</v>
      </c>
      <c r="D172" s="31" t="s">
        <v>1220</v>
      </c>
      <c r="E172" s="31" t="s">
        <v>527</v>
      </c>
      <c r="F172" s="84">
        <v>613538</v>
      </c>
      <c r="G172" s="32">
        <v>258.8</v>
      </c>
      <c r="H172" s="32" t="s">
        <v>834</v>
      </c>
    </row>
    <row r="173" spans="1:8" customFormat="1" ht="15" customHeight="1">
      <c r="A173" s="83">
        <v>45551</v>
      </c>
      <c r="B173" s="32" t="s">
        <v>1102</v>
      </c>
      <c r="C173" s="31" t="s">
        <v>1215</v>
      </c>
      <c r="D173" s="31" t="s">
        <v>890</v>
      </c>
      <c r="E173" s="31" t="s">
        <v>527</v>
      </c>
      <c r="F173" s="84">
        <v>533775</v>
      </c>
      <c r="G173" s="32">
        <v>258.7</v>
      </c>
      <c r="H173" s="32" t="s">
        <v>834</v>
      </c>
    </row>
    <row r="174" spans="1:8" customFormat="1" ht="15" customHeight="1">
      <c r="A174" s="83">
        <v>45551</v>
      </c>
      <c r="B174" s="32" t="s">
        <v>974</v>
      </c>
      <c r="C174" s="31" t="s">
        <v>975</v>
      </c>
      <c r="D174" s="31" t="s">
        <v>888</v>
      </c>
      <c r="E174" s="31" t="s">
        <v>527</v>
      </c>
      <c r="F174" s="84">
        <v>131491</v>
      </c>
      <c r="G174" s="32">
        <v>39.049999999999997</v>
      </c>
      <c r="H174" s="32" t="s">
        <v>834</v>
      </c>
    </row>
    <row r="175" spans="1:8" customFormat="1" ht="15" customHeight="1">
      <c r="A175" s="83">
        <v>45551</v>
      </c>
      <c r="B175" s="32" t="s">
        <v>1221</v>
      </c>
      <c r="C175" s="31" t="s">
        <v>1222</v>
      </c>
      <c r="D175" s="31" t="s">
        <v>1223</v>
      </c>
      <c r="E175" s="31" t="s">
        <v>527</v>
      </c>
      <c r="F175" s="84">
        <v>145000</v>
      </c>
      <c r="G175" s="32">
        <v>114.93</v>
      </c>
      <c r="H175" s="32" t="s">
        <v>834</v>
      </c>
    </row>
    <row r="176" spans="1:8" customFormat="1" ht="15" customHeight="1">
      <c r="A176" s="83">
        <v>45551</v>
      </c>
      <c r="B176" s="32" t="s">
        <v>1048</v>
      </c>
      <c r="C176" s="31" t="s">
        <v>1049</v>
      </c>
      <c r="D176" s="31" t="s">
        <v>873</v>
      </c>
      <c r="E176" s="31" t="s">
        <v>527</v>
      </c>
      <c r="F176" s="84">
        <v>346867</v>
      </c>
      <c r="G176" s="32">
        <v>314.42</v>
      </c>
      <c r="H176" s="32" t="s">
        <v>834</v>
      </c>
    </row>
    <row r="177" spans="1:8" customFormat="1" ht="15" customHeight="1">
      <c r="A177" s="83">
        <v>45551</v>
      </c>
      <c r="B177" s="32" t="s">
        <v>1048</v>
      </c>
      <c r="C177" s="31" t="s">
        <v>1049</v>
      </c>
      <c r="D177" s="31" t="s">
        <v>879</v>
      </c>
      <c r="E177" s="31" t="s">
        <v>527</v>
      </c>
      <c r="F177" s="84">
        <v>394590</v>
      </c>
      <c r="G177" s="32">
        <v>317.52</v>
      </c>
      <c r="H177" s="32" t="s">
        <v>834</v>
      </c>
    </row>
    <row r="178" spans="1:8" customFormat="1" ht="15" customHeight="1">
      <c r="A178" s="83">
        <v>45551</v>
      </c>
      <c r="B178" s="32" t="s">
        <v>1048</v>
      </c>
      <c r="C178" s="31" t="s">
        <v>1049</v>
      </c>
      <c r="D178" s="31" t="s">
        <v>1050</v>
      </c>
      <c r="E178" s="31" t="s">
        <v>527</v>
      </c>
      <c r="F178" s="84">
        <v>255000</v>
      </c>
      <c r="G178" s="32">
        <v>304.88</v>
      </c>
      <c r="H178" s="32" t="s">
        <v>834</v>
      </c>
    </row>
    <row r="179" spans="1:8" customFormat="1" ht="15" customHeight="1">
      <c r="A179" s="83">
        <v>45551</v>
      </c>
      <c r="B179" s="32" t="s">
        <v>1048</v>
      </c>
      <c r="C179" s="31" t="s">
        <v>1049</v>
      </c>
      <c r="D179" s="31" t="s">
        <v>890</v>
      </c>
      <c r="E179" s="31" t="s">
        <v>527</v>
      </c>
      <c r="F179" s="84">
        <v>247442</v>
      </c>
      <c r="G179" s="32">
        <v>314.58</v>
      </c>
      <c r="H179" s="32" t="s">
        <v>834</v>
      </c>
    </row>
    <row r="180" spans="1:8" customFormat="1" ht="15" customHeight="1">
      <c r="A180" s="83">
        <v>45551</v>
      </c>
      <c r="B180" s="32" t="s">
        <v>1224</v>
      </c>
      <c r="C180" s="31" t="s">
        <v>1225</v>
      </c>
      <c r="D180" s="31" t="s">
        <v>892</v>
      </c>
      <c r="E180" s="31" t="s">
        <v>527</v>
      </c>
      <c r="F180" s="84">
        <v>120000</v>
      </c>
      <c r="G180" s="32">
        <v>111.5</v>
      </c>
      <c r="H180" s="32" t="s">
        <v>834</v>
      </c>
    </row>
    <row r="181" spans="1:8" customFormat="1" ht="15" customHeight="1">
      <c r="A181" s="83">
        <v>45551</v>
      </c>
      <c r="B181" s="32" t="s">
        <v>1226</v>
      </c>
      <c r="C181" s="31" t="s">
        <v>1227</v>
      </c>
      <c r="D181" s="31" t="s">
        <v>1228</v>
      </c>
      <c r="E181" s="31" t="s">
        <v>527</v>
      </c>
      <c r="F181" s="84">
        <v>120000</v>
      </c>
      <c r="G181" s="32">
        <v>152.57</v>
      </c>
      <c r="H181" s="32" t="s">
        <v>834</v>
      </c>
    </row>
    <row r="182" spans="1:8" customFormat="1" ht="15" customHeight="1">
      <c r="A182" s="83">
        <v>45551</v>
      </c>
      <c r="B182" s="32" t="s">
        <v>1051</v>
      </c>
      <c r="C182" s="31" t="s">
        <v>1052</v>
      </c>
      <c r="D182" s="31" t="s">
        <v>890</v>
      </c>
      <c r="E182" s="31" t="s">
        <v>527</v>
      </c>
      <c r="F182" s="84">
        <v>1571495</v>
      </c>
      <c r="G182" s="32">
        <v>64.8</v>
      </c>
      <c r="H182" s="32" t="s">
        <v>834</v>
      </c>
    </row>
    <row r="183" spans="1:8" customFormat="1" ht="15" customHeight="1">
      <c r="A183" s="83">
        <v>45551</v>
      </c>
      <c r="B183" s="32" t="s">
        <v>1051</v>
      </c>
      <c r="C183" s="31" t="s">
        <v>1052</v>
      </c>
      <c r="D183" s="31" t="s">
        <v>873</v>
      </c>
      <c r="E183" s="31" t="s">
        <v>527</v>
      </c>
      <c r="F183" s="84">
        <v>2198405</v>
      </c>
      <c r="G183" s="32">
        <v>64.72</v>
      </c>
      <c r="H183" s="32" t="s">
        <v>834</v>
      </c>
    </row>
    <row r="184" spans="1:8" customFormat="1" ht="15" customHeight="1">
      <c r="A184" s="83">
        <v>45551</v>
      </c>
      <c r="B184" s="32" t="s">
        <v>1051</v>
      </c>
      <c r="C184" s="31" t="s">
        <v>1052</v>
      </c>
      <c r="D184" s="31" t="s">
        <v>888</v>
      </c>
      <c r="E184" s="31" t="s">
        <v>527</v>
      </c>
      <c r="F184" s="84">
        <v>1391709</v>
      </c>
      <c r="G184" s="32">
        <v>65.12</v>
      </c>
      <c r="H184" s="32" t="s">
        <v>834</v>
      </c>
    </row>
    <row r="185" spans="1:8" customFormat="1" ht="15" customHeight="1">
      <c r="A185" s="83">
        <v>45551</v>
      </c>
      <c r="B185" s="32" t="s">
        <v>1051</v>
      </c>
      <c r="C185" s="31" t="s">
        <v>1052</v>
      </c>
      <c r="D185" s="31" t="s">
        <v>879</v>
      </c>
      <c r="E185" s="31" t="s">
        <v>527</v>
      </c>
      <c r="F185" s="84">
        <v>1678199</v>
      </c>
      <c r="G185" s="32">
        <v>64.03</v>
      </c>
      <c r="H185" s="32" t="s">
        <v>834</v>
      </c>
    </row>
    <row r="186" spans="1:8" customFormat="1" ht="15" customHeight="1">
      <c r="A186" s="83">
        <v>45551</v>
      </c>
      <c r="B186" s="32" t="s">
        <v>1229</v>
      </c>
      <c r="C186" s="31" t="s">
        <v>1230</v>
      </c>
      <c r="D186" s="31" t="s">
        <v>1231</v>
      </c>
      <c r="E186" s="31" t="s">
        <v>527</v>
      </c>
      <c r="F186" s="84">
        <v>298786</v>
      </c>
      <c r="G186" s="32">
        <v>1622.52</v>
      </c>
      <c r="H186" s="32" t="s">
        <v>834</v>
      </c>
    </row>
    <row r="187" spans="1:8" customFormat="1" ht="15" customHeight="1">
      <c r="A187" s="83">
        <v>45551</v>
      </c>
      <c r="B187" s="32" t="s">
        <v>1229</v>
      </c>
      <c r="C187" s="31" t="s">
        <v>1230</v>
      </c>
      <c r="D187" s="31" t="s">
        <v>1232</v>
      </c>
      <c r="E187" s="31" t="s">
        <v>527</v>
      </c>
      <c r="F187" s="84">
        <v>97759</v>
      </c>
      <c r="G187" s="32">
        <v>1619.82</v>
      </c>
      <c r="H187" s="32" t="s">
        <v>834</v>
      </c>
    </row>
    <row r="188" spans="1:8" customFormat="1" ht="15" customHeight="1">
      <c r="A188" s="83">
        <v>45551</v>
      </c>
      <c r="B188" s="32" t="s">
        <v>1229</v>
      </c>
      <c r="C188" s="31" t="s">
        <v>1230</v>
      </c>
      <c r="D188" s="31" t="s">
        <v>873</v>
      </c>
      <c r="E188" s="31" t="s">
        <v>527</v>
      </c>
      <c r="F188" s="84">
        <v>71310</v>
      </c>
      <c r="G188" s="32">
        <v>1608.39</v>
      </c>
      <c r="H188" s="32" t="s">
        <v>834</v>
      </c>
    </row>
    <row r="189" spans="1:8" customFormat="1" ht="15" customHeight="1">
      <c r="A189" s="83">
        <v>45551</v>
      </c>
      <c r="B189" s="32" t="s">
        <v>1229</v>
      </c>
      <c r="C189" s="31" t="s">
        <v>1230</v>
      </c>
      <c r="D189" s="31" t="s">
        <v>879</v>
      </c>
      <c r="E189" s="31" t="s">
        <v>527</v>
      </c>
      <c r="F189" s="84">
        <v>101221</v>
      </c>
      <c r="G189" s="32">
        <v>1600.03</v>
      </c>
      <c r="H189" s="32" t="s">
        <v>834</v>
      </c>
    </row>
    <row r="190" spans="1:8" customFormat="1" ht="15" customHeight="1">
      <c r="A190" s="83">
        <v>45551</v>
      </c>
      <c r="B190" s="32" t="s">
        <v>1229</v>
      </c>
      <c r="C190" s="31" t="s">
        <v>1230</v>
      </c>
      <c r="D190" s="31" t="s">
        <v>1233</v>
      </c>
      <c r="E190" s="31" t="s">
        <v>527</v>
      </c>
      <c r="F190" s="84">
        <v>88606</v>
      </c>
      <c r="G190" s="32">
        <v>1643.83</v>
      </c>
      <c r="H190" s="32" t="s">
        <v>834</v>
      </c>
    </row>
    <row r="191" spans="1:8" customFormat="1" ht="15" customHeight="1">
      <c r="A191" s="83">
        <v>45551</v>
      </c>
      <c r="B191" s="32" t="s">
        <v>1234</v>
      </c>
      <c r="C191" s="31" t="s">
        <v>1235</v>
      </c>
      <c r="D191" s="31" t="s">
        <v>1236</v>
      </c>
      <c r="E191" s="31" t="s">
        <v>527</v>
      </c>
      <c r="F191" s="84">
        <v>17600</v>
      </c>
      <c r="G191" s="32">
        <v>74.22</v>
      </c>
      <c r="H191" s="32" t="s">
        <v>834</v>
      </c>
    </row>
    <row r="192" spans="1:8" customFormat="1" ht="15" customHeight="1">
      <c r="A192" s="83">
        <v>45551</v>
      </c>
      <c r="B192" s="32" t="s">
        <v>1237</v>
      </c>
      <c r="C192" s="31" t="s">
        <v>1238</v>
      </c>
      <c r="D192" s="31" t="s">
        <v>1239</v>
      </c>
      <c r="E192" s="31" t="s">
        <v>527</v>
      </c>
      <c r="F192" s="84">
        <v>585000</v>
      </c>
      <c r="G192" s="32">
        <v>85.48</v>
      </c>
      <c r="H192" s="32" t="s">
        <v>834</v>
      </c>
    </row>
    <row r="193" spans="1:8" customFormat="1" ht="15" customHeight="1">
      <c r="A193" s="83">
        <v>45551</v>
      </c>
      <c r="B193" s="32" t="s">
        <v>925</v>
      </c>
      <c r="C193" s="31" t="s">
        <v>926</v>
      </c>
      <c r="D193" s="31" t="s">
        <v>873</v>
      </c>
      <c r="E193" s="31" t="s">
        <v>527</v>
      </c>
      <c r="F193" s="84">
        <v>11112300</v>
      </c>
      <c r="G193" s="32">
        <v>16.36</v>
      </c>
      <c r="H193" s="32" t="s">
        <v>834</v>
      </c>
    </row>
    <row r="194" spans="1:8" customFormat="1" ht="15" customHeight="1">
      <c r="A194" s="83">
        <v>45551</v>
      </c>
      <c r="B194" s="32" t="s">
        <v>1240</v>
      </c>
      <c r="C194" s="31" t="s">
        <v>1241</v>
      </c>
      <c r="D194" s="31" t="s">
        <v>873</v>
      </c>
      <c r="E194" s="31" t="s">
        <v>527</v>
      </c>
      <c r="F194" s="84">
        <v>548049</v>
      </c>
      <c r="G194" s="32">
        <v>156.09</v>
      </c>
      <c r="H194" s="32" t="s">
        <v>834</v>
      </c>
    </row>
    <row r="195" spans="1:8" customFormat="1" ht="15" customHeight="1">
      <c r="A195" s="276">
        <v>45551</v>
      </c>
      <c r="B195" s="277" t="s">
        <v>1240</v>
      </c>
      <c r="C195" s="194" t="s">
        <v>1241</v>
      </c>
      <c r="D195" s="194" t="s">
        <v>879</v>
      </c>
      <c r="E195" s="194" t="s">
        <v>527</v>
      </c>
      <c r="F195" s="278">
        <v>716400</v>
      </c>
      <c r="G195" s="277">
        <v>156.44</v>
      </c>
      <c r="H195" s="32" t="s">
        <v>834</v>
      </c>
    </row>
    <row r="196" spans="1:8" ht="15" customHeight="1">
      <c r="A196" s="279">
        <v>45551</v>
      </c>
      <c r="B196" s="218" t="s">
        <v>1242</v>
      </c>
      <c r="C196" s="206" t="s">
        <v>1243</v>
      </c>
      <c r="D196" s="206" t="s">
        <v>1244</v>
      </c>
      <c r="E196" s="206" t="s">
        <v>527</v>
      </c>
      <c r="F196" s="280">
        <v>26400</v>
      </c>
      <c r="G196" s="218">
        <v>180.82</v>
      </c>
      <c r="H196" s="32" t="s">
        <v>834</v>
      </c>
    </row>
    <row r="197" spans="1:8" ht="15" customHeight="1">
      <c r="A197" s="279">
        <v>45551</v>
      </c>
      <c r="B197" s="218" t="s">
        <v>1242</v>
      </c>
      <c r="C197" s="206" t="s">
        <v>1243</v>
      </c>
      <c r="D197" s="206" t="s">
        <v>1245</v>
      </c>
      <c r="E197" s="206" t="s">
        <v>527</v>
      </c>
      <c r="F197" s="280">
        <v>27600</v>
      </c>
      <c r="G197" s="218">
        <v>186.91</v>
      </c>
      <c r="H197" s="32" t="s">
        <v>834</v>
      </c>
    </row>
    <row r="198" spans="1:8" ht="15" customHeight="1">
      <c r="A198" s="279">
        <v>45551</v>
      </c>
      <c r="B198" s="218" t="s">
        <v>1242</v>
      </c>
      <c r="C198" s="206" t="s">
        <v>1243</v>
      </c>
      <c r="D198" s="206" t="s">
        <v>1246</v>
      </c>
      <c r="E198" s="206" t="s">
        <v>527</v>
      </c>
      <c r="F198" s="280">
        <v>33600</v>
      </c>
      <c r="G198" s="218">
        <v>185.64</v>
      </c>
      <c r="H198" s="32" t="s">
        <v>834</v>
      </c>
    </row>
    <row r="199" spans="1:8" ht="15" customHeight="1">
      <c r="A199" s="279">
        <v>45551</v>
      </c>
      <c r="B199" s="218" t="s">
        <v>1053</v>
      </c>
      <c r="C199" s="206" t="s">
        <v>1054</v>
      </c>
      <c r="D199" s="206" t="s">
        <v>896</v>
      </c>
      <c r="E199" s="206" t="s">
        <v>527</v>
      </c>
      <c r="F199" s="280">
        <v>337486</v>
      </c>
      <c r="G199" s="218">
        <v>345.94</v>
      </c>
      <c r="H199" s="32" t="s">
        <v>834</v>
      </c>
    </row>
    <row r="200" spans="1:8" ht="15" customHeight="1">
      <c r="A200" s="279">
        <v>45551</v>
      </c>
      <c r="B200" s="218" t="s">
        <v>1053</v>
      </c>
      <c r="C200" s="206" t="s">
        <v>1054</v>
      </c>
      <c r="D200" s="206" t="s">
        <v>1038</v>
      </c>
      <c r="E200" s="206" t="s">
        <v>527</v>
      </c>
      <c r="F200" s="280">
        <v>533595</v>
      </c>
      <c r="G200" s="218">
        <v>359.11</v>
      </c>
      <c r="H200" s="32" t="s">
        <v>834</v>
      </c>
    </row>
    <row r="201" spans="1:8" ht="15" customHeight="1">
      <c r="A201" s="279">
        <v>45551</v>
      </c>
      <c r="B201" s="218" t="s">
        <v>1053</v>
      </c>
      <c r="C201" s="206" t="s">
        <v>1054</v>
      </c>
      <c r="D201" s="206" t="s">
        <v>872</v>
      </c>
      <c r="E201" s="206" t="s">
        <v>527</v>
      </c>
      <c r="F201" s="280">
        <v>450003</v>
      </c>
      <c r="G201" s="218">
        <v>357.58</v>
      </c>
      <c r="H201" s="32" t="s">
        <v>834</v>
      </c>
    </row>
    <row r="202" spans="1:8" ht="15" customHeight="1">
      <c r="A202" s="279">
        <v>45551</v>
      </c>
      <c r="B202" s="218" t="s">
        <v>1053</v>
      </c>
      <c r="C202" s="206" t="s">
        <v>1054</v>
      </c>
      <c r="D202" s="206" t="s">
        <v>873</v>
      </c>
      <c r="E202" s="206" t="s">
        <v>527</v>
      </c>
      <c r="F202" s="280">
        <v>439536</v>
      </c>
      <c r="G202" s="218">
        <v>346.54</v>
      </c>
      <c r="H202" s="32" t="s">
        <v>834</v>
      </c>
    </row>
    <row r="203" spans="1:8" ht="15" customHeight="1">
      <c r="A203" s="279">
        <v>45551</v>
      </c>
      <c r="B203" s="218" t="s">
        <v>1247</v>
      </c>
      <c r="C203" s="206" t="s">
        <v>1248</v>
      </c>
      <c r="D203" s="206" t="s">
        <v>1249</v>
      </c>
      <c r="E203" s="206" t="s">
        <v>527</v>
      </c>
      <c r="F203" s="280">
        <v>200000</v>
      </c>
      <c r="G203" s="218">
        <v>228</v>
      </c>
      <c r="H203" s="32" t="s">
        <v>834</v>
      </c>
    </row>
    <row r="204" spans="1:8" ht="15" customHeight="1">
      <c r="A204" s="279">
        <v>45551</v>
      </c>
      <c r="B204" s="218" t="s">
        <v>1247</v>
      </c>
      <c r="C204" s="206" t="s">
        <v>1248</v>
      </c>
      <c r="D204" s="206" t="s">
        <v>892</v>
      </c>
      <c r="E204" s="206" t="s">
        <v>527</v>
      </c>
      <c r="F204" s="280">
        <v>300000</v>
      </c>
      <c r="G204" s="218">
        <v>228</v>
      </c>
      <c r="H204" s="32" t="s">
        <v>834</v>
      </c>
    </row>
    <row r="205" spans="1:8" ht="15" customHeight="1">
      <c r="A205" s="279">
        <v>45551</v>
      </c>
      <c r="B205" s="218" t="s">
        <v>500</v>
      </c>
      <c r="C205" s="206" t="s">
        <v>1250</v>
      </c>
      <c r="D205" s="206" t="s">
        <v>879</v>
      </c>
      <c r="E205" s="206" t="s">
        <v>527</v>
      </c>
      <c r="F205" s="280">
        <v>1365273</v>
      </c>
      <c r="G205" s="218">
        <v>505.46</v>
      </c>
      <c r="H205" s="32" t="s">
        <v>834</v>
      </c>
    </row>
    <row r="206" spans="1:8" ht="15" customHeight="1">
      <c r="A206" s="279">
        <v>45551</v>
      </c>
      <c r="B206" s="218" t="s">
        <v>1251</v>
      </c>
      <c r="C206" s="206" t="s">
        <v>1252</v>
      </c>
      <c r="D206" s="206" t="s">
        <v>1253</v>
      </c>
      <c r="E206" s="206" t="s">
        <v>527</v>
      </c>
      <c r="F206" s="280">
        <v>2000000</v>
      </c>
      <c r="G206" s="218">
        <v>35.5</v>
      </c>
      <c r="H206" s="32" t="s">
        <v>834</v>
      </c>
    </row>
    <row r="207" spans="1:8" ht="15" customHeight="1">
      <c r="A207" s="279">
        <v>45551</v>
      </c>
      <c r="B207" s="218" t="s">
        <v>1007</v>
      </c>
      <c r="C207" s="206" t="s">
        <v>1008</v>
      </c>
      <c r="D207" s="206" t="s">
        <v>1047</v>
      </c>
      <c r="E207" s="206" t="s">
        <v>527</v>
      </c>
      <c r="F207" s="280">
        <v>900286</v>
      </c>
      <c r="G207" s="218">
        <v>131.68</v>
      </c>
      <c r="H207" s="32" t="s">
        <v>834</v>
      </c>
    </row>
    <row r="208" spans="1:8" ht="15" customHeight="1">
      <c r="A208" s="279">
        <v>45551</v>
      </c>
      <c r="B208" s="218" t="s">
        <v>1007</v>
      </c>
      <c r="C208" s="206" t="s">
        <v>1008</v>
      </c>
      <c r="D208" s="206" t="s">
        <v>1254</v>
      </c>
      <c r="E208" s="206" t="s">
        <v>527</v>
      </c>
      <c r="F208" s="280">
        <v>540000</v>
      </c>
      <c r="G208" s="218">
        <v>133.15</v>
      </c>
      <c r="H208" s="32" t="s">
        <v>834</v>
      </c>
    </row>
    <row r="209" spans="1:8" ht="15" customHeight="1">
      <c r="A209" s="279">
        <v>45551</v>
      </c>
      <c r="B209" s="218" t="s">
        <v>1007</v>
      </c>
      <c r="C209" s="206" t="s">
        <v>1008</v>
      </c>
      <c r="D209" s="206" t="s">
        <v>1255</v>
      </c>
      <c r="E209" s="206" t="s">
        <v>527</v>
      </c>
      <c r="F209" s="280">
        <v>1000000</v>
      </c>
      <c r="G209" s="218">
        <v>133.49</v>
      </c>
      <c r="H209" s="32" t="s">
        <v>834</v>
      </c>
    </row>
    <row r="210" spans="1:8" ht="15" customHeight="1">
      <c r="A210" s="279">
        <v>45551</v>
      </c>
      <c r="B210" s="218" t="s">
        <v>1169</v>
      </c>
      <c r="C210" s="206" t="s">
        <v>1170</v>
      </c>
      <c r="D210" s="206" t="s">
        <v>1038</v>
      </c>
      <c r="E210" s="206" t="s">
        <v>528</v>
      </c>
      <c r="F210" s="280">
        <v>62758</v>
      </c>
      <c r="G210" s="218">
        <v>763.92</v>
      </c>
      <c r="H210" s="32" t="s">
        <v>834</v>
      </c>
    </row>
    <row r="211" spans="1:8" ht="15" customHeight="1">
      <c r="A211" s="279">
        <v>45551</v>
      </c>
      <c r="B211" s="218" t="s">
        <v>1171</v>
      </c>
      <c r="C211" s="206" t="s">
        <v>1172</v>
      </c>
      <c r="D211" s="206" t="s">
        <v>1029</v>
      </c>
      <c r="E211" s="206" t="s">
        <v>528</v>
      </c>
      <c r="F211" s="280">
        <v>3943</v>
      </c>
      <c r="G211" s="218">
        <v>143.88999999999999</v>
      </c>
      <c r="H211" s="32" t="s">
        <v>834</v>
      </c>
    </row>
    <row r="212" spans="1:8" ht="15" customHeight="1">
      <c r="A212" s="279">
        <v>45551</v>
      </c>
      <c r="B212" s="218" t="s">
        <v>1173</v>
      </c>
      <c r="C212" s="206" t="s">
        <v>1174</v>
      </c>
      <c r="D212" s="206" t="s">
        <v>879</v>
      </c>
      <c r="E212" s="206" t="s">
        <v>528</v>
      </c>
      <c r="F212" s="280">
        <v>286428</v>
      </c>
      <c r="G212" s="218">
        <v>310.82</v>
      </c>
      <c r="H212" s="32" t="s">
        <v>834</v>
      </c>
    </row>
    <row r="213" spans="1:8" ht="15" customHeight="1">
      <c r="A213" s="279">
        <v>45551</v>
      </c>
      <c r="B213" s="218" t="s">
        <v>1036</v>
      </c>
      <c r="C213" s="206" t="s">
        <v>1037</v>
      </c>
      <c r="D213" s="206" t="s">
        <v>873</v>
      </c>
      <c r="E213" s="206" t="s">
        <v>528</v>
      </c>
      <c r="F213" s="280">
        <v>300920</v>
      </c>
      <c r="G213" s="218">
        <v>407.64</v>
      </c>
      <c r="H213" s="32" t="s">
        <v>834</v>
      </c>
    </row>
    <row r="214" spans="1:8" ht="15" customHeight="1">
      <c r="A214" s="279">
        <v>45551</v>
      </c>
      <c r="B214" s="218" t="s">
        <v>1256</v>
      </c>
      <c r="C214" s="206" t="s">
        <v>1257</v>
      </c>
      <c r="D214" s="206" t="s">
        <v>1258</v>
      </c>
      <c r="E214" s="206" t="s">
        <v>528</v>
      </c>
      <c r="F214" s="280">
        <v>2523726</v>
      </c>
      <c r="G214" s="218">
        <v>0.22</v>
      </c>
      <c r="H214" s="32" t="s">
        <v>834</v>
      </c>
    </row>
    <row r="215" spans="1:8" ht="15" customHeight="1">
      <c r="A215" s="279">
        <v>45551</v>
      </c>
      <c r="B215" s="218" t="s">
        <v>1175</v>
      </c>
      <c r="C215" s="206" t="s">
        <v>1176</v>
      </c>
      <c r="D215" s="206" t="s">
        <v>873</v>
      </c>
      <c r="E215" s="206" t="s">
        <v>528</v>
      </c>
      <c r="F215" s="280">
        <v>635403</v>
      </c>
      <c r="G215" s="218">
        <v>117.24</v>
      </c>
      <c r="H215" s="32" t="s">
        <v>834</v>
      </c>
    </row>
    <row r="216" spans="1:8" ht="15" customHeight="1">
      <c r="A216" s="279">
        <v>45551</v>
      </c>
      <c r="B216" s="218" t="s">
        <v>1175</v>
      </c>
      <c r="C216" s="206" t="s">
        <v>1176</v>
      </c>
      <c r="D216" s="206" t="s">
        <v>879</v>
      </c>
      <c r="E216" s="206" t="s">
        <v>528</v>
      </c>
      <c r="F216" s="280">
        <v>630245</v>
      </c>
      <c r="G216" s="218">
        <v>117.16</v>
      </c>
      <c r="H216" s="32" t="s">
        <v>834</v>
      </c>
    </row>
    <row r="217" spans="1:8" ht="15" customHeight="1">
      <c r="A217" s="279">
        <v>45551</v>
      </c>
      <c r="B217" s="218" t="s">
        <v>1259</v>
      </c>
      <c r="C217" s="206" t="s">
        <v>1260</v>
      </c>
      <c r="D217" s="206" t="s">
        <v>1261</v>
      </c>
      <c r="E217" s="206" t="s">
        <v>528</v>
      </c>
      <c r="F217" s="280">
        <v>68000</v>
      </c>
      <c r="G217" s="218">
        <v>64.510000000000005</v>
      </c>
      <c r="H217" s="32" t="s">
        <v>834</v>
      </c>
    </row>
    <row r="218" spans="1:8" ht="15" customHeight="1">
      <c r="A218" s="279">
        <v>45551</v>
      </c>
      <c r="B218" s="218" t="s">
        <v>1017</v>
      </c>
      <c r="C218" s="206" t="s">
        <v>1039</v>
      </c>
      <c r="D218" s="206" t="s">
        <v>1180</v>
      </c>
      <c r="E218" s="206" t="s">
        <v>528</v>
      </c>
      <c r="F218" s="280">
        <v>134000</v>
      </c>
      <c r="G218" s="218">
        <v>88.65</v>
      </c>
      <c r="H218" s="32" t="s">
        <v>834</v>
      </c>
    </row>
    <row r="219" spans="1:8" ht="15" customHeight="1">
      <c r="A219" s="279">
        <v>45551</v>
      </c>
      <c r="B219" s="218" t="s">
        <v>1017</v>
      </c>
      <c r="C219" s="206" t="s">
        <v>1039</v>
      </c>
      <c r="D219" s="206" t="s">
        <v>896</v>
      </c>
      <c r="E219" s="206" t="s">
        <v>528</v>
      </c>
      <c r="F219" s="280">
        <v>192320</v>
      </c>
      <c r="G219" s="218">
        <v>86.87</v>
      </c>
      <c r="H219" s="32" t="s">
        <v>834</v>
      </c>
    </row>
    <row r="220" spans="1:8" ht="15" customHeight="1">
      <c r="A220" s="279">
        <v>45551</v>
      </c>
      <c r="B220" s="218" t="s">
        <v>1017</v>
      </c>
      <c r="C220" s="206" t="s">
        <v>1039</v>
      </c>
      <c r="D220" s="206" t="s">
        <v>888</v>
      </c>
      <c r="E220" s="206" t="s">
        <v>528</v>
      </c>
      <c r="F220" s="280">
        <v>117308</v>
      </c>
      <c r="G220" s="218">
        <v>87.59</v>
      </c>
      <c r="H220" s="32" t="s">
        <v>834</v>
      </c>
    </row>
    <row r="221" spans="1:8" ht="15" customHeight="1">
      <c r="A221" s="279">
        <v>45551</v>
      </c>
      <c r="B221" s="218" t="s">
        <v>1181</v>
      </c>
      <c r="C221" s="206" t="s">
        <v>1182</v>
      </c>
      <c r="D221" s="206" t="s">
        <v>1183</v>
      </c>
      <c r="E221" s="206" t="s">
        <v>528</v>
      </c>
      <c r="F221" s="280">
        <v>94750</v>
      </c>
      <c r="G221" s="218">
        <v>390.52</v>
      </c>
      <c r="H221" s="32" t="s">
        <v>834</v>
      </c>
    </row>
    <row r="222" spans="1:8" ht="15" customHeight="1">
      <c r="A222" s="279">
        <v>45551</v>
      </c>
      <c r="B222" s="218" t="s">
        <v>1181</v>
      </c>
      <c r="C222" s="206" t="s">
        <v>1182</v>
      </c>
      <c r="D222" s="206" t="s">
        <v>1262</v>
      </c>
      <c r="E222" s="206" t="s">
        <v>528</v>
      </c>
      <c r="F222" s="280">
        <v>377250</v>
      </c>
      <c r="G222" s="218">
        <v>400.41</v>
      </c>
      <c r="H222" s="32" t="s">
        <v>834</v>
      </c>
    </row>
    <row r="223" spans="1:8" ht="15" customHeight="1">
      <c r="A223" s="279">
        <v>45551</v>
      </c>
      <c r="B223" s="218" t="s">
        <v>1263</v>
      </c>
      <c r="C223" s="206" t="s">
        <v>1264</v>
      </c>
      <c r="D223" s="206" t="s">
        <v>1265</v>
      </c>
      <c r="E223" s="206" t="s">
        <v>528</v>
      </c>
      <c r="F223" s="280">
        <v>52800</v>
      </c>
      <c r="G223" s="218">
        <v>149.36000000000001</v>
      </c>
      <c r="H223" s="32" t="s">
        <v>834</v>
      </c>
    </row>
    <row r="224" spans="1:8" ht="15" customHeight="1">
      <c r="A224" s="279">
        <v>45551</v>
      </c>
      <c r="B224" s="218" t="s">
        <v>1041</v>
      </c>
      <c r="C224" s="206" t="s">
        <v>1042</v>
      </c>
      <c r="D224" s="206" t="s">
        <v>1055</v>
      </c>
      <c r="E224" s="206" t="s">
        <v>528</v>
      </c>
      <c r="F224" s="280">
        <v>5028284</v>
      </c>
      <c r="G224" s="218">
        <v>2.2000000000000002</v>
      </c>
      <c r="H224" s="32" t="s">
        <v>834</v>
      </c>
    </row>
    <row r="225" spans="1:8" ht="15" customHeight="1">
      <c r="A225" s="279">
        <v>45551</v>
      </c>
      <c r="B225" s="218" t="s">
        <v>1185</v>
      </c>
      <c r="C225" s="206" t="s">
        <v>1186</v>
      </c>
      <c r="D225" s="206" t="s">
        <v>879</v>
      </c>
      <c r="E225" s="206" t="s">
        <v>528</v>
      </c>
      <c r="F225" s="280">
        <v>256649</v>
      </c>
      <c r="G225" s="218">
        <v>273.79000000000002</v>
      </c>
      <c r="H225" s="32" t="s">
        <v>834</v>
      </c>
    </row>
    <row r="226" spans="1:8" ht="15" customHeight="1">
      <c r="A226" s="279">
        <v>45551</v>
      </c>
      <c r="B226" s="218" t="s">
        <v>1043</v>
      </c>
      <c r="C226" s="206" t="s">
        <v>1044</v>
      </c>
      <c r="D226" s="206" t="s">
        <v>888</v>
      </c>
      <c r="E226" s="206" t="s">
        <v>528</v>
      </c>
      <c r="F226" s="280">
        <v>483095</v>
      </c>
      <c r="G226" s="218">
        <v>373.31</v>
      </c>
      <c r="H226" s="32" t="s">
        <v>834</v>
      </c>
    </row>
    <row r="227" spans="1:8" ht="15" customHeight="1">
      <c r="A227" s="279">
        <v>45551</v>
      </c>
      <c r="B227" s="218" t="s">
        <v>1043</v>
      </c>
      <c r="C227" s="206" t="s">
        <v>1044</v>
      </c>
      <c r="D227" s="206" t="s">
        <v>873</v>
      </c>
      <c r="E227" s="206" t="s">
        <v>528</v>
      </c>
      <c r="F227" s="280">
        <v>703738</v>
      </c>
      <c r="G227" s="218">
        <v>371.82</v>
      </c>
      <c r="H227" s="32" t="s">
        <v>834</v>
      </c>
    </row>
    <row r="228" spans="1:8" ht="15" customHeight="1">
      <c r="A228" s="279">
        <v>45551</v>
      </c>
      <c r="B228" s="218" t="s">
        <v>1043</v>
      </c>
      <c r="C228" s="206" t="s">
        <v>1044</v>
      </c>
      <c r="D228" s="206" t="s">
        <v>879</v>
      </c>
      <c r="E228" s="206" t="s">
        <v>528</v>
      </c>
      <c r="F228" s="280">
        <v>1001687</v>
      </c>
      <c r="G228" s="218">
        <v>373.52</v>
      </c>
      <c r="H228" s="32" t="s">
        <v>834</v>
      </c>
    </row>
    <row r="229" spans="1:8" ht="15" customHeight="1">
      <c r="A229" s="279">
        <v>45551</v>
      </c>
      <c r="B229" s="218" t="s">
        <v>1190</v>
      </c>
      <c r="C229" s="206" t="s">
        <v>913</v>
      </c>
      <c r="D229" s="206" t="s">
        <v>1191</v>
      </c>
      <c r="E229" s="206" t="s">
        <v>528</v>
      </c>
      <c r="F229" s="280">
        <v>3070263</v>
      </c>
      <c r="G229" s="218">
        <v>1.31</v>
      </c>
      <c r="H229" s="32" t="s">
        <v>834</v>
      </c>
    </row>
    <row r="230" spans="1:8" ht="15" customHeight="1">
      <c r="A230" s="279">
        <v>45551</v>
      </c>
      <c r="B230" s="218" t="s">
        <v>1006</v>
      </c>
      <c r="C230" s="206" t="s">
        <v>913</v>
      </c>
      <c r="D230" s="206" t="s">
        <v>1192</v>
      </c>
      <c r="E230" s="206" t="s">
        <v>528</v>
      </c>
      <c r="F230" s="280">
        <v>53876</v>
      </c>
      <c r="G230" s="218">
        <v>1.35</v>
      </c>
      <c r="H230" s="32" t="s">
        <v>834</v>
      </c>
    </row>
    <row r="231" spans="1:8" ht="15" customHeight="1">
      <c r="A231" s="279">
        <v>45551</v>
      </c>
      <c r="B231" s="218" t="s">
        <v>1006</v>
      </c>
      <c r="C231" s="206" t="s">
        <v>913</v>
      </c>
      <c r="D231" s="206" t="s">
        <v>1193</v>
      </c>
      <c r="E231" s="206" t="s">
        <v>528</v>
      </c>
      <c r="F231" s="280">
        <v>773983</v>
      </c>
      <c r="G231" s="218">
        <v>1.26</v>
      </c>
      <c r="H231" s="32" t="s">
        <v>834</v>
      </c>
    </row>
    <row r="232" spans="1:8" ht="15" customHeight="1">
      <c r="A232" s="279">
        <v>45551</v>
      </c>
      <c r="B232" s="218" t="s">
        <v>1006</v>
      </c>
      <c r="C232" s="206" t="s">
        <v>913</v>
      </c>
      <c r="D232" s="206" t="s">
        <v>872</v>
      </c>
      <c r="E232" s="206" t="s">
        <v>528</v>
      </c>
      <c r="F232" s="280">
        <v>1398637</v>
      </c>
      <c r="G232" s="218">
        <v>1.23</v>
      </c>
      <c r="H232" s="32" t="s">
        <v>834</v>
      </c>
    </row>
    <row r="233" spans="1:8" ht="15" customHeight="1">
      <c r="A233" s="279">
        <v>45551</v>
      </c>
      <c r="B233" s="218" t="s">
        <v>1006</v>
      </c>
      <c r="C233" s="206" t="s">
        <v>913</v>
      </c>
      <c r="D233" s="206" t="s">
        <v>1266</v>
      </c>
      <c r="E233" s="206" t="s">
        <v>528</v>
      </c>
      <c r="F233" s="280">
        <v>3472016</v>
      </c>
      <c r="G233" s="218">
        <v>1.24</v>
      </c>
      <c r="H233" s="32" t="s">
        <v>834</v>
      </c>
    </row>
    <row r="234" spans="1:8" ht="15" customHeight="1">
      <c r="A234" s="279">
        <v>45551</v>
      </c>
      <c r="B234" s="218" t="s">
        <v>1045</v>
      </c>
      <c r="C234" s="206" t="s">
        <v>1046</v>
      </c>
      <c r="D234" s="206" t="s">
        <v>879</v>
      </c>
      <c r="E234" s="206" t="s">
        <v>528</v>
      </c>
      <c r="F234" s="280">
        <v>341017</v>
      </c>
      <c r="G234" s="218">
        <v>266.04000000000002</v>
      </c>
      <c r="H234" s="32" t="s">
        <v>834</v>
      </c>
    </row>
    <row r="235" spans="1:8" ht="15" customHeight="1">
      <c r="A235" s="279">
        <v>45551</v>
      </c>
      <c r="B235" s="218" t="s">
        <v>1194</v>
      </c>
      <c r="C235" s="206" t="s">
        <v>1195</v>
      </c>
      <c r="D235" s="206" t="s">
        <v>1267</v>
      </c>
      <c r="E235" s="206" t="s">
        <v>528</v>
      </c>
      <c r="F235" s="280">
        <v>324000</v>
      </c>
      <c r="G235" s="218">
        <v>76.040000000000006</v>
      </c>
      <c r="H235" s="32" t="s">
        <v>834</v>
      </c>
    </row>
    <row r="236" spans="1:8" ht="15" customHeight="1">
      <c r="A236" s="279">
        <v>45551</v>
      </c>
      <c r="B236" s="218" t="s">
        <v>1197</v>
      </c>
      <c r="C236" s="206" t="s">
        <v>1198</v>
      </c>
      <c r="D236" s="206" t="s">
        <v>879</v>
      </c>
      <c r="E236" s="206" t="s">
        <v>528</v>
      </c>
      <c r="F236" s="280">
        <v>175269</v>
      </c>
      <c r="G236" s="218">
        <v>1297.08</v>
      </c>
      <c r="H236" s="32" t="s">
        <v>834</v>
      </c>
    </row>
    <row r="237" spans="1:8" ht="15" customHeight="1">
      <c r="A237" s="279">
        <v>45551</v>
      </c>
      <c r="B237" s="218" t="s">
        <v>1199</v>
      </c>
      <c r="C237" s="206" t="s">
        <v>1200</v>
      </c>
      <c r="D237" s="206" t="s">
        <v>879</v>
      </c>
      <c r="E237" s="206" t="s">
        <v>528</v>
      </c>
      <c r="F237" s="280">
        <v>169965</v>
      </c>
      <c r="G237" s="218">
        <v>970.35</v>
      </c>
      <c r="H237" s="32" t="s">
        <v>834</v>
      </c>
    </row>
    <row r="238" spans="1:8" ht="15" customHeight="1">
      <c r="A238" s="279">
        <v>45551</v>
      </c>
      <c r="B238" s="218" t="s">
        <v>1087</v>
      </c>
      <c r="C238" s="206" t="s">
        <v>1201</v>
      </c>
      <c r="D238" s="206" t="s">
        <v>1202</v>
      </c>
      <c r="E238" s="206" t="s">
        <v>528</v>
      </c>
      <c r="F238" s="280">
        <v>175781</v>
      </c>
      <c r="G238" s="218">
        <v>16.66</v>
      </c>
      <c r="H238" s="32" t="s">
        <v>834</v>
      </c>
    </row>
    <row r="239" spans="1:8" ht="15" customHeight="1">
      <c r="A239" s="279">
        <v>45551</v>
      </c>
      <c r="B239" s="218" t="s">
        <v>1203</v>
      </c>
      <c r="C239" s="206" t="s">
        <v>1204</v>
      </c>
      <c r="D239" s="206" t="s">
        <v>879</v>
      </c>
      <c r="E239" s="206" t="s">
        <v>528</v>
      </c>
      <c r="F239" s="280">
        <v>537585</v>
      </c>
      <c r="G239" s="218">
        <v>152.69999999999999</v>
      </c>
      <c r="H239" s="32" t="s">
        <v>834</v>
      </c>
    </row>
    <row r="240" spans="1:8" ht="15" customHeight="1">
      <c r="A240" s="279">
        <v>45551</v>
      </c>
      <c r="B240" s="218" t="s">
        <v>1089</v>
      </c>
      <c r="C240" s="206" t="s">
        <v>1206</v>
      </c>
      <c r="D240" s="206" t="s">
        <v>1093</v>
      </c>
      <c r="E240" s="206" t="s">
        <v>528</v>
      </c>
      <c r="F240" s="280">
        <v>625568</v>
      </c>
      <c r="G240" s="218">
        <v>755.71</v>
      </c>
      <c r="H240" s="32" t="s">
        <v>834</v>
      </c>
    </row>
    <row r="241" spans="1:8" ht="15" customHeight="1">
      <c r="A241" s="279">
        <v>45551</v>
      </c>
      <c r="B241" s="218" t="s">
        <v>1207</v>
      </c>
      <c r="C241" s="206" t="s">
        <v>1208</v>
      </c>
      <c r="D241" s="206" t="s">
        <v>879</v>
      </c>
      <c r="E241" s="206" t="s">
        <v>528</v>
      </c>
      <c r="F241" s="280">
        <v>361627</v>
      </c>
      <c r="G241" s="218">
        <v>90.92</v>
      </c>
      <c r="H241" s="32" t="s">
        <v>834</v>
      </c>
    </row>
    <row r="242" spans="1:8" ht="15" customHeight="1">
      <c r="A242" s="279">
        <v>45551</v>
      </c>
      <c r="B242" s="218" t="s">
        <v>936</v>
      </c>
      <c r="C242" s="206" t="s">
        <v>937</v>
      </c>
      <c r="D242" s="206" t="s">
        <v>1005</v>
      </c>
      <c r="E242" s="206" t="s">
        <v>528</v>
      </c>
      <c r="F242" s="280">
        <v>4282144</v>
      </c>
      <c r="G242" s="218">
        <v>52.13</v>
      </c>
      <c r="H242" s="32" t="s">
        <v>834</v>
      </c>
    </row>
    <row r="243" spans="1:8" ht="15" customHeight="1">
      <c r="A243" s="279">
        <v>45551</v>
      </c>
      <c r="B243" s="218" t="s">
        <v>1209</v>
      </c>
      <c r="C243" s="206" t="s">
        <v>1210</v>
      </c>
      <c r="D243" s="206" t="s">
        <v>879</v>
      </c>
      <c r="E243" s="206" t="s">
        <v>528</v>
      </c>
      <c r="F243" s="280">
        <v>292684</v>
      </c>
      <c r="G243" s="218">
        <v>163.05000000000001</v>
      </c>
      <c r="H243" s="32" t="s">
        <v>834</v>
      </c>
    </row>
    <row r="244" spans="1:8" ht="15" customHeight="1">
      <c r="A244" s="279">
        <v>45551</v>
      </c>
      <c r="B244" s="218" t="s">
        <v>1211</v>
      </c>
      <c r="C244" s="206" t="s">
        <v>1212</v>
      </c>
      <c r="D244" s="206" t="s">
        <v>1040</v>
      </c>
      <c r="E244" s="206" t="s">
        <v>528</v>
      </c>
      <c r="F244" s="280">
        <v>381208</v>
      </c>
      <c r="G244" s="218">
        <v>46.83</v>
      </c>
      <c r="H244" s="32" t="s">
        <v>834</v>
      </c>
    </row>
    <row r="245" spans="1:8" ht="15" customHeight="1">
      <c r="A245" s="279">
        <v>45551</v>
      </c>
      <c r="B245" s="218" t="s">
        <v>1211</v>
      </c>
      <c r="C245" s="206" t="s">
        <v>1212</v>
      </c>
      <c r="D245" s="206" t="s">
        <v>1213</v>
      </c>
      <c r="E245" s="206" t="s">
        <v>528</v>
      </c>
      <c r="F245" s="280">
        <v>175320</v>
      </c>
      <c r="G245" s="218">
        <v>46.8</v>
      </c>
      <c r="H245" s="32" t="s">
        <v>834</v>
      </c>
    </row>
    <row r="246" spans="1:8" ht="15" customHeight="1">
      <c r="A246" s="279">
        <v>45551</v>
      </c>
      <c r="B246" s="218" t="s">
        <v>1211</v>
      </c>
      <c r="C246" s="206" t="s">
        <v>1212</v>
      </c>
      <c r="D246" s="206" t="s">
        <v>1038</v>
      </c>
      <c r="E246" s="206" t="s">
        <v>528</v>
      </c>
      <c r="F246" s="280">
        <v>200007</v>
      </c>
      <c r="G246" s="218">
        <v>46.76</v>
      </c>
      <c r="H246" s="32" t="s">
        <v>834</v>
      </c>
    </row>
    <row r="247" spans="1:8" ht="15" customHeight="1">
      <c r="A247" s="279">
        <v>45551</v>
      </c>
      <c r="B247" s="218" t="s">
        <v>1211</v>
      </c>
      <c r="C247" s="206" t="s">
        <v>1212</v>
      </c>
      <c r="D247" s="206" t="s">
        <v>872</v>
      </c>
      <c r="E247" s="206" t="s">
        <v>528</v>
      </c>
      <c r="F247" s="280">
        <v>500000</v>
      </c>
      <c r="G247" s="218">
        <v>46.83</v>
      </c>
      <c r="H247" s="32" t="s">
        <v>834</v>
      </c>
    </row>
    <row r="248" spans="1:8" ht="15" customHeight="1">
      <c r="A248" s="279">
        <v>45551</v>
      </c>
      <c r="B248" s="218" t="s">
        <v>1211</v>
      </c>
      <c r="C248" s="206" t="s">
        <v>1212</v>
      </c>
      <c r="D248" s="206" t="s">
        <v>1214</v>
      </c>
      <c r="E248" s="206" t="s">
        <v>528</v>
      </c>
      <c r="F248" s="280">
        <v>175000</v>
      </c>
      <c r="G248" s="218">
        <v>46.71</v>
      </c>
      <c r="H248" s="32" t="s">
        <v>834</v>
      </c>
    </row>
    <row r="249" spans="1:8" ht="15" customHeight="1">
      <c r="A249" s="279">
        <v>45551</v>
      </c>
      <c r="B249" s="218" t="s">
        <v>1102</v>
      </c>
      <c r="C249" s="206" t="s">
        <v>1215</v>
      </c>
      <c r="D249" s="206" t="s">
        <v>1216</v>
      </c>
      <c r="E249" s="206" t="s">
        <v>528</v>
      </c>
      <c r="F249" s="280">
        <v>542307</v>
      </c>
      <c r="G249" s="218">
        <v>259.17</v>
      </c>
      <c r="H249" s="32" t="s">
        <v>834</v>
      </c>
    </row>
    <row r="250" spans="1:8" ht="15" customHeight="1">
      <c r="A250" s="279">
        <v>45551</v>
      </c>
      <c r="B250" s="218" t="s">
        <v>1102</v>
      </c>
      <c r="C250" s="206" t="s">
        <v>1215</v>
      </c>
      <c r="D250" s="206" t="s">
        <v>1103</v>
      </c>
      <c r="E250" s="206" t="s">
        <v>528</v>
      </c>
      <c r="F250" s="280">
        <v>569953</v>
      </c>
      <c r="G250" s="218">
        <v>254.57</v>
      </c>
      <c r="H250" s="32" t="s">
        <v>834</v>
      </c>
    </row>
    <row r="251" spans="1:8" ht="15" customHeight="1">
      <c r="A251" s="279">
        <v>45551</v>
      </c>
      <c r="B251" s="218" t="s">
        <v>1102</v>
      </c>
      <c r="C251" s="206" t="s">
        <v>1215</v>
      </c>
      <c r="D251" s="206" t="s">
        <v>1220</v>
      </c>
      <c r="E251" s="206" t="s">
        <v>528</v>
      </c>
      <c r="F251" s="280">
        <v>613538</v>
      </c>
      <c r="G251" s="218">
        <v>258.98</v>
      </c>
      <c r="H251" s="32" t="s">
        <v>834</v>
      </c>
    </row>
    <row r="252" spans="1:8" ht="15" customHeight="1">
      <c r="A252" s="279">
        <v>45551</v>
      </c>
      <c r="B252" s="218" t="s">
        <v>1102</v>
      </c>
      <c r="C252" s="206" t="s">
        <v>1215</v>
      </c>
      <c r="D252" s="206" t="s">
        <v>1219</v>
      </c>
      <c r="E252" s="206" t="s">
        <v>528</v>
      </c>
      <c r="F252" s="280">
        <v>95233</v>
      </c>
      <c r="G252" s="218">
        <v>245.22</v>
      </c>
      <c r="H252" s="32" t="s">
        <v>834</v>
      </c>
    </row>
    <row r="253" spans="1:8" ht="15" customHeight="1">
      <c r="A253" s="279">
        <v>45551</v>
      </c>
      <c r="B253" s="218" t="s">
        <v>1102</v>
      </c>
      <c r="C253" s="206" t="s">
        <v>1215</v>
      </c>
      <c r="D253" s="206" t="s">
        <v>1218</v>
      </c>
      <c r="E253" s="206" t="s">
        <v>528</v>
      </c>
      <c r="F253" s="280">
        <v>435951</v>
      </c>
      <c r="G253" s="218">
        <v>261.77999999999997</v>
      </c>
      <c r="H253" s="32" t="s">
        <v>834</v>
      </c>
    </row>
    <row r="254" spans="1:8" ht="15" customHeight="1">
      <c r="A254" s="279">
        <v>45551</v>
      </c>
      <c r="B254" s="218" t="s">
        <v>1102</v>
      </c>
      <c r="C254" s="206" t="s">
        <v>1215</v>
      </c>
      <c r="D254" s="206" t="s">
        <v>890</v>
      </c>
      <c r="E254" s="206" t="s">
        <v>528</v>
      </c>
      <c r="F254" s="280">
        <v>533775</v>
      </c>
      <c r="G254" s="218">
        <v>258.88</v>
      </c>
      <c r="H254" s="32" t="s">
        <v>834</v>
      </c>
    </row>
    <row r="255" spans="1:8" ht="15" customHeight="1">
      <c r="A255" s="279">
        <v>45551</v>
      </c>
      <c r="B255" s="218" t="s">
        <v>1102</v>
      </c>
      <c r="C255" s="206" t="s">
        <v>1215</v>
      </c>
      <c r="D255" s="206" t="s">
        <v>896</v>
      </c>
      <c r="E255" s="206" t="s">
        <v>528</v>
      </c>
      <c r="F255" s="280">
        <v>1768498</v>
      </c>
      <c r="G255" s="218">
        <v>256.08</v>
      </c>
      <c r="H255" s="32" t="s">
        <v>834</v>
      </c>
    </row>
    <row r="256" spans="1:8" ht="15" customHeight="1">
      <c r="A256" s="279">
        <v>45551</v>
      </c>
      <c r="B256" s="218" t="s">
        <v>1102</v>
      </c>
      <c r="C256" s="206" t="s">
        <v>1215</v>
      </c>
      <c r="D256" s="206" t="s">
        <v>1217</v>
      </c>
      <c r="E256" s="206" t="s">
        <v>528</v>
      </c>
      <c r="F256" s="280">
        <v>536760</v>
      </c>
      <c r="G256" s="218">
        <v>259.10000000000002</v>
      </c>
      <c r="H256" s="32" t="s">
        <v>834</v>
      </c>
    </row>
    <row r="257" spans="1:8" ht="15" customHeight="1">
      <c r="A257" s="279">
        <v>45551</v>
      </c>
      <c r="B257" s="218" t="s">
        <v>974</v>
      </c>
      <c r="C257" s="206" t="s">
        <v>975</v>
      </c>
      <c r="D257" s="206" t="s">
        <v>888</v>
      </c>
      <c r="E257" s="206" t="s">
        <v>528</v>
      </c>
      <c r="F257" s="280">
        <v>131491</v>
      </c>
      <c r="G257" s="218">
        <v>38.950000000000003</v>
      </c>
      <c r="H257" s="32" t="s">
        <v>834</v>
      </c>
    </row>
    <row r="258" spans="1:8" ht="15" customHeight="1">
      <c r="A258" s="279">
        <v>45551</v>
      </c>
      <c r="B258" s="218" t="s">
        <v>1221</v>
      </c>
      <c r="C258" s="206" t="s">
        <v>1222</v>
      </c>
      <c r="D258" s="206" t="s">
        <v>1268</v>
      </c>
      <c r="E258" s="206" t="s">
        <v>528</v>
      </c>
      <c r="F258" s="280">
        <v>192697</v>
      </c>
      <c r="G258" s="218">
        <v>114.77</v>
      </c>
      <c r="H258" s="32" t="s">
        <v>834</v>
      </c>
    </row>
    <row r="259" spans="1:8" ht="15" customHeight="1">
      <c r="A259" s="279">
        <v>45551</v>
      </c>
      <c r="B259" s="218" t="s">
        <v>1048</v>
      </c>
      <c r="C259" s="206" t="s">
        <v>1049</v>
      </c>
      <c r="D259" s="206" t="s">
        <v>890</v>
      </c>
      <c r="E259" s="206" t="s">
        <v>528</v>
      </c>
      <c r="F259" s="280">
        <v>247442</v>
      </c>
      <c r="G259" s="218">
        <v>314.81</v>
      </c>
      <c r="H259" s="32" t="s">
        <v>834</v>
      </c>
    </row>
    <row r="260" spans="1:8" ht="15" customHeight="1">
      <c r="A260" s="279">
        <v>45551</v>
      </c>
      <c r="B260" s="218" t="s">
        <v>1048</v>
      </c>
      <c r="C260" s="206" t="s">
        <v>1049</v>
      </c>
      <c r="D260" s="206" t="s">
        <v>1050</v>
      </c>
      <c r="E260" s="206" t="s">
        <v>528</v>
      </c>
      <c r="F260" s="280">
        <v>255000</v>
      </c>
      <c r="G260" s="218">
        <v>308.12</v>
      </c>
      <c r="H260" s="32" t="s">
        <v>834</v>
      </c>
    </row>
    <row r="261" spans="1:8" ht="15" customHeight="1">
      <c r="A261" s="279">
        <v>45551</v>
      </c>
      <c r="B261" s="218" t="s">
        <v>1048</v>
      </c>
      <c r="C261" s="206" t="s">
        <v>1049</v>
      </c>
      <c r="D261" s="206" t="s">
        <v>873</v>
      </c>
      <c r="E261" s="206" t="s">
        <v>528</v>
      </c>
      <c r="F261" s="280">
        <v>318379</v>
      </c>
      <c r="G261" s="218">
        <v>314.45</v>
      </c>
      <c r="H261" s="32" t="s">
        <v>834</v>
      </c>
    </row>
    <row r="262" spans="1:8" ht="15" customHeight="1">
      <c r="A262" s="279">
        <v>45551</v>
      </c>
      <c r="B262" s="218" t="s">
        <v>1048</v>
      </c>
      <c r="C262" s="206" t="s">
        <v>1049</v>
      </c>
      <c r="D262" s="206" t="s">
        <v>879</v>
      </c>
      <c r="E262" s="206" t="s">
        <v>528</v>
      </c>
      <c r="F262" s="280">
        <v>394590</v>
      </c>
      <c r="G262" s="218">
        <v>317.98</v>
      </c>
      <c r="H262" s="32" t="s">
        <v>834</v>
      </c>
    </row>
    <row r="263" spans="1:8" ht="15" customHeight="1">
      <c r="A263" s="279">
        <v>45551</v>
      </c>
      <c r="B263" s="218" t="s">
        <v>1224</v>
      </c>
      <c r="C263" s="206" t="s">
        <v>1225</v>
      </c>
      <c r="D263" s="206" t="s">
        <v>892</v>
      </c>
      <c r="E263" s="206" t="s">
        <v>528</v>
      </c>
      <c r="F263" s="280">
        <v>60000</v>
      </c>
      <c r="G263" s="218">
        <v>111.57</v>
      </c>
      <c r="H263" s="32" t="s">
        <v>834</v>
      </c>
    </row>
    <row r="264" spans="1:8" ht="15" customHeight="1">
      <c r="A264" s="279">
        <v>45551</v>
      </c>
      <c r="B264" s="218" t="s">
        <v>1051</v>
      </c>
      <c r="C264" s="206" t="s">
        <v>1052</v>
      </c>
      <c r="D264" s="206" t="s">
        <v>873</v>
      </c>
      <c r="E264" s="206" t="s">
        <v>528</v>
      </c>
      <c r="F264" s="280">
        <v>1905259</v>
      </c>
      <c r="G264" s="218">
        <v>64.760000000000005</v>
      </c>
      <c r="H264" s="32" t="s">
        <v>834</v>
      </c>
    </row>
    <row r="265" spans="1:8" ht="15" customHeight="1">
      <c r="A265" s="279">
        <v>45551</v>
      </c>
      <c r="B265" s="218" t="s">
        <v>1051</v>
      </c>
      <c r="C265" s="206" t="s">
        <v>1052</v>
      </c>
      <c r="D265" s="206" t="s">
        <v>890</v>
      </c>
      <c r="E265" s="206" t="s">
        <v>528</v>
      </c>
      <c r="F265" s="280">
        <v>1571495</v>
      </c>
      <c r="G265" s="218">
        <v>64.87</v>
      </c>
      <c r="H265" s="32" t="s">
        <v>834</v>
      </c>
    </row>
    <row r="266" spans="1:8" ht="15" customHeight="1">
      <c r="A266" s="279">
        <v>45551</v>
      </c>
      <c r="B266" s="218" t="s">
        <v>1051</v>
      </c>
      <c r="C266" s="206" t="s">
        <v>1052</v>
      </c>
      <c r="D266" s="206" t="s">
        <v>888</v>
      </c>
      <c r="E266" s="206" t="s">
        <v>528</v>
      </c>
      <c r="F266" s="280">
        <v>1377673</v>
      </c>
      <c r="G266" s="218">
        <v>65</v>
      </c>
      <c r="H266" s="32" t="s">
        <v>834</v>
      </c>
    </row>
    <row r="267" spans="1:8" ht="15" customHeight="1">
      <c r="A267" s="279">
        <v>45551</v>
      </c>
      <c r="B267" s="218" t="s">
        <v>1051</v>
      </c>
      <c r="C267" s="206" t="s">
        <v>1052</v>
      </c>
      <c r="D267" s="206" t="s">
        <v>879</v>
      </c>
      <c r="E267" s="206" t="s">
        <v>528</v>
      </c>
      <c r="F267" s="280">
        <v>1678199</v>
      </c>
      <c r="G267" s="218">
        <v>64.2</v>
      </c>
      <c r="H267" s="32" t="s">
        <v>834</v>
      </c>
    </row>
    <row r="268" spans="1:8" ht="15" customHeight="1">
      <c r="A268" s="279">
        <v>45551</v>
      </c>
      <c r="B268" s="218" t="s">
        <v>1229</v>
      </c>
      <c r="C268" s="206" t="s">
        <v>1230</v>
      </c>
      <c r="D268" s="206" t="s">
        <v>1232</v>
      </c>
      <c r="E268" s="206" t="s">
        <v>528</v>
      </c>
      <c r="F268" s="280">
        <v>85804</v>
      </c>
      <c r="G268" s="218">
        <v>1613.69</v>
      </c>
      <c r="H268" s="32" t="s">
        <v>834</v>
      </c>
    </row>
    <row r="269" spans="1:8" ht="15" customHeight="1">
      <c r="A269" s="279">
        <v>45551</v>
      </c>
      <c r="B269" s="218" t="s">
        <v>1229</v>
      </c>
      <c r="C269" s="206" t="s">
        <v>1230</v>
      </c>
      <c r="D269" s="206" t="s">
        <v>1231</v>
      </c>
      <c r="E269" s="206" t="s">
        <v>528</v>
      </c>
      <c r="F269" s="280">
        <v>289881</v>
      </c>
      <c r="G269" s="218">
        <v>1622.08</v>
      </c>
      <c r="H269" s="32" t="s">
        <v>834</v>
      </c>
    </row>
    <row r="270" spans="1:8" ht="15" customHeight="1">
      <c r="A270" s="279">
        <v>45551</v>
      </c>
      <c r="B270" s="218" t="s">
        <v>1229</v>
      </c>
      <c r="C270" s="206" t="s">
        <v>1230</v>
      </c>
      <c r="D270" s="206" t="s">
        <v>879</v>
      </c>
      <c r="E270" s="206" t="s">
        <v>528</v>
      </c>
      <c r="F270" s="280">
        <v>101221</v>
      </c>
      <c r="G270" s="218">
        <v>1596.53</v>
      </c>
      <c r="H270" s="32" t="s">
        <v>834</v>
      </c>
    </row>
    <row r="271" spans="1:8" ht="15" customHeight="1">
      <c r="A271" s="279">
        <v>45551</v>
      </c>
      <c r="B271" s="218" t="s">
        <v>1229</v>
      </c>
      <c r="C271" s="206" t="s">
        <v>1230</v>
      </c>
      <c r="D271" s="206" t="s">
        <v>873</v>
      </c>
      <c r="E271" s="206" t="s">
        <v>528</v>
      </c>
      <c r="F271" s="280">
        <v>66276</v>
      </c>
      <c r="G271" s="218">
        <v>1601.71</v>
      </c>
      <c r="H271" s="32" t="s">
        <v>834</v>
      </c>
    </row>
    <row r="272" spans="1:8" ht="15" customHeight="1">
      <c r="A272" s="279">
        <v>45551</v>
      </c>
      <c r="B272" s="218" t="s">
        <v>1229</v>
      </c>
      <c r="C272" s="206" t="s">
        <v>1230</v>
      </c>
      <c r="D272" s="206" t="s">
        <v>1233</v>
      </c>
      <c r="E272" s="206" t="s">
        <v>528</v>
      </c>
      <c r="F272" s="280">
        <v>88606</v>
      </c>
      <c r="G272" s="218">
        <v>1643.74</v>
      </c>
      <c r="H272" s="32" t="s">
        <v>834</v>
      </c>
    </row>
    <row r="273" spans="1:8" ht="15" customHeight="1">
      <c r="A273" s="279">
        <v>45551</v>
      </c>
      <c r="B273" s="218" t="s">
        <v>1234</v>
      </c>
      <c r="C273" s="206" t="s">
        <v>1235</v>
      </c>
      <c r="D273" s="206" t="s">
        <v>1236</v>
      </c>
      <c r="E273" s="206" t="s">
        <v>528</v>
      </c>
      <c r="F273" s="280">
        <v>67200</v>
      </c>
      <c r="G273" s="218">
        <v>71.739999999999995</v>
      </c>
      <c r="H273" s="32" t="s">
        <v>834</v>
      </c>
    </row>
    <row r="274" spans="1:8" ht="15" customHeight="1">
      <c r="A274" s="279">
        <v>45551</v>
      </c>
      <c r="B274" s="218" t="s">
        <v>1237</v>
      </c>
      <c r="C274" s="206" t="s">
        <v>1238</v>
      </c>
      <c r="D274" s="206" t="s">
        <v>1269</v>
      </c>
      <c r="E274" s="206" t="s">
        <v>528</v>
      </c>
      <c r="F274" s="280">
        <v>830000</v>
      </c>
      <c r="G274" s="218">
        <v>85.31</v>
      </c>
      <c r="H274" s="32" t="s">
        <v>834</v>
      </c>
    </row>
    <row r="275" spans="1:8" ht="15" customHeight="1">
      <c r="A275" s="279">
        <v>45551</v>
      </c>
      <c r="B275" s="218" t="s">
        <v>925</v>
      </c>
      <c r="C275" s="206" t="s">
        <v>926</v>
      </c>
      <c r="D275" s="206" t="s">
        <v>873</v>
      </c>
      <c r="E275" s="206" t="s">
        <v>528</v>
      </c>
      <c r="F275" s="280">
        <v>12706200</v>
      </c>
      <c r="G275" s="218">
        <v>16.46</v>
      </c>
      <c r="H275" s="32" t="s">
        <v>834</v>
      </c>
    </row>
    <row r="276" spans="1:8" ht="15" customHeight="1">
      <c r="A276" s="279">
        <v>45551</v>
      </c>
      <c r="B276" s="218" t="s">
        <v>1240</v>
      </c>
      <c r="C276" s="206" t="s">
        <v>1241</v>
      </c>
      <c r="D276" s="206" t="s">
        <v>1270</v>
      </c>
      <c r="E276" s="206" t="s">
        <v>528</v>
      </c>
      <c r="F276" s="280">
        <v>534383</v>
      </c>
      <c r="G276" s="218">
        <v>156.37</v>
      </c>
      <c r="H276" s="32" t="s">
        <v>834</v>
      </c>
    </row>
    <row r="277" spans="1:8" ht="15" customHeight="1">
      <c r="A277" s="279">
        <v>45551</v>
      </c>
      <c r="B277" s="218" t="s">
        <v>1240</v>
      </c>
      <c r="C277" s="206" t="s">
        <v>1241</v>
      </c>
      <c r="D277" s="206" t="s">
        <v>873</v>
      </c>
      <c r="E277" s="206" t="s">
        <v>528</v>
      </c>
      <c r="F277" s="280">
        <v>561663</v>
      </c>
      <c r="G277" s="218">
        <v>157.12</v>
      </c>
      <c r="H277" s="32" t="s">
        <v>834</v>
      </c>
    </row>
    <row r="278" spans="1:8" ht="15" customHeight="1">
      <c r="A278" s="279">
        <v>45551</v>
      </c>
      <c r="B278" s="218" t="s">
        <v>1240</v>
      </c>
      <c r="C278" s="206" t="s">
        <v>1241</v>
      </c>
      <c r="D278" s="206" t="s">
        <v>879</v>
      </c>
      <c r="E278" s="206" t="s">
        <v>528</v>
      </c>
      <c r="F278" s="280">
        <v>716400</v>
      </c>
      <c r="G278" s="218">
        <v>156.71</v>
      </c>
      <c r="H278" s="32" t="s">
        <v>834</v>
      </c>
    </row>
    <row r="279" spans="1:8" ht="15" customHeight="1">
      <c r="A279" s="279">
        <v>45551</v>
      </c>
      <c r="B279" s="218" t="s">
        <v>1242</v>
      </c>
      <c r="C279" s="206" t="s">
        <v>1243</v>
      </c>
      <c r="D279" s="206" t="s">
        <v>1271</v>
      </c>
      <c r="E279" s="206" t="s">
        <v>528</v>
      </c>
      <c r="F279" s="280">
        <v>33600</v>
      </c>
      <c r="G279" s="218">
        <v>189</v>
      </c>
      <c r="H279" s="32" t="s">
        <v>834</v>
      </c>
    </row>
    <row r="280" spans="1:8" ht="15" customHeight="1">
      <c r="A280" s="279">
        <v>45551</v>
      </c>
      <c r="B280" s="218" t="s">
        <v>1242</v>
      </c>
      <c r="C280" s="206" t="s">
        <v>1243</v>
      </c>
      <c r="D280" s="206" t="s">
        <v>1272</v>
      </c>
      <c r="E280" s="206" t="s">
        <v>528</v>
      </c>
      <c r="F280" s="280">
        <v>33600</v>
      </c>
      <c r="G280" s="218">
        <v>181.3</v>
      </c>
      <c r="H280" s="32" t="s">
        <v>834</v>
      </c>
    </row>
    <row r="281" spans="1:8" ht="15" customHeight="1">
      <c r="A281" s="279">
        <v>45551</v>
      </c>
      <c r="B281" s="218" t="s">
        <v>1242</v>
      </c>
      <c r="C281" s="206" t="s">
        <v>1243</v>
      </c>
      <c r="D281" s="206" t="s">
        <v>1273</v>
      </c>
      <c r="E281" s="206" t="s">
        <v>528</v>
      </c>
      <c r="F281" s="280">
        <v>33600</v>
      </c>
      <c r="G281" s="218">
        <v>179.76</v>
      </c>
      <c r="H281" s="32" t="s">
        <v>834</v>
      </c>
    </row>
    <row r="282" spans="1:8" ht="15" customHeight="1">
      <c r="A282" s="279">
        <v>45551</v>
      </c>
      <c r="B282" s="218" t="s">
        <v>1053</v>
      </c>
      <c r="C282" s="206" t="s">
        <v>1054</v>
      </c>
      <c r="D282" s="206" t="s">
        <v>896</v>
      </c>
      <c r="E282" s="206" t="s">
        <v>528</v>
      </c>
      <c r="F282" s="280">
        <v>337486</v>
      </c>
      <c r="G282" s="218">
        <v>346.13</v>
      </c>
      <c r="H282" s="32" t="s">
        <v>834</v>
      </c>
    </row>
    <row r="283" spans="1:8" ht="15" customHeight="1">
      <c r="A283" s="279">
        <v>45551</v>
      </c>
      <c r="B283" s="218" t="s">
        <v>1053</v>
      </c>
      <c r="C283" s="206" t="s">
        <v>1054</v>
      </c>
      <c r="D283" s="206" t="s">
        <v>873</v>
      </c>
      <c r="E283" s="206" t="s">
        <v>528</v>
      </c>
      <c r="F283" s="280">
        <v>414262</v>
      </c>
      <c r="G283" s="218">
        <v>345.14</v>
      </c>
      <c r="H283" s="32" t="s">
        <v>834</v>
      </c>
    </row>
    <row r="284" spans="1:8" ht="15" customHeight="1">
      <c r="A284" s="279">
        <v>45551</v>
      </c>
      <c r="B284" s="218" t="s">
        <v>1053</v>
      </c>
      <c r="C284" s="206" t="s">
        <v>1054</v>
      </c>
      <c r="D284" s="206" t="s">
        <v>872</v>
      </c>
      <c r="E284" s="206" t="s">
        <v>528</v>
      </c>
      <c r="F284" s="280">
        <v>450003</v>
      </c>
      <c r="G284" s="218">
        <v>360.36</v>
      </c>
      <c r="H284" s="32" t="s">
        <v>834</v>
      </c>
    </row>
    <row r="285" spans="1:8" ht="15" customHeight="1">
      <c r="A285" s="279">
        <v>45551</v>
      </c>
      <c r="B285" s="218" t="s">
        <v>1053</v>
      </c>
      <c r="C285" s="206" t="s">
        <v>1054</v>
      </c>
      <c r="D285" s="206" t="s">
        <v>1038</v>
      </c>
      <c r="E285" s="206" t="s">
        <v>528</v>
      </c>
      <c r="F285" s="280">
        <v>589838</v>
      </c>
      <c r="G285" s="218">
        <v>359.45</v>
      </c>
      <c r="H285" s="32" t="s">
        <v>834</v>
      </c>
    </row>
    <row r="286" spans="1:8" ht="15" customHeight="1">
      <c r="A286" s="279">
        <v>45551</v>
      </c>
      <c r="B286" s="218" t="s">
        <v>500</v>
      </c>
      <c r="C286" s="206" t="s">
        <v>1250</v>
      </c>
      <c r="D286" s="206" t="s">
        <v>879</v>
      </c>
      <c r="E286" s="206" t="s">
        <v>528</v>
      </c>
      <c r="F286" s="280">
        <v>1365273</v>
      </c>
      <c r="G286" s="218">
        <v>505.8</v>
      </c>
      <c r="H286" s="32" t="s">
        <v>834</v>
      </c>
    </row>
    <row r="287" spans="1:8" ht="15" customHeight="1">
      <c r="A287" s="279">
        <v>45551</v>
      </c>
      <c r="B287" s="218" t="s">
        <v>1251</v>
      </c>
      <c r="C287" s="206" t="s">
        <v>1252</v>
      </c>
      <c r="D287" s="206" t="s">
        <v>1274</v>
      </c>
      <c r="E287" s="206" t="s">
        <v>528</v>
      </c>
      <c r="F287" s="280">
        <v>2500000</v>
      </c>
      <c r="G287" s="218">
        <v>35.54</v>
      </c>
      <c r="H287" s="32" t="s">
        <v>834</v>
      </c>
    </row>
    <row r="288" spans="1:8" ht="15" customHeight="1">
      <c r="A288" s="279">
        <v>45551</v>
      </c>
      <c r="B288" s="218" t="s">
        <v>1007</v>
      </c>
      <c r="C288" s="206" t="s">
        <v>1008</v>
      </c>
      <c r="D288" s="206" t="s">
        <v>1047</v>
      </c>
      <c r="E288" s="206" t="s">
        <v>528</v>
      </c>
      <c r="F288" s="280">
        <v>907388</v>
      </c>
      <c r="G288" s="218">
        <v>131.16999999999999</v>
      </c>
      <c r="H288" s="32" t="s">
        <v>834</v>
      </c>
    </row>
    <row r="289" spans="1:8" ht="15" customHeight="1">
      <c r="A289" s="279">
        <v>45551</v>
      </c>
      <c r="B289" s="218" t="s">
        <v>1007</v>
      </c>
      <c r="C289" s="206" t="s">
        <v>1008</v>
      </c>
      <c r="D289" s="206" t="s">
        <v>1057</v>
      </c>
      <c r="E289" s="206" t="s">
        <v>528</v>
      </c>
      <c r="F289" s="280">
        <v>1515786</v>
      </c>
      <c r="G289" s="218">
        <v>133.5</v>
      </c>
      <c r="H289" s="32" t="s">
        <v>834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0"/>
  <sheetViews>
    <sheetView zoomScale="70" zoomScaleNormal="70" workbookViewId="0">
      <selection activeCell="I24" sqref="I24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88671875" bestFit="1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919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45552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899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519</v>
      </c>
      <c r="C9" s="93"/>
      <c r="D9" s="94" t="s">
        <v>529</v>
      </c>
      <c r="E9" s="93" t="s">
        <v>530</v>
      </c>
      <c r="F9" s="93" t="s">
        <v>531</v>
      </c>
      <c r="G9" s="93" t="s">
        <v>532</v>
      </c>
      <c r="H9" s="93" t="s">
        <v>533</v>
      </c>
      <c r="I9" s="93" t="s">
        <v>534</v>
      </c>
      <c r="J9" s="92" t="s">
        <v>535</v>
      </c>
      <c r="K9" s="93" t="s">
        <v>536</v>
      </c>
      <c r="L9" s="95" t="s">
        <v>537</v>
      </c>
      <c r="M9" s="95" t="s">
        <v>538</v>
      </c>
      <c r="N9" s="93" t="s">
        <v>539</v>
      </c>
      <c r="O9" s="230" t="s">
        <v>540</v>
      </c>
      <c r="P9" s="188" t="s">
        <v>541</v>
      </c>
      <c r="Q9" s="188" t="s">
        <v>806</v>
      </c>
      <c r="R9" s="1"/>
      <c r="S9" s="1"/>
      <c r="T9" s="1"/>
      <c r="U9" s="1"/>
      <c r="V9" s="1"/>
      <c r="W9" s="1"/>
      <c r="X9" s="1"/>
    </row>
    <row r="10" spans="1:26" ht="15" customHeight="1">
      <c r="A10" s="180">
        <v>1</v>
      </c>
      <c r="B10" s="177">
        <v>45498</v>
      </c>
      <c r="C10" s="181"/>
      <c r="D10" s="185" t="s">
        <v>183</v>
      </c>
      <c r="E10" s="182" t="s">
        <v>542</v>
      </c>
      <c r="F10" s="176" t="s">
        <v>880</v>
      </c>
      <c r="G10" s="178">
        <v>2330</v>
      </c>
      <c r="H10" s="176"/>
      <c r="I10" s="176" t="s">
        <v>881</v>
      </c>
      <c r="J10" s="178" t="s">
        <v>543</v>
      </c>
      <c r="K10" s="178"/>
      <c r="L10" s="179"/>
      <c r="M10" s="183"/>
      <c r="N10" s="178"/>
      <c r="O10" s="184"/>
      <c r="P10" s="179">
        <f>VLOOKUP(D10,'MidCap Intra'!$B$11:$C$570,2,0)</f>
        <v>2549.6</v>
      </c>
      <c r="Q10" s="221"/>
      <c r="R10" s="54" t="s">
        <v>835</v>
      </c>
    </row>
    <row r="11" spans="1:26" ht="15" customHeight="1">
      <c r="A11" s="355">
        <v>2</v>
      </c>
      <c r="B11" s="255">
        <v>45516</v>
      </c>
      <c r="C11" s="356"/>
      <c r="D11" s="357" t="s">
        <v>133</v>
      </c>
      <c r="E11" s="358" t="s">
        <v>542</v>
      </c>
      <c r="F11" s="239">
        <v>2730</v>
      </c>
      <c r="G11" s="240">
        <v>2540</v>
      </c>
      <c r="H11" s="239">
        <v>2925</v>
      </c>
      <c r="I11" s="239" t="s">
        <v>889</v>
      </c>
      <c r="J11" s="238" t="s">
        <v>948</v>
      </c>
      <c r="K11" s="238">
        <f t="shared" ref="K11:K12" si="0">H11-F11</f>
        <v>195</v>
      </c>
      <c r="L11" s="251">
        <f t="shared" ref="L11:L12" si="1">(F11*-0.3)/100</f>
        <v>-8.19</v>
      </c>
      <c r="M11" s="252">
        <f t="shared" ref="M11:M12" si="2">(K11+L11)/F11</f>
        <v>6.8428571428571436E-2</v>
      </c>
      <c r="N11" s="238" t="s">
        <v>544</v>
      </c>
      <c r="O11" s="253">
        <v>45544</v>
      </c>
      <c r="P11" s="254"/>
      <c r="Q11" s="221"/>
      <c r="R11" s="54" t="s">
        <v>836</v>
      </c>
    </row>
    <row r="12" spans="1:26" ht="15" customHeight="1">
      <c r="A12" s="346">
        <v>3</v>
      </c>
      <c r="B12" s="347">
        <v>45524</v>
      </c>
      <c r="C12" s="348"/>
      <c r="D12" s="349" t="s">
        <v>220</v>
      </c>
      <c r="E12" s="350" t="s">
        <v>542</v>
      </c>
      <c r="F12" s="274">
        <v>1058.3</v>
      </c>
      <c r="G12" s="275">
        <v>990</v>
      </c>
      <c r="H12" s="274">
        <v>995</v>
      </c>
      <c r="I12" s="274" t="s">
        <v>908</v>
      </c>
      <c r="J12" s="273" t="s">
        <v>979</v>
      </c>
      <c r="K12" s="273">
        <f t="shared" si="0"/>
        <v>-63.299999999999955</v>
      </c>
      <c r="L12" s="351">
        <f t="shared" si="1"/>
        <v>-3.1748999999999996</v>
      </c>
      <c r="M12" s="352">
        <f t="shared" si="2"/>
        <v>-6.2812907493149342E-2</v>
      </c>
      <c r="N12" s="273" t="s">
        <v>554</v>
      </c>
      <c r="O12" s="353">
        <v>45546</v>
      </c>
      <c r="P12" s="354"/>
      <c r="Q12" s="221"/>
      <c r="R12" s="54" t="s">
        <v>835</v>
      </c>
    </row>
    <row r="13" spans="1:26" ht="15" customHeight="1">
      <c r="A13" s="180">
        <v>4</v>
      </c>
      <c r="B13" s="177">
        <v>45524</v>
      </c>
      <c r="C13" s="181"/>
      <c r="D13" s="185" t="s">
        <v>219</v>
      </c>
      <c r="E13" s="182" t="s">
        <v>542</v>
      </c>
      <c r="F13" s="176" t="s">
        <v>893</v>
      </c>
      <c r="G13" s="178">
        <v>1120</v>
      </c>
      <c r="H13" s="176"/>
      <c r="I13" s="176" t="s">
        <v>894</v>
      </c>
      <c r="J13" s="178" t="s">
        <v>543</v>
      </c>
      <c r="K13" s="178"/>
      <c r="L13" s="179"/>
      <c r="M13" s="183"/>
      <c r="N13" s="178"/>
      <c r="O13" s="184"/>
      <c r="P13" s="179">
        <f>VLOOKUP(D13,'MidCap Intra'!$B$11:$C$570,2,0)</f>
        <v>1218.5</v>
      </c>
      <c r="Q13" s="221"/>
      <c r="R13" s="54" t="s">
        <v>835</v>
      </c>
    </row>
    <row r="14" spans="1:26" ht="15" customHeight="1">
      <c r="A14" s="346">
        <v>5</v>
      </c>
      <c r="B14" s="347">
        <v>45524</v>
      </c>
      <c r="C14" s="348"/>
      <c r="D14" s="349" t="s">
        <v>211</v>
      </c>
      <c r="E14" s="350" t="s">
        <v>542</v>
      </c>
      <c r="F14" s="274">
        <v>6910</v>
      </c>
      <c r="G14" s="275">
        <v>6640</v>
      </c>
      <c r="H14" s="274">
        <v>6620</v>
      </c>
      <c r="I14" s="274" t="s">
        <v>895</v>
      </c>
      <c r="J14" s="273" t="s">
        <v>940</v>
      </c>
      <c r="K14" s="273">
        <f t="shared" ref="K14:K15" si="3">H14-F14</f>
        <v>-290</v>
      </c>
      <c r="L14" s="351">
        <f t="shared" ref="L14:L15" si="4">(F14*-0.3)/100</f>
        <v>-20.73</v>
      </c>
      <c r="M14" s="352">
        <f t="shared" ref="M14:M15" si="5">(K14+L14)/F14</f>
        <v>-4.4968162083936329E-2</v>
      </c>
      <c r="N14" s="273" t="s">
        <v>554</v>
      </c>
      <c r="O14" s="353">
        <v>45541</v>
      </c>
      <c r="P14" s="354"/>
      <c r="Q14" s="221"/>
      <c r="R14" s="54" t="s">
        <v>835</v>
      </c>
    </row>
    <row r="15" spans="1:26" ht="15" customHeight="1">
      <c r="A15" s="346">
        <v>6</v>
      </c>
      <c r="B15" s="347">
        <v>45530</v>
      </c>
      <c r="C15" s="348"/>
      <c r="D15" s="349" t="s">
        <v>423</v>
      </c>
      <c r="E15" s="350" t="s">
        <v>542</v>
      </c>
      <c r="F15" s="274">
        <v>489</v>
      </c>
      <c r="G15" s="275">
        <v>468</v>
      </c>
      <c r="H15" s="274">
        <v>460</v>
      </c>
      <c r="I15" s="274" t="s">
        <v>905</v>
      </c>
      <c r="J15" s="273" t="s">
        <v>947</v>
      </c>
      <c r="K15" s="273">
        <f t="shared" si="3"/>
        <v>-29</v>
      </c>
      <c r="L15" s="351">
        <f t="shared" si="4"/>
        <v>-1.4669999999999999</v>
      </c>
      <c r="M15" s="352">
        <f t="shared" si="5"/>
        <v>-6.2304703476482613E-2</v>
      </c>
      <c r="N15" s="273" t="s">
        <v>554</v>
      </c>
      <c r="O15" s="353">
        <v>45544</v>
      </c>
      <c r="P15" s="354"/>
      <c r="Q15" s="221"/>
      <c r="R15" s="54" t="s">
        <v>835</v>
      </c>
    </row>
    <row r="16" spans="1:26" ht="15" customHeight="1">
      <c r="A16" s="346">
        <v>7</v>
      </c>
      <c r="B16" s="347">
        <v>45531</v>
      </c>
      <c r="C16" s="348"/>
      <c r="D16" s="349" t="s">
        <v>131</v>
      </c>
      <c r="E16" s="350" t="s">
        <v>542</v>
      </c>
      <c r="F16" s="274">
        <v>326</v>
      </c>
      <c r="G16" s="275">
        <v>310</v>
      </c>
      <c r="H16" s="274">
        <v>310</v>
      </c>
      <c r="I16" s="274" t="s">
        <v>906</v>
      </c>
      <c r="J16" s="273" t="s">
        <v>932</v>
      </c>
      <c r="K16" s="273">
        <f t="shared" ref="K16" si="6">H16-F16</f>
        <v>-16</v>
      </c>
      <c r="L16" s="351">
        <f t="shared" ref="L16" si="7">(F16*-0.3)/100</f>
        <v>-0.97799999999999998</v>
      </c>
      <c r="M16" s="352">
        <f t="shared" ref="M16" si="8">(K16+L16)/F16</f>
        <v>-5.2079754601226998E-2</v>
      </c>
      <c r="N16" s="273" t="s">
        <v>554</v>
      </c>
      <c r="O16" s="353">
        <v>45540</v>
      </c>
      <c r="P16" s="354"/>
      <c r="Q16" s="221"/>
      <c r="R16" s="54" t="s">
        <v>835</v>
      </c>
    </row>
    <row r="17" spans="1:18" ht="15" customHeight="1">
      <c r="A17" s="346">
        <v>8</v>
      </c>
      <c r="B17" s="347">
        <v>45531</v>
      </c>
      <c r="C17" s="348"/>
      <c r="D17" s="349" t="s">
        <v>235</v>
      </c>
      <c r="E17" s="350" t="s">
        <v>542</v>
      </c>
      <c r="F17" s="274">
        <v>144</v>
      </c>
      <c r="G17" s="275">
        <v>134.5</v>
      </c>
      <c r="H17" s="274">
        <v>134.5</v>
      </c>
      <c r="I17" s="274" t="s">
        <v>907</v>
      </c>
      <c r="J17" s="273" t="s">
        <v>988</v>
      </c>
      <c r="K17" s="273">
        <f t="shared" ref="K17" si="9">H17-F17</f>
        <v>-9.5</v>
      </c>
      <c r="L17" s="351">
        <f t="shared" ref="L17" si="10">(F17*-0.3)/100</f>
        <v>-0.43199999999999994</v>
      </c>
      <c r="M17" s="352">
        <f t="shared" ref="M17" si="11">(K17+L17)/F17</f>
        <v>-6.8972222222222226E-2</v>
      </c>
      <c r="N17" s="273" t="s">
        <v>554</v>
      </c>
      <c r="O17" s="353">
        <v>45541</v>
      </c>
      <c r="P17" s="354"/>
      <c r="Q17" s="221"/>
      <c r="R17" s="54" t="s">
        <v>835</v>
      </c>
    </row>
    <row r="18" spans="1:18" ht="15" customHeight="1">
      <c r="A18" s="355">
        <v>9</v>
      </c>
      <c r="B18" s="255">
        <v>45532</v>
      </c>
      <c r="C18" s="356"/>
      <c r="D18" s="357" t="s">
        <v>869</v>
      </c>
      <c r="E18" s="358" t="s">
        <v>542</v>
      </c>
      <c r="F18" s="239">
        <v>1063</v>
      </c>
      <c r="G18" s="240">
        <v>1020</v>
      </c>
      <c r="H18" s="239">
        <v>1120</v>
      </c>
      <c r="I18" s="239" t="s">
        <v>908</v>
      </c>
      <c r="J18" s="238" t="s">
        <v>939</v>
      </c>
      <c r="K18" s="238">
        <f t="shared" ref="K18" si="12">H18-F18</f>
        <v>57</v>
      </c>
      <c r="L18" s="251">
        <f t="shared" ref="L18" si="13">(F18*-0.3)/100</f>
        <v>-3.1889999999999996</v>
      </c>
      <c r="M18" s="252">
        <f t="shared" ref="M18" si="14">(K18+L18)/F18</f>
        <v>5.0621825023518342E-2</v>
      </c>
      <c r="N18" s="238" t="s">
        <v>544</v>
      </c>
      <c r="O18" s="253">
        <v>45541</v>
      </c>
      <c r="P18" s="254"/>
      <c r="Q18" s="221"/>
      <c r="R18" s="54" t="s">
        <v>835</v>
      </c>
    </row>
    <row r="19" spans="1:18" ht="15" customHeight="1">
      <c r="A19" s="355">
        <v>10</v>
      </c>
      <c r="B19" s="255">
        <v>45532</v>
      </c>
      <c r="C19" s="356"/>
      <c r="D19" s="357" t="s">
        <v>348</v>
      </c>
      <c r="E19" s="358" t="s">
        <v>542</v>
      </c>
      <c r="F19" s="239">
        <v>785</v>
      </c>
      <c r="G19" s="240">
        <v>726</v>
      </c>
      <c r="H19" s="239">
        <v>827</v>
      </c>
      <c r="I19" s="239" t="s">
        <v>909</v>
      </c>
      <c r="J19" s="238" t="s">
        <v>727</v>
      </c>
      <c r="K19" s="238">
        <f t="shared" ref="K19:K20" si="15">H19-F19</f>
        <v>42</v>
      </c>
      <c r="L19" s="251">
        <f t="shared" ref="L19:L20" si="16">(F19*-0.3)/100</f>
        <v>-2.355</v>
      </c>
      <c r="M19" s="252">
        <f t="shared" ref="M19:M20" si="17">(K19+L19)/F19</f>
        <v>5.0503184713375802E-2</v>
      </c>
      <c r="N19" s="238" t="s">
        <v>544</v>
      </c>
      <c r="O19" s="253">
        <v>45541</v>
      </c>
      <c r="P19" s="254"/>
      <c r="Q19" s="221"/>
      <c r="R19" s="330" t="s">
        <v>836</v>
      </c>
    </row>
    <row r="20" spans="1:18" ht="15" customHeight="1">
      <c r="A20" s="346">
        <v>11</v>
      </c>
      <c r="B20" s="347">
        <v>45533</v>
      </c>
      <c r="C20" s="348"/>
      <c r="D20" s="349" t="s">
        <v>74</v>
      </c>
      <c r="E20" s="350" t="s">
        <v>542</v>
      </c>
      <c r="F20" s="274">
        <v>295.5</v>
      </c>
      <c r="G20" s="275">
        <v>280</v>
      </c>
      <c r="H20" s="274">
        <v>280</v>
      </c>
      <c r="I20" s="274" t="s">
        <v>887</v>
      </c>
      <c r="J20" s="273" t="s">
        <v>944</v>
      </c>
      <c r="K20" s="273">
        <f t="shared" si="15"/>
        <v>-15.5</v>
      </c>
      <c r="L20" s="351">
        <f t="shared" si="16"/>
        <v>-0.88649999999999995</v>
      </c>
      <c r="M20" s="352">
        <f t="shared" si="17"/>
        <v>-5.5453468697123524E-2</v>
      </c>
      <c r="N20" s="273" t="s">
        <v>554</v>
      </c>
      <c r="O20" s="353">
        <v>45544</v>
      </c>
      <c r="P20" s="354"/>
      <c r="Q20" s="221"/>
      <c r="R20" s="330" t="s">
        <v>835</v>
      </c>
    </row>
    <row r="21" spans="1:18" ht="15" customHeight="1">
      <c r="A21" s="180">
        <v>12</v>
      </c>
      <c r="B21" s="177">
        <v>45533</v>
      </c>
      <c r="C21" s="181"/>
      <c r="D21" s="185" t="s">
        <v>205</v>
      </c>
      <c r="E21" s="182" t="s">
        <v>542</v>
      </c>
      <c r="F21" s="176" t="s">
        <v>911</v>
      </c>
      <c r="G21" s="178">
        <v>2900</v>
      </c>
      <c r="H21" s="176"/>
      <c r="I21" s="176" t="s">
        <v>912</v>
      </c>
      <c r="J21" s="178" t="s">
        <v>543</v>
      </c>
      <c r="K21" s="178"/>
      <c r="L21" s="179"/>
      <c r="M21" s="183"/>
      <c r="N21" s="178"/>
      <c r="O21" s="184"/>
      <c r="P21" s="179">
        <f>VLOOKUP(D21,'[1]MidCap Intra'!$B$11:$C$571,2,0)</f>
        <v>2996.25</v>
      </c>
      <c r="Q21" s="221"/>
      <c r="R21" s="330" t="s">
        <v>835</v>
      </c>
    </row>
    <row r="22" spans="1:18" ht="15" customHeight="1">
      <c r="A22" s="180">
        <v>13</v>
      </c>
      <c r="B22" s="177">
        <v>45537</v>
      </c>
      <c r="C22" s="181"/>
      <c r="D22" s="185" t="s">
        <v>231</v>
      </c>
      <c r="E22" s="182" t="s">
        <v>542</v>
      </c>
      <c r="F22" s="176" t="s">
        <v>917</v>
      </c>
      <c r="G22" s="178">
        <v>555</v>
      </c>
      <c r="H22" s="176"/>
      <c r="I22" s="176" t="s">
        <v>918</v>
      </c>
      <c r="J22" s="336" t="s">
        <v>543</v>
      </c>
      <c r="K22" s="178"/>
      <c r="L22" s="179"/>
      <c r="M22" s="183"/>
      <c r="N22" s="178"/>
      <c r="O22" s="184"/>
      <c r="P22" s="179">
        <f>VLOOKUP(D22,'[1]MidCap Intra'!$B$11:$C$571,2,0)</f>
        <v>579.15</v>
      </c>
      <c r="Q22" s="221"/>
      <c r="R22" s="330"/>
    </row>
    <row r="23" spans="1:18" ht="15" customHeight="1">
      <c r="A23" s="355">
        <v>14</v>
      </c>
      <c r="B23" s="255">
        <v>45539</v>
      </c>
      <c r="C23" s="356"/>
      <c r="D23" s="357" t="s">
        <v>857</v>
      </c>
      <c r="E23" s="358" t="s">
        <v>542</v>
      </c>
      <c r="F23" s="239">
        <v>337.5</v>
      </c>
      <c r="G23" s="240">
        <v>319</v>
      </c>
      <c r="H23" s="239">
        <v>357.5</v>
      </c>
      <c r="I23" s="239" t="s">
        <v>927</v>
      </c>
      <c r="J23" s="238" t="s">
        <v>960</v>
      </c>
      <c r="K23" s="238">
        <f t="shared" ref="K23" si="18">H23-F23</f>
        <v>20</v>
      </c>
      <c r="L23" s="251">
        <f t="shared" ref="L23" si="19">(F23*-0.3)/100</f>
        <v>-1.0125</v>
      </c>
      <c r="M23" s="252">
        <f t="shared" ref="M23" si="20">(K23+L23)/F23</f>
        <v>5.6259259259259259E-2</v>
      </c>
      <c r="N23" s="238" t="s">
        <v>544</v>
      </c>
      <c r="O23" s="253">
        <v>45545</v>
      </c>
      <c r="P23" s="254"/>
      <c r="Q23" s="221"/>
      <c r="R23" s="330"/>
    </row>
    <row r="24" spans="1:18" ht="15" customHeight="1">
      <c r="A24" s="355">
        <v>15</v>
      </c>
      <c r="B24" s="255">
        <v>45540</v>
      </c>
      <c r="C24" s="356"/>
      <c r="D24" s="357" t="s">
        <v>221</v>
      </c>
      <c r="E24" s="358" t="s">
        <v>542</v>
      </c>
      <c r="F24" s="239">
        <v>420</v>
      </c>
      <c r="G24" s="240">
        <v>390</v>
      </c>
      <c r="H24" s="239">
        <v>446.5</v>
      </c>
      <c r="I24" s="239" t="s">
        <v>931</v>
      </c>
      <c r="J24" s="238" t="s">
        <v>987</v>
      </c>
      <c r="K24" s="238">
        <f t="shared" ref="K24" si="21">H24-F24</f>
        <v>26.5</v>
      </c>
      <c r="L24" s="251">
        <f t="shared" ref="L24" si="22">(F24*-0.3)/100</f>
        <v>-1.26</v>
      </c>
      <c r="M24" s="252">
        <f t="shared" ref="M24" si="23">(K24+L24)/F24</f>
        <v>6.009523809523809E-2</v>
      </c>
      <c r="N24" s="238" t="s">
        <v>544</v>
      </c>
      <c r="O24" s="253">
        <v>45545</v>
      </c>
      <c r="P24" s="254"/>
      <c r="Q24" s="221"/>
      <c r="R24" s="330"/>
    </row>
    <row r="25" spans="1:18" ht="15" customHeight="1">
      <c r="A25" s="355">
        <v>16</v>
      </c>
      <c r="B25" s="255">
        <v>45541</v>
      </c>
      <c r="C25" s="356"/>
      <c r="D25" s="357" t="s">
        <v>78</v>
      </c>
      <c r="E25" s="358" t="s">
        <v>542</v>
      </c>
      <c r="F25" s="239">
        <v>1536</v>
      </c>
      <c r="G25" s="240">
        <v>1447</v>
      </c>
      <c r="H25" s="239">
        <v>1638</v>
      </c>
      <c r="I25" s="239" t="s">
        <v>938</v>
      </c>
      <c r="J25" s="238" t="s">
        <v>998</v>
      </c>
      <c r="K25" s="238">
        <f t="shared" ref="K25" si="24">H25-F25</f>
        <v>102</v>
      </c>
      <c r="L25" s="251">
        <f t="shared" ref="L25" si="25">(F25*-0.3)/100</f>
        <v>-4.6079999999999997</v>
      </c>
      <c r="M25" s="252">
        <f t="shared" ref="M25" si="26">(K25+L25)/F25</f>
        <v>6.3406249999999997E-2</v>
      </c>
      <c r="N25" s="238" t="s">
        <v>544</v>
      </c>
      <c r="O25" s="253">
        <v>45547</v>
      </c>
      <c r="P25" s="254"/>
      <c r="Q25" s="221"/>
      <c r="R25" s="330"/>
    </row>
    <row r="26" spans="1:18" ht="15" customHeight="1">
      <c r="A26" s="355">
        <v>17</v>
      </c>
      <c r="B26" s="255">
        <v>45541</v>
      </c>
      <c r="C26" s="356"/>
      <c r="D26" s="357" t="s">
        <v>232</v>
      </c>
      <c r="E26" s="358" t="s">
        <v>992</v>
      </c>
      <c r="F26" s="239">
        <v>434</v>
      </c>
      <c r="G26" s="240">
        <v>419</v>
      </c>
      <c r="H26" s="239">
        <v>452.5</v>
      </c>
      <c r="I26" s="239" t="s">
        <v>984</v>
      </c>
      <c r="J26" s="238" t="s">
        <v>1009</v>
      </c>
      <c r="K26" s="238">
        <f t="shared" ref="K26" si="27">H26-F26</f>
        <v>18.5</v>
      </c>
      <c r="L26" s="251">
        <f t="shared" ref="L26" si="28">(F26*-0.3)/100</f>
        <v>-1.3019999999999998</v>
      </c>
      <c r="M26" s="252">
        <f t="shared" ref="M26" si="29">(K26+L26)/F26</f>
        <v>3.9626728110599078E-2</v>
      </c>
      <c r="N26" s="238" t="s">
        <v>544</v>
      </c>
      <c r="O26" s="253">
        <v>45548</v>
      </c>
      <c r="P26" s="254"/>
      <c r="Q26" s="221"/>
      <c r="R26" s="330"/>
    </row>
    <row r="27" spans="1:18" ht="15" customHeight="1">
      <c r="A27" s="180">
        <v>18</v>
      </c>
      <c r="B27" s="177">
        <v>45544</v>
      </c>
      <c r="C27" s="181"/>
      <c r="D27" s="185" t="s">
        <v>869</v>
      </c>
      <c r="E27" s="182" t="s">
        <v>542</v>
      </c>
      <c r="F27" s="176" t="s">
        <v>945</v>
      </c>
      <c r="G27" s="178">
        <v>1018</v>
      </c>
      <c r="H27" s="176"/>
      <c r="I27" s="176" t="s">
        <v>946</v>
      </c>
      <c r="J27" s="178" t="s">
        <v>543</v>
      </c>
      <c r="K27" s="178"/>
      <c r="L27" s="179"/>
      <c r="M27" s="183"/>
      <c r="N27" s="178"/>
      <c r="O27" s="184"/>
      <c r="P27" s="179">
        <f>VLOOKUP(D27,'[1]MidCap Intra'!$B$11:$C$571,2,0)</f>
        <v>1007.2</v>
      </c>
      <c r="Q27" s="221"/>
      <c r="R27" s="330"/>
    </row>
    <row r="28" spans="1:18" ht="15" customHeight="1">
      <c r="A28" s="180">
        <v>19</v>
      </c>
      <c r="B28" s="177">
        <v>45545</v>
      </c>
      <c r="C28" s="181"/>
      <c r="D28" s="185" t="s">
        <v>56</v>
      </c>
      <c r="E28" s="182" t="s">
        <v>542</v>
      </c>
      <c r="F28" s="176" t="s">
        <v>961</v>
      </c>
      <c r="G28" s="178">
        <v>229</v>
      </c>
      <c r="H28" s="176"/>
      <c r="I28" s="176" t="s">
        <v>962</v>
      </c>
      <c r="J28" s="178" t="s">
        <v>543</v>
      </c>
      <c r="K28" s="178"/>
      <c r="L28" s="179"/>
      <c r="M28" s="183"/>
      <c r="N28" s="178"/>
      <c r="O28" s="184"/>
      <c r="P28" s="179">
        <f>VLOOKUP(D28,'[1]MidCap Intra'!$B$11:$C$571,2,0)</f>
        <v>261.75</v>
      </c>
      <c r="Q28" s="221"/>
      <c r="R28" s="330"/>
    </row>
    <row r="29" spans="1:18" ht="15" customHeight="1">
      <c r="A29" s="180">
        <v>20</v>
      </c>
      <c r="B29" s="177">
        <v>45545</v>
      </c>
      <c r="C29" s="181"/>
      <c r="D29" s="185" t="s">
        <v>236</v>
      </c>
      <c r="E29" s="182" t="s">
        <v>542</v>
      </c>
      <c r="F29" s="176" t="s">
        <v>963</v>
      </c>
      <c r="G29" s="178">
        <v>1050</v>
      </c>
      <c r="H29" s="176"/>
      <c r="I29" s="176" t="s">
        <v>964</v>
      </c>
      <c r="J29" s="178" t="s">
        <v>543</v>
      </c>
      <c r="K29" s="178"/>
      <c r="L29" s="179"/>
      <c r="M29" s="183"/>
      <c r="N29" s="178"/>
      <c r="O29" s="184"/>
      <c r="P29" s="179">
        <f>VLOOKUP(D29,'[1]MidCap Intra'!$B$11:$C$571,2,0)</f>
        <v>1210.05</v>
      </c>
      <c r="Q29" s="221"/>
      <c r="R29" s="330"/>
    </row>
    <row r="30" spans="1:18" ht="15" customHeight="1">
      <c r="A30" s="180">
        <v>21</v>
      </c>
      <c r="B30" s="177">
        <v>45546</v>
      </c>
      <c r="C30" s="181"/>
      <c r="D30" s="185" t="s">
        <v>92</v>
      </c>
      <c r="E30" s="182" t="s">
        <v>542</v>
      </c>
      <c r="F30" s="176" t="s">
        <v>977</v>
      </c>
      <c r="G30" s="178">
        <v>464</v>
      </c>
      <c r="H30" s="176"/>
      <c r="I30" s="176" t="s">
        <v>978</v>
      </c>
      <c r="J30" s="178" t="s">
        <v>543</v>
      </c>
      <c r="K30" s="178"/>
      <c r="L30" s="179"/>
      <c r="M30" s="183"/>
      <c r="N30" s="178"/>
      <c r="O30" s="184"/>
      <c r="P30" s="179">
        <f>VLOOKUP(D30,'[1]MidCap Intra'!$B$11:$C$571,2,0)</f>
        <v>528.85</v>
      </c>
      <c r="Q30" s="221"/>
      <c r="R30" s="330"/>
    </row>
    <row r="31" spans="1:18" ht="15" customHeight="1">
      <c r="A31" s="180">
        <v>22</v>
      </c>
      <c r="B31" s="177">
        <v>45546</v>
      </c>
      <c r="C31" s="181"/>
      <c r="D31" s="185" t="s">
        <v>221</v>
      </c>
      <c r="E31" s="182" t="s">
        <v>542</v>
      </c>
      <c r="F31" s="176" t="s">
        <v>980</v>
      </c>
      <c r="G31" s="178">
        <v>410</v>
      </c>
      <c r="H31" s="176"/>
      <c r="I31" s="176" t="s">
        <v>981</v>
      </c>
      <c r="J31" s="178" t="s">
        <v>543</v>
      </c>
      <c r="K31" s="178"/>
      <c r="L31" s="179"/>
      <c r="M31" s="183"/>
      <c r="N31" s="178"/>
      <c r="O31" s="184"/>
      <c r="P31" s="179">
        <f>VLOOKUP(D31,'[1]MidCap Intra'!$B$11:$C$571,2,0)</f>
        <v>422.95</v>
      </c>
      <c r="Q31" s="221"/>
      <c r="R31" s="330"/>
    </row>
    <row r="32" spans="1:18" ht="15" customHeight="1">
      <c r="A32" s="180">
        <v>23</v>
      </c>
      <c r="B32" s="177">
        <v>45546</v>
      </c>
      <c r="C32" s="181"/>
      <c r="D32" s="185" t="s">
        <v>870</v>
      </c>
      <c r="E32" s="182" t="s">
        <v>542</v>
      </c>
      <c r="F32" s="176" t="s">
        <v>982</v>
      </c>
      <c r="G32" s="178">
        <v>1270</v>
      </c>
      <c r="H32" s="176"/>
      <c r="I32" s="176" t="s">
        <v>983</v>
      </c>
      <c r="J32" s="178" t="s">
        <v>543</v>
      </c>
      <c r="K32" s="178"/>
      <c r="L32" s="179"/>
      <c r="M32" s="183"/>
      <c r="N32" s="178"/>
      <c r="O32" s="184"/>
      <c r="P32" s="179">
        <f>VLOOKUP(D32,'[1]MidCap Intra'!$B$11:$C$571,2,0)</f>
        <v>1417.2</v>
      </c>
      <c r="Q32" s="221"/>
      <c r="R32" s="330"/>
    </row>
    <row r="33" spans="1:38" ht="15" customHeight="1">
      <c r="A33" s="355">
        <v>24</v>
      </c>
      <c r="B33" s="255">
        <v>45547</v>
      </c>
      <c r="C33" s="356"/>
      <c r="D33" s="357" t="s">
        <v>367</v>
      </c>
      <c r="E33" s="358" t="s">
        <v>542</v>
      </c>
      <c r="F33" s="239">
        <v>217</v>
      </c>
      <c r="G33" s="240">
        <v>204</v>
      </c>
      <c r="H33" s="239">
        <v>228.5</v>
      </c>
      <c r="I33" s="239" t="s">
        <v>993</v>
      </c>
      <c r="J33" s="238" t="s">
        <v>1058</v>
      </c>
      <c r="K33" s="238">
        <f t="shared" ref="K33" si="30">H33-F33</f>
        <v>11.5</v>
      </c>
      <c r="L33" s="251">
        <f t="shared" ref="L33" si="31">(F33*-0.3)/100</f>
        <v>-0.65099999999999991</v>
      </c>
      <c r="M33" s="252">
        <f t="shared" ref="M33" si="32">(K33+L33)/F33</f>
        <v>4.9995391705069128E-2</v>
      </c>
      <c r="N33" s="238" t="s">
        <v>544</v>
      </c>
      <c r="O33" s="253">
        <v>45548</v>
      </c>
      <c r="P33" s="254"/>
      <c r="Q33" s="221"/>
      <c r="R33" s="330"/>
    </row>
    <row r="34" spans="1:38" ht="15" customHeight="1">
      <c r="A34" s="180">
        <v>24</v>
      </c>
      <c r="B34" s="177">
        <v>45547</v>
      </c>
      <c r="C34" s="181"/>
      <c r="D34" s="185" t="s">
        <v>189</v>
      </c>
      <c r="E34" s="182" t="s">
        <v>542</v>
      </c>
      <c r="F34" s="176" t="s">
        <v>994</v>
      </c>
      <c r="G34" s="178">
        <v>267</v>
      </c>
      <c r="H34" s="176"/>
      <c r="I34" s="176" t="s">
        <v>995</v>
      </c>
      <c r="J34" s="178" t="s">
        <v>543</v>
      </c>
      <c r="K34" s="178"/>
      <c r="L34" s="179"/>
      <c r="M34" s="183"/>
      <c r="N34" s="178"/>
      <c r="O34" s="184"/>
      <c r="P34" s="179">
        <f>VLOOKUP(D34,'[1]MidCap Intra'!$B$11:$C$571,2,0)</f>
        <v>324.35000000000002</v>
      </c>
      <c r="Q34" s="221"/>
      <c r="R34" s="330"/>
    </row>
    <row r="35" spans="1:38" ht="15" customHeight="1">
      <c r="A35" s="180">
        <v>25</v>
      </c>
      <c r="B35" s="177">
        <v>45548</v>
      </c>
      <c r="C35" s="181"/>
      <c r="D35" s="185" t="s">
        <v>68</v>
      </c>
      <c r="E35" s="182" t="s">
        <v>542</v>
      </c>
      <c r="F35" s="176" t="s">
        <v>1010</v>
      </c>
      <c r="G35" s="178">
        <v>7160</v>
      </c>
      <c r="H35" s="176"/>
      <c r="I35" s="176" t="s">
        <v>1011</v>
      </c>
      <c r="J35" s="178" t="s">
        <v>543</v>
      </c>
      <c r="K35" s="178"/>
      <c r="L35" s="179"/>
      <c r="M35" s="183"/>
      <c r="N35" s="178"/>
      <c r="O35" s="184"/>
      <c r="P35" s="179">
        <f>VLOOKUP(D35,'[1]MidCap Intra'!$B$11:$C$571,2,0)</f>
        <v>6743.6</v>
      </c>
      <c r="Q35" s="221"/>
      <c r="R35" s="330"/>
    </row>
    <row r="36" spans="1:38" ht="15" customHeight="1">
      <c r="A36" s="180">
        <v>26</v>
      </c>
      <c r="B36" s="177">
        <v>45551</v>
      </c>
      <c r="C36" s="181"/>
      <c r="D36" s="185" t="s">
        <v>367</v>
      </c>
      <c r="E36" s="182" t="s">
        <v>542</v>
      </c>
      <c r="F36" s="176" t="s">
        <v>1059</v>
      </c>
      <c r="G36" s="178">
        <v>204</v>
      </c>
      <c r="H36" s="176"/>
      <c r="I36" s="176" t="s">
        <v>1060</v>
      </c>
      <c r="J36" s="178" t="s">
        <v>543</v>
      </c>
      <c r="K36" s="178"/>
      <c r="L36" s="179"/>
      <c r="M36" s="183"/>
      <c r="N36" s="178"/>
      <c r="O36" s="184"/>
      <c r="P36" s="179">
        <f>VLOOKUP(D36,'[1]MidCap Intra'!$B$11:$C$571,2,0)</f>
        <v>215.7</v>
      </c>
      <c r="Q36" s="221"/>
      <c r="R36" s="330"/>
    </row>
    <row r="37" spans="1:38" ht="15" customHeight="1">
      <c r="A37" s="180"/>
      <c r="B37" s="177"/>
      <c r="C37" s="181"/>
      <c r="D37" s="185"/>
      <c r="E37" s="182"/>
      <c r="F37" s="176"/>
      <c r="G37" s="178"/>
      <c r="H37" s="176"/>
      <c r="I37" s="176"/>
      <c r="J37" s="178"/>
      <c r="K37" s="178"/>
      <c r="L37" s="179"/>
      <c r="M37" s="183"/>
      <c r="N37" s="178"/>
      <c r="O37" s="184"/>
      <c r="P37" s="179"/>
      <c r="Q37" s="221"/>
      <c r="R37" s="330"/>
    </row>
    <row r="38" spans="1:38" ht="15" customHeight="1">
      <c r="A38" s="180"/>
      <c r="B38" s="177"/>
      <c r="C38" s="181"/>
      <c r="D38" s="185"/>
      <c r="E38" s="182"/>
      <c r="F38" s="176"/>
      <c r="G38" s="178"/>
      <c r="H38" s="176"/>
      <c r="I38" s="176"/>
      <c r="J38" s="178"/>
      <c r="K38" s="178"/>
      <c r="L38" s="179"/>
      <c r="M38" s="183"/>
      <c r="N38" s="178"/>
      <c r="O38" s="184"/>
      <c r="P38" s="179"/>
      <c r="Q38" s="221"/>
      <c r="R38" s="330"/>
    </row>
    <row r="39" spans="1:38" ht="15" customHeight="1">
      <c r="G39" s="54"/>
      <c r="H39" s="54"/>
      <c r="I39" s="54"/>
      <c r="J39" s="54"/>
      <c r="K39" s="54"/>
      <c r="L39" s="54"/>
      <c r="M39" s="54"/>
      <c r="N39" s="54"/>
      <c r="O39" s="54"/>
      <c r="P39" s="54"/>
      <c r="R39" s="330"/>
    </row>
    <row r="40" spans="1:38" ht="14.25" customHeight="1">
      <c r="A40" s="96"/>
      <c r="B40" s="97"/>
      <c r="C40" s="98"/>
      <c r="D40" s="99"/>
      <c r="E40" s="100"/>
      <c r="F40" s="100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101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02" t="s">
        <v>545</v>
      </c>
      <c r="B41" s="103"/>
      <c r="C41" s="104"/>
      <c r="E41" s="105"/>
      <c r="F41" s="105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06" t="s">
        <v>546</v>
      </c>
      <c r="B42" s="102"/>
      <c r="C42" s="102"/>
      <c r="D42" s="102"/>
      <c r="E42" s="37"/>
      <c r="F42" s="107" t="s">
        <v>547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02" t="s">
        <v>548</v>
      </c>
      <c r="B43" s="102"/>
      <c r="C43" s="102"/>
      <c r="D43" s="102" t="s">
        <v>549</v>
      </c>
      <c r="E43" s="6"/>
      <c r="F43" s="107" t="s">
        <v>550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02"/>
      <c r="B44" s="102"/>
      <c r="C44" s="102"/>
      <c r="D44" s="102"/>
      <c r="E44" s="6"/>
      <c r="F44" s="6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89"/>
      <c r="B45" s="189"/>
      <c r="C45" s="189"/>
      <c r="D45" s="189"/>
      <c r="E45" s="190"/>
      <c r="F45" s="190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189"/>
      <c r="B46" s="189"/>
      <c r="C46" s="189"/>
      <c r="D46" s="189"/>
      <c r="E46" s="190"/>
      <c r="F46" s="190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38.25" customHeight="1">
      <c r="A47" s="91" t="s">
        <v>950</v>
      </c>
      <c r="B47" s="119"/>
      <c r="C47" s="119"/>
      <c r="D47" s="120"/>
      <c r="E47" s="108"/>
      <c r="F47" s="6"/>
      <c r="G47" s="6"/>
      <c r="H47" s="109"/>
      <c r="I47" s="121"/>
      <c r="J47" s="1"/>
      <c r="K47" s="6"/>
      <c r="L47" s="6"/>
      <c r="M47" s="6"/>
      <c r="N47" s="1"/>
      <c r="O47" s="1"/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  <c r="AG47" s="1"/>
      <c r="AH47" s="1"/>
      <c r="AI47" s="1"/>
      <c r="AJ47" s="6"/>
      <c r="AK47" s="1"/>
    </row>
    <row r="48" spans="1:38" ht="39.6">
      <c r="A48" s="92" t="s">
        <v>16</v>
      </c>
      <c r="B48" s="93" t="s">
        <v>519</v>
      </c>
      <c r="C48" s="93"/>
      <c r="D48" s="94" t="s">
        <v>529</v>
      </c>
      <c r="E48" s="93" t="s">
        <v>530</v>
      </c>
      <c r="F48" s="93" t="s">
        <v>531</v>
      </c>
      <c r="G48" s="93" t="s">
        <v>532</v>
      </c>
      <c r="H48" s="93" t="s">
        <v>533</v>
      </c>
      <c r="I48" s="93" t="s">
        <v>534</v>
      </c>
      <c r="J48" s="92" t="s">
        <v>535</v>
      </c>
      <c r="K48" s="112" t="s">
        <v>552</v>
      </c>
      <c r="L48" s="113" t="s">
        <v>537</v>
      </c>
      <c r="M48" s="95" t="s">
        <v>538</v>
      </c>
      <c r="N48" s="93" t="s">
        <v>539</v>
      </c>
      <c r="O48" s="94" t="s">
        <v>540</v>
      </c>
      <c r="P48" s="186" t="s">
        <v>541</v>
      </c>
      <c r="Q48" s="188" t="s">
        <v>806</v>
      </c>
      <c r="R48" s="54"/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  <c r="AG48" s="37"/>
      <c r="AH48" s="37"/>
      <c r="AI48" s="37"/>
      <c r="AJ48" s="37"/>
      <c r="AK48" s="37"/>
      <c r="AL48" s="37"/>
    </row>
    <row r="49" spans="1:38" ht="12.75" customHeight="1">
      <c r="A49" s="239">
        <v>1</v>
      </c>
      <c r="B49" s="255">
        <v>45533</v>
      </c>
      <c r="C49" s="293"/>
      <c r="D49" s="293" t="s">
        <v>891</v>
      </c>
      <c r="E49" s="239" t="s">
        <v>542</v>
      </c>
      <c r="F49" s="239">
        <v>343.5</v>
      </c>
      <c r="G49" s="239">
        <v>318</v>
      </c>
      <c r="H49" s="239">
        <v>361.5</v>
      </c>
      <c r="I49" s="239" t="s">
        <v>910</v>
      </c>
      <c r="J49" s="238" t="s">
        <v>916</v>
      </c>
      <c r="K49" s="238">
        <f t="shared" ref="K49" si="33">H49-F49</f>
        <v>18</v>
      </c>
      <c r="L49" s="251">
        <f t="shared" ref="L49" si="34">(F49*-0.3)/100</f>
        <v>-1.0305</v>
      </c>
      <c r="M49" s="252">
        <f t="shared" ref="M49" si="35">(K49+L49)/F49</f>
        <v>4.9401746724890831E-2</v>
      </c>
      <c r="N49" s="238" t="s">
        <v>544</v>
      </c>
      <c r="O49" s="253">
        <v>45537</v>
      </c>
      <c r="P49" s="254"/>
      <c r="Q49" s="235"/>
      <c r="R49" s="54" t="s">
        <v>835</v>
      </c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8" ht="12.75" customHeight="1">
      <c r="A50" s="355">
        <v>2</v>
      </c>
      <c r="B50" s="255">
        <v>45534</v>
      </c>
      <c r="C50" s="356"/>
      <c r="D50" s="357" t="s">
        <v>914</v>
      </c>
      <c r="E50" s="358" t="s">
        <v>542</v>
      </c>
      <c r="F50" s="239">
        <v>344</v>
      </c>
      <c r="G50" s="240">
        <v>319</v>
      </c>
      <c r="H50" s="239">
        <v>362</v>
      </c>
      <c r="I50" s="239" t="s">
        <v>915</v>
      </c>
      <c r="J50" s="238" t="s">
        <v>916</v>
      </c>
      <c r="K50" s="238">
        <f t="shared" ref="K50" si="36">H50-F50</f>
        <v>18</v>
      </c>
      <c r="L50" s="251">
        <f t="shared" ref="L50" si="37">(F50*-0.3)/100</f>
        <v>-1.032</v>
      </c>
      <c r="M50" s="252">
        <f t="shared" ref="M50" si="38">(K50+L50)/F50</f>
        <v>4.9325581395348837E-2</v>
      </c>
      <c r="N50" s="238" t="s">
        <v>544</v>
      </c>
      <c r="O50" s="253">
        <v>45544</v>
      </c>
      <c r="P50" s="254"/>
      <c r="Q50" s="235"/>
      <c r="R50" s="54" t="s">
        <v>835</v>
      </c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8" ht="12.75" customHeight="1">
      <c r="A51" s="180">
        <v>3</v>
      </c>
      <c r="B51" s="177">
        <v>45537</v>
      </c>
      <c r="C51" s="181"/>
      <c r="D51" s="185" t="s">
        <v>897</v>
      </c>
      <c r="E51" s="182" t="s">
        <v>992</v>
      </c>
      <c r="F51" s="176" t="s">
        <v>985</v>
      </c>
      <c r="G51" s="178">
        <v>1940</v>
      </c>
      <c r="H51" s="176"/>
      <c r="I51" s="176" t="s">
        <v>986</v>
      </c>
      <c r="J51" s="178" t="s">
        <v>543</v>
      </c>
      <c r="K51" s="176"/>
      <c r="L51" s="236"/>
      <c r="M51" s="237"/>
      <c r="N51" s="176"/>
      <c r="O51" s="223"/>
      <c r="P51" s="179"/>
      <c r="Q51" s="235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</row>
    <row r="52" spans="1:38" ht="12.75" customHeight="1">
      <c r="A52" s="355">
        <v>4</v>
      </c>
      <c r="B52" s="255">
        <v>45544</v>
      </c>
      <c r="C52" s="356"/>
      <c r="D52" s="357" t="s">
        <v>902</v>
      </c>
      <c r="E52" s="358" t="s">
        <v>542</v>
      </c>
      <c r="F52" s="239">
        <v>2160</v>
      </c>
      <c r="G52" s="240">
        <v>1980</v>
      </c>
      <c r="H52" s="239">
        <v>2300</v>
      </c>
      <c r="I52" s="239" t="s">
        <v>949</v>
      </c>
      <c r="J52" s="238" t="s">
        <v>689</v>
      </c>
      <c r="K52" s="238">
        <f t="shared" ref="K52" si="39">H52-F52</f>
        <v>140</v>
      </c>
      <c r="L52" s="251">
        <f t="shared" ref="L52" si="40">(F52*-0.3)/100</f>
        <v>-6.48</v>
      </c>
      <c r="M52" s="252">
        <f t="shared" ref="M52" si="41">(K52+L52)/F52</f>
        <v>6.1814814814814822E-2</v>
      </c>
      <c r="N52" s="238" t="s">
        <v>544</v>
      </c>
      <c r="O52" s="253">
        <v>45545</v>
      </c>
      <c r="P52" s="254"/>
      <c r="Q52" s="235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</row>
    <row r="53" spans="1:38" ht="12.75" customHeight="1">
      <c r="A53" s="180">
        <v>5</v>
      </c>
      <c r="B53" s="177">
        <v>45545</v>
      </c>
      <c r="C53" s="181"/>
      <c r="D53" s="185" t="s">
        <v>891</v>
      </c>
      <c r="E53" s="182" t="s">
        <v>542</v>
      </c>
      <c r="F53" s="176" t="s">
        <v>958</v>
      </c>
      <c r="G53" s="178">
        <v>360</v>
      </c>
      <c r="H53" s="176"/>
      <c r="I53" s="176" t="s">
        <v>959</v>
      </c>
      <c r="J53" s="178" t="s">
        <v>543</v>
      </c>
      <c r="K53" s="176"/>
      <c r="L53" s="236"/>
      <c r="M53" s="237"/>
      <c r="N53" s="176"/>
      <c r="O53" s="223"/>
      <c r="P53" s="179"/>
      <c r="Q53" s="235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</row>
    <row r="54" spans="1:38" ht="12.75" customHeight="1">
      <c r="A54" s="180">
        <v>6</v>
      </c>
      <c r="B54" s="177">
        <v>45547</v>
      </c>
      <c r="C54" s="181"/>
      <c r="D54" s="185" t="s">
        <v>902</v>
      </c>
      <c r="E54" s="182" t="s">
        <v>542</v>
      </c>
      <c r="F54" s="176" t="s">
        <v>996</v>
      </c>
      <c r="G54" s="178">
        <v>1990</v>
      </c>
      <c r="H54" s="176"/>
      <c r="I54" s="176" t="s">
        <v>997</v>
      </c>
      <c r="J54" s="178" t="s">
        <v>543</v>
      </c>
      <c r="K54" s="176"/>
      <c r="L54" s="236"/>
      <c r="M54" s="237"/>
      <c r="N54" s="176"/>
      <c r="O54" s="223"/>
      <c r="P54" s="179"/>
      <c r="Q54" s="235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</row>
    <row r="55" spans="1:38" ht="12.75" customHeight="1">
      <c r="A55" s="180">
        <v>7</v>
      </c>
      <c r="B55" s="177">
        <v>45551</v>
      </c>
      <c r="C55" s="181"/>
      <c r="D55" s="185" t="s">
        <v>1061</v>
      </c>
      <c r="E55" s="182" t="s">
        <v>542</v>
      </c>
      <c r="F55" s="176" t="s">
        <v>1062</v>
      </c>
      <c r="G55" s="178">
        <v>113</v>
      </c>
      <c r="H55" s="176"/>
      <c r="I55" s="176" t="s">
        <v>1063</v>
      </c>
      <c r="J55" s="178" t="s">
        <v>543</v>
      </c>
      <c r="K55" s="178"/>
      <c r="L55" s="179"/>
      <c r="M55" s="183"/>
      <c r="N55" s="178"/>
      <c r="O55" s="184"/>
      <c r="P55" s="179"/>
      <c r="Q55" s="235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</row>
    <row r="56" spans="1:38" ht="12.75" customHeight="1">
      <c r="A56" s="180"/>
      <c r="B56" s="177"/>
      <c r="C56" s="181"/>
      <c r="D56" s="185"/>
      <c r="E56" s="182"/>
      <c r="F56" s="176"/>
      <c r="G56" s="178"/>
      <c r="H56" s="176"/>
      <c r="I56" s="176"/>
      <c r="J56" s="178"/>
      <c r="K56" s="178"/>
      <c r="L56" s="179"/>
      <c r="M56" s="183"/>
      <c r="N56" s="178"/>
      <c r="O56" s="184"/>
      <c r="P56" s="179"/>
      <c r="Q56" s="235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</row>
    <row r="57" spans="1:38" ht="12.75" customHeight="1">
      <c r="A57" s="176"/>
      <c r="B57" s="177"/>
      <c r="C57" s="220"/>
      <c r="D57" s="220"/>
      <c r="E57" s="176"/>
      <c r="F57" s="176"/>
      <c r="G57" s="176"/>
      <c r="H57" s="176"/>
      <c r="I57" s="176"/>
      <c r="J57" s="176"/>
      <c r="K57" s="176"/>
      <c r="L57" s="236"/>
      <c r="M57" s="237"/>
      <c r="N57" s="176"/>
      <c r="O57" s="223"/>
      <c r="P57" s="179"/>
      <c r="Q57" s="235"/>
      <c r="R57" s="54" t="s">
        <v>835</v>
      </c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.75" customHeight="1">
      <c r="A58" s="102" t="s">
        <v>545</v>
      </c>
      <c r="B58" s="102"/>
      <c r="C58" s="102"/>
      <c r="D58" s="54"/>
      <c r="E58" s="37"/>
      <c r="F58" s="107" t="s">
        <v>547</v>
      </c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</row>
    <row r="59" spans="1:38" ht="12.75" customHeight="1">
      <c r="A59" s="106" t="s">
        <v>546</v>
      </c>
      <c r="B59" s="102"/>
      <c r="C59" s="102"/>
      <c r="D59" s="54"/>
      <c r="E59" s="37"/>
      <c r="F59" s="107" t="s">
        <v>550</v>
      </c>
      <c r="G59" s="54"/>
      <c r="H59" s="54" t="s">
        <v>566</v>
      </c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</row>
    <row r="60" spans="1:38" ht="12.75" customHeight="1">
      <c r="A60" s="54"/>
      <c r="B60" s="54"/>
      <c r="C60" s="102"/>
      <c r="D60" s="54"/>
      <c r="E60" s="37"/>
      <c r="F60" s="107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</row>
    <row r="61" spans="1:38" ht="12" customHeight="1">
      <c r="A61" s="189"/>
      <c r="B61" s="189"/>
      <c r="C61" s="189"/>
      <c r="D61" s="189"/>
      <c r="E61" s="190"/>
      <c r="F61" s="190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38.25" customHeight="1">
      <c r="A62" s="91" t="s">
        <v>900</v>
      </c>
      <c r="B62" s="119"/>
      <c r="C62" s="119"/>
      <c r="D62" s="120"/>
      <c r="E62" s="108"/>
      <c r="F62" s="6"/>
      <c r="G62" s="6"/>
      <c r="H62" s="109"/>
      <c r="I62" s="121"/>
      <c r="J62" s="1"/>
      <c r="K62" s="6"/>
      <c r="L62" s="6"/>
      <c r="M62" s="6"/>
      <c r="N62" s="1"/>
      <c r="O62" s="1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  <c r="AG62" s="1"/>
      <c r="AH62" s="1"/>
      <c r="AI62" s="1"/>
      <c r="AJ62" s="6"/>
      <c r="AK62" s="1"/>
    </row>
    <row r="63" spans="1:38" ht="39.6">
      <c r="A63" s="92" t="s">
        <v>16</v>
      </c>
      <c r="B63" s="93" t="s">
        <v>519</v>
      </c>
      <c r="C63" s="93"/>
      <c r="D63" s="94" t="s">
        <v>529</v>
      </c>
      <c r="E63" s="93" t="s">
        <v>530</v>
      </c>
      <c r="F63" s="93" t="s">
        <v>531</v>
      </c>
      <c r="G63" s="93" t="s">
        <v>532</v>
      </c>
      <c r="H63" s="93" t="s">
        <v>533</v>
      </c>
      <c r="I63" s="93" t="s">
        <v>534</v>
      </c>
      <c r="J63" s="92" t="s">
        <v>535</v>
      </c>
      <c r="K63" s="112" t="s">
        <v>552</v>
      </c>
      <c r="L63" s="113" t="s">
        <v>537</v>
      </c>
      <c r="M63" s="95" t="s">
        <v>538</v>
      </c>
      <c r="N63" s="93" t="s">
        <v>539</v>
      </c>
      <c r="O63" s="94" t="s">
        <v>540</v>
      </c>
      <c r="P63" s="186" t="s">
        <v>541</v>
      </c>
      <c r="Q63" s="188" t="s">
        <v>806</v>
      </c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  <c r="AG63" s="37"/>
      <c r="AH63" s="37"/>
      <c r="AI63" s="37"/>
      <c r="AJ63" s="37"/>
      <c r="AK63" s="37"/>
      <c r="AL63" s="37"/>
    </row>
    <row r="64" spans="1:38" ht="12.75" customHeight="1">
      <c r="A64" s="176">
        <v>1</v>
      </c>
      <c r="B64" s="177">
        <v>45498</v>
      </c>
      <c r="C64" s="220"/>
      <c r="D64" s="220" t="s">
        <v>474</v>
      </c>
      <c r="E64" s="176" t="s">
        <v>542</v>
      </c>
      <c r="F64" s="176" t="s">
        <v>882</v>
      </c>
      <c r="G64" s="176">
        <v>3600</v>
      </c>
      <c r="H64" s="176"/>
      <c r="I64" s="176" t="s">
        <v>883</v>
      </c>
      <c r="J64" s="176" t="s">
        <v>543</v>
      </c>
      <c r="K64" s="176"/>
      <c r="L64" s="236"/>
      <c r="M64" s="237"/>
      <c r="N64" s="176"/>
      <c r="O64" s="223"/>
      <c r="P64" s="179">
        <f>VLOOKUP(D64,'MidCap Intra'!$B$11:$C$570,2,0)</f>
        <v>3923.9</v>
      </c>
      <c r="Q64" s="235"/>
      <c r="R64" s="54" t="s">
        <v>835</v>
      </c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</row>
    <row r="65" spans="1:32" ht="12.75" customHeight="1">
      <c r="A65" s="176"/>
      <c r="B65" s="177"/>
      <c r="C65" s="220"/>
      <c r="D65" s="220"/>
      <c r="E65" s="176"/>
      <c r="F65" s="176"/>
      <c r="G65" s="176"/>
      <c r="H65" s="176"/>
      <c r="I65" s="176"/>
      <c r="J65" s="176"/>
      <c r="K65" s="176"/>
      <c r="L65" s="236"/>
      <c r="M65" s="237"/>
      <c r="N65" s="176"/>
      <c r="O65" s="223"/>
      <c r="P65" s="179"/>
      <c r="Q65" s="235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  <c r="AE65" s="54"/>
      <c r="AF65" s="37"/>
    </row>
    <row r="66" spans="1:32" ht="12.75" customHeight="1">
      <c r="A66" s="176"/>
      <c r="B66" s="177"/>
      <c r="C66" s="220"/>
      <c r="D66" s="220"/>
      <c r="E66" s="176"/>
      <c r="F66" s="176"/>
      <c r="G66" s="176"/>
      <c r="H66" s="176"/>
      <c r="I66" s="176"/>
      <c r="J66" s="176"/>
      <c r="K66" s="176"/>
      <c r="L66" s="236"/>
      <c r="M66" s="237"/>
      <c r="N66" s="176"/>
      <c r="O66" s="223"/>
      <c r="P66" s="177"/>
      <c r="Q66" s="235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</row>
    <row r="67" spans="1:32" ht="12.75" customHeight="1">
      <c r="A67" s="102" t="s">
        <v>545</v>
      </c>
      <c r="B67" s="102"/>
      <c r="C67" s="102"/>
      <c r="D67" s="54"/>
      <c r="E67" s="37"/>
      <c r="F67" s="107" t="s">
        <v>547</v>
      </c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</row>
    <row r="68" spans="1:32" ht="12.75" customHeight="1">
      <c r="A68" s="106" t="s">
        <v>546</v>
      </c>
      <c r="B68" s="102"/>
      <c r="C68" s="102"/>
      <c r="D68" s="54"/>
      <c r="E68" s="37"/>
      <c r="F68" s="107" t="s">
        <v>550</v>
      </c>
      <c r="G68" s="54"/>
      <c r="H68" s="54" t="s">
        <v>566</v>
      </c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</row>
    <row r="69" spans="1:32" ht="12.75" customHeight="1">
      <c r="A69" s="54"/>
      <c r="B69" s="54"/>
      <c r="C69" s="102"/>
      <c r="D69" s="54"/>
      <c r="E69" s="37"/>
      <c r="F69" s="107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</row>
    <row r="70" spans="1:32" ht="12.75" customHeight="1">
      <c r="A70" s="54"/>
      <c r="B70" s="54"/>
      <c r="C70" s="102"/>
      <c r="D70" s="54"/>
      <c r="E70" s="37"/>
      <c r="F70" s="107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2" ht="38.25" customHeight="1">
      <c r="A71" s="122" t="s">
        <v>901</v>
      </c>
      <c r="C71" s="122"/>
      <c r="D71" s="54"/>
      <c r="E71" s="122"/>
      <c r="F71" s="6"/>
      <c r="G71" s="6"/>
      <c r="H71" s="110"/>
      <c r="I71" s="6"/>
      <c r="J71" s="110"/>
      <c r="K71" s="111"/>
      <c r="L71" s="6"/>
      <c r="M71" s="6"/>
      <c r="N71" s="1"/>
      <c r="O71" s="54"/>
      <c r="P71" s="54"/>
      <c r="Q71" s="191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2" ht="12.75" customHeight="1">
      <c r="A72" s="92" t="s">
        <v>16</v>
      </c>
      <c r="B72" s="93" t="s">
        <v>519</v>
      </c>
      <c r="C72" s="93"/>
      <c r="D72" s="94" t="s">
        <v>529</v>
      </c>
      <c r="E72" s="93" t="s">
        <v>530</v>
      </c>
      <c r="F72" s="93" t="s">
        <v>531</v>
      </c>
      <c r="G72" s="93" t="s">
        <v>567</v>
      </c>
      <c r="H72" s="93" t="s">
        <v>568</v>
      </c>
      <c r="I72" s="93" t="s">
        <v>534</v>
      </c>
      <c r="J72" s="123" t="s">
        <v>535</v>
      </c>
      <c r="K72" s="93" t="s">
        <v>536</v>
      </c>
      <c r="L72" s="93" t="s">
        <v>569</v>
      </c>
      <c r="M72" s="93" t="s">
        <v>539</v>
      </c>
      <c r="N72" s="94" t="s">
        <v>540</v>
      </c>
      <c r="O72" s="54"/>
      <c r="P72" s="54"/>
      <c r="Q72" s="191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2" ht="12.75" customHeight="1">
      <c r="A73" s="124">
        <v>1</v>
      </c>
      <c r="B73" s="125">
        <v>41579</v>
      </c>
      <c r="C73" s="125"/>
      <c r="D73" s="126" t="s">
        <v>570</v>
      </c>
      <c r="E73" s="127" t="s">
        <v>542</v>
      </c>
      <c r="F73" s="128">
        <v>82</v>
      </c>
      <c r="G73" s="127" t="s">
        <v>571</v>
      </c>
      <c r="H73" s="127">
        <v>100</v>
      </c>
      <c r="I73" s="129">
        <v>100</v>
      </c>
      <c r="J73" s="130" t="s">
        <v>572</v>
      </c>
      <c r="K73" s="131">
        <f t="shared" ref="K73:K104" si="42">H73-F73</f>
        <v>18</v>
      </c>
      <c r="L73" s="132">
        <f t="shared" ref="L73:L104" si="43">K73/F73</f>
        <v>0.21951219512195122</v>
      </c>
      <c r="M73" s="127" t="s">
        <v>544</v>
      </c>
      <c r="N73" s="133">
        <v>42657</v>
      </c>
      <c r="O73" s="54"/>
      <c r="P73" s="54"/>
      <c r="Q73" s="191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2" ht="12.75" customHeight="1">
      <c r="A74" s="124">
        <v>2</v>
      </c>
      <c r="B74" s="125">
        <v>41794</v>
      </c>
      <c r="C74" s="125"/>
      <c r="D74" s="126" t="s">
        <v>573</v>
      </c>
      <c r="E74" s="127" t="s">
        <v>553</v>
      </c>
      <c r="F74" s="128">
        <v>257</v>
      </c>
      <c r="G74" s="127" t="s">
        <v>571</v>
      </c>
      <c r="H74" s="127">
        <v>300</v>
      </c>
      <c r="I74" s="129">
        <v>300</v>
      </c>
      <c r="J74" s="130" t="s">
        <v>572</v>
      </c>
      <c r="K74" s="131">
        <f t="shared" si="42"/>
        <v>43</v>
      </c>
      <c r="L74" s="132">
        <f t="shared" si="43"/>
        <v>0.16731517509727625</v>
      </c>
      <c r="M74" s="127" t="s">
        <v>544</v>
      </c>
      <c r="N74" s="133">
        <v>41822</v>
      </c>
      <c r="O74" s="54"/>
      <c r="P74" s="54"/>
      <c r="Q74" s="191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2" ht="12.75" customHeight="1">
      <c r="A75" s="124">
        <v>3</v>
      </c>
      <c r="B75" s="125">
        <v>41828</v>
      </c>
      <c r="C75" s="125"/>
      <c r="D75" s="126" t="s">
        <v>574</v>
      </c>
      <c r="E75" s="127" t="s">
        <v>553</v>
      </c>
      <c r="F75" s="128">
        <v>393</v>
      </c>
      <c r="G75" s="127" t="s">
        <v>571</v>
      </c>
      <c r="H75" s="127">
        <v>468</v>
      </c>
      <c r="I75" s="129">
        <v>468</v>
      </c>
      <c r="J75" s="130" t="s">
        <v>572</v>
      </c>
      <c r="K75" s="131">
        <f t="shared" si="42"/>
        <v>75</v>
      </c>
      <c r="L75" s="132">
        <f t="shared" si="43"/>
        <v>0.19083969465648856</v>
      </c>
      <c r="M75" s="127" t="s">
        <v>544</v>
      </c>
      <c r="N75" s="133">
        <v>41863</v>
      </c>
      <c r="O75" s="54"/>
      <c r="P75" s="54"/>
      <c r="Q75" s="19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2" ht="12.75" customHeight="1">
      <c r="A76" s="124">
        <v>4</v>
      </c>
      <c r="B76" s="125">
        <v>41857</v>
      </c>
      <c r="C76" s="125"/>
      <c r="D76" s="126" t="s">
        <v>575</v>
      </c>
      <c r="E76" s="127" t="s">
        <v>553</v>
      </c>
      <c r="F76" s="128">
        <v>205</v>
      </c>
      <c r="G76" s="127" t="s">
        <v>571</v>
      </c>
      <c r="H76" s="127">
        <v>275</v>
      </c>
      <c r="I76" s="129">
        <v>250</v>
      </c>
      <c r="J76" s="130" t="s">
        <v>572</v>
      </c>
      <c r="K76" s="131">
        <f t="shared" si="42"/>
        <v>70</v>
      </c>
      <c r="L76" s="132">
        <f t="shared" si="43"/>
        <v>0.34146341463414637</v>
      </c>
      <c r="M76" s="127" t="s">
        <v>544</v>
      </c>
      <c r="N76" s="133">
        <v>41962</v>
      </c>
      <c r="O76" s="54"/>
      <c r="P76" s="54"/>
      <c r="Q76" s="191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2" ht="12.75" customHeight="1">
      <c r="A77" s="124">
        <v>5</v>
      </c>
      <c r="B77" s="125">
        <v>41886</v>
      </c>
      <c r="C77" s="125"/>
      <c r="D77" s="126" t="s">
        <v>576</v>
      </c>
      <c r="E77" s="127" t="s">
        <v>553</v>
      </c>
      <c r="F77" s="128">
        <v>162</v>
      </c>
      <c r="G77" s="127" t="s">
        <v>571</v>
      </c>
      <c r="H77" s="127">
        <v>190</v>
      </c>
      <c r="I77" s="129">
        <v>190</v>
      </c>
      <c r="J77" s="130" t="s">
        <v>572</v>
      </c>
      <c r="K77" s="131">
        <f t="shared" si="42"/>
        <v>28</v>
      </c>
      <c r="L77" s="132">
        <f t="shared" si="43"/>
        <v>0.1728395061728395</v>
      </c>
      <c r="M77" s="127" t="s">
        <v>544</v>
      </c>
      <c r="N77" s="133">
        <v>42006</v>
      </c>
      <c r="O77" s="54"/>
      <c r="P77" s="54"/>
      <c r="Q77" s="191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2" ht="12.75" customHeight="1">
      <c r="A78" s="124">
        <v>6</v>
      </c>
      <c r="B78" s="125">
        <v>41886</v>
      </c>
      <c r="C78" s="125"/>
      <c r="D78" s="126" t="s">
        <v>577</v>
      </c>
      <c r="E78" s="127" t="s">
        <v>553</v>
      </c>
      <c r="F78" s="128">
        <v>75</v>
      </c>
      <c r="G78" s="127" t="s">
        <v>571</v>
      </c>
      <c r="H78" s="127">
        <v>91.5</v>
      </c>
      <c r="I78" s="129" t="s">
        <v>565</v>
      </c>
      <c r="J78" s="130" t="s">
        <v>578</v>
      </c>
      <c r="K78" s="131">
        <f t="shared" si="42"/>
        <v>16.5</v>
      </c>
      <c r="L78" s="132">
        <f t="shared" si="43"/>
        <v>0.22</v>
      </c>
      <c r="M78" s="127" t="s">
        <v>544</v>
      </c>
      <c r="N78" s="133">
        <v>41954</v>
      </c>
      <c r="O78" s="54"/>
      <c r="P78" s="54"/>
      <c r="Q78" s="191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2" ht="12.75" customHeight="1">
      <c r="A79" s="124">
        <v>7</v>
      </c>
      <c r="B79" s="125">
        <v>41913</v>
      </c>
      <c r="C79" s="125"/>
      <c r="D79" s="126" t="s">
        <v>579</v>
      </c>
      <c r="E79" s="127" t="s">
        <v>553</v>
      </c>
      <c r="F79" s="128">
        <v>850</v>
      </c>
      <c r="G79" s="127" t="s">
        <v>571</v>
      </c>
      <c r="H79" s="127">
        <v>982.5</v>
      </c>
      <c r="I79" s="129">
        <v>1050</v>
      </c>
      <c r="J79" s="130" t="s">
        <v>580</v>
      </c>
      <c r="K79" s="131">
        <f t="shared" si="42"/>
        <v>132.5</v>
      </c>
      <c r="L79" s="132">
        <f t="shared" si="43"/>
        <v>0.15588235294117647</v>
      </c>
      <c r="M79" s="127" t="s">
        <v>544</v>
      </c>
      <c r="N79" s="133">
        <v>42039</v>
      </c>
      <c r="O79" s="54"/>
      <c r="P79" s="54"/>
      <c r="Q79" s="19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2" ht="12.75" customHeight="1">
      <c r="A80" s="124">
        <v>8</v>
      </c>
      <c r="B80" s="125">
        <v>41913</v>
      </c>
      <c r="C80" s="125"/>
      <c r="D80" s="126" t="s">
        <v>581</v>
      </c>
      <c r="E80" s="127" t="s">
        <v>553</v>
      </c>
      <c r="F80" s="128">
        <v>475</v>
      </c>
      <c r="G80" s="127" t="s">
        <v>571</v>
      </c>
      <c r="H80" s="127">
        <v>515</v>
      </c>
      <c r="I80" s="129">
        <v>600</v>
      </c>
      <c r="J80" s="130" t="s">
        <v>582</v>
      </c>
      <c r="K80" s="131">
        <f t="shared" si="42"/>
        <v>40</v>
      </c>
      <c r="L80" s="132">
        <f t="shared" si="43"/>
        <v>8.4210526315789472E-2</v>
      </c>
      <c r="M80" s="127" t="s">
        <v>544</v>
      </c>
      <c r="N80" s="133">
        <v>41939</v>
      </c>
      <c r="O80" s="54"/>
      <c r="P80" s="54"/>
      <c r="Q80" s="19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4">
        <v>9</v>
      </c>
      <c r="B81" s="125">
        <v>41913</v>
      </c>
      <c r="C81" s="125"/>
      <c r="D81" s="126" t="s">
        <v>583</v>
      </c>
      <c r="E81" s="127" t="s">
        <v>553</v>
      </c>
      <c r="F81" s="128">
        <v>86</v>
      </c>
      <c r="G81" s="127" t="s">
        <v>571</v>
      </c>
      <c r="H81" s="127">
        <v>99</v>
      </c>
      <c r="I81" s="129">
        <v>140</v>
      </c>
      <c r="J81" s="130" t="s">
        <v>584</v>
      </c>
      <c r="K81" s="131">
        <f t="shared" si="42"/>
        <v>13</v>
      </c>
      <c r="L81" s="132">
        <f t="shared" si="43"/>
        <v>0.15116279069767441</v>
      </c>
      <c r="M81" s="127" t="s">
        <v>544</v>
      </c>
      <c r="N81" s="133">
        <v>41939</v>
      </c>
      <c r="O81" s="54"/>
      <c r="P81" s="54"/>
      <c r="Q81" s="191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10</v>
      </c>
      <c r="B82" s="125">
        <v>41926</v>
      </c>
      <c r="C82" s="125"/>
      <c r="D82" s="126" t="s">
        <v>585</v>
      </c>
      <c r="E82" s="127" t="s">
        <v>553</v>
      </c>
      <c r="F82" s="128">
        <v>496.6</v>
      </c>
      <c r="G82" s="127" t="s">
        <v>571</v>
      </c>
      <c r="H82" s="127">
        <v>621</v>
      </c>
      <c r="I82" s="129">
        <v>580</v>
      </c>
      <c r="J82" s="130" t="s">
        <v>572</v>
      </c>
      <c r="K82" s="131">
        <f t="shared" si="42"/>
        <v>124.39999999999998</v>
      </c>
      <c r="L82" s="132">
        <f t="shared" si="43"/>
        <v>0.25050342327829234</v>
      </c>
      <c r="M82" s="127" t="s">
        <v>544</v>
      </c>
      <c r="N82" s="133">
        <v>42605</v>
      </c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11</v>
      </c>
      <c r="B83" s="125">
        <v>41926</v>
      </c>
      <c r="C83" s="125"/>
      <c r="D83" s="126" t="s">
        <v>586</v>
      </c>
      <c r="E83" s="127" t="s">
        <v>553</v>
      </c>
      <c r="F83" s="128">
        <v>2481.9</v>
      </c>
      <c r="G83" s="127" t="s">
        <v>571</v>
      </c>
      <c r="H83" s="127">
        <v>2840</v>
      </c>
      <c r="I83" s="129">
        <v>2870</v>
      </c>
      <c r="J83" s="130" t="s">
        <v>587</v>
      </c>
      <c r="K83" s="131">
        <f t="shared" si="42"/>
        <v>358.09999999999991</v>
      </c>
      <c r="L83" s="132">
        <f t="shared" si="43"/>
        <v>0.14428462065353154</v>
      </c>
      <c r="M83" s="127" t="s">
        <v>544</v>
      </c>
      <c r="N83" s="133">
        <v>42017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12</v>
      </c>
      <c r="B84" s="125">
        <v>41928</v>
      </c>
      <c r="C84" s="125"/>
      <c r="D84" s="126" t="s">
        <v>588</v>
      </c>
      <c r="E84" s="127" t="s">
        <v>553</v>
      </c>
      <c r="F84" s="128">
        <v>84.5</v>
      </c>
      <c r="G84" s="127" t="s">
        <v>571</v>
      </c>
      <c r="H84" s="127">
        <v>93</v>
      </c>
      <c r="I84" s="129">
        <v>110</v>
      </c>
      <c r="J84" s="130" t="s">
        <v>589</v>
      </c>
      <c r="K84" s="131">
        <f t="shared" si="42"/>
        <v>8.5</v>
      </c>
      <c r="L84" s="132">
        <f t="shared" si="43"/>
        <v>0.10059171597633136</v>
      </c>
      <c r="M84" s="127" t="s">
        <v>544</v>
      </c>
      <c r="N84" s="133">
        <v>41939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13</v>
      </c>
      <c r="B85" s="125">
        <v>41928</v>
      </c>
      <c r="C85" s="125"/>
      <c r="D85" s="126" t="s">
        <v>590</v>
      </c>
      <c r="E85" s="127" t="s">
        <v>553</v>
      </c>
      <c r="F85" s="128">
        <v>401</v>
      </c>
      <c r="G85" s="127" t="s">
        <v>571</v>
      </c>
      <c r="H85" s="127">
        <v>428</v>
      </c>
      <c r="I85" s="129">
        <v>450</v>
      </c>
      <c r="J85" s="130" t="s">
        <v>591</v>
      </c>
      <c r="K85" s="131">
        <f t="shared" si="42"/>
        <v>27</v>
      </c>
      <c r="L85" s="132">
        <f t="shared" si="43"/>
        <v>6.7331670822942641E-2</v>
      </c>
      <c r="M85" s="127" t="s">
        <v>544</v>
      </c>
      <c r="N85" s="133">
        <v>42020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14</v>
      </c>
      <c r="B86" s="125">
        <v>41928</v>
      </c>
      <c r="C86" s="125"/>
      <c r="D86" s="126" t="s">
        <v>592</v>
      </c>
      <c r="E86" s="127" t="s">
        <v>553</v>
      </c>
      <c r="F86" s="128">
        <v>101</v>
      </c>
      <c r="G86" s="127" t="s">
        <v>571</v>
      </c>
      <c r="H86" s="127">
        <v>112</v>
      </c>
      <c r="I86" s="129">
        <v>120</v>
      </c>
      <c r="J86" s="130" t="s">
        <v>593</v>
      </c>
      <c r="K86" s="131">
        <f t="shared" si="42"/>
        <v>11</v>
      </c>
      <c r="L86" s="132">
        <f t="shared" si="43"/>
        <v>0.10891089108910891</v>
      </c>
      <c r="M86" s="127" t="s">
        <v>544</v>
      </c>
      <c r="N86" s="133">
        <v>41939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15</v>
      </c>
      <c r="B87" s="125">
        <v>41954</v>
      </c>
      <c r="C87" s="125"/>
      <c r="D87" s="126" t="s">
        <v>594</v>
      </c>
      <c r="E87" s="127" t="s">
        <v>553</v>
      </c>
      <c r="F87" s="128">
        <v>59</v>
      </c>
      <c r="G87" s="127" t="s">
        <v>571</v>
      </c>
      <c r="H87" s="127">
        <v>76</v>
      </c>
      <c r="I87" s="129">
        <v>76</v>
      </c>
      <c r="J87" s="130" t="s">
        <v>572</v>
      </c>
      <c r="K87" s="131">
        <f t="shared" si="42"/>
        <v>17</v>
      </c>
      <c r="L87" s="132">
        <f t="shared" si="43"/>
        <v>0.28813559322033899</v>
      </c>
      <c r="M87" s="127" t="s">
        <v>544</v>
      </c>
      <c r="N87" s="133">
        <v>43032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4">
        <v>16</v>
      </c>
      <c r="B88" s="125">
        <v>41954</v>
      </c>
      <c r="C88" s="125"/>
      <c r="D88" s="126" t="s">
        <v>583</v>
      </c>
      <c r="E88" s="127" t="s">
        <v>553</v>
      </c>
      <c r="F88" s="128">
        <v>99</v>
      </c>
      <c r="G88" s="127" t="s">
        <v>571</v>
      </c>
      <c r="H88" s="127">
        <v>120</v>
      </c>
      <c r="I88" s="129">
        <v>120</v>
      </c>
      <c r="J88" s="130" t="s">
        <v>562</v>
      </c>
      <c r="K88" s="131">
        <f t="shared" si="42"/>
        <v>21</v>
      </c>
      <c r="L88" s="132">
        <f t="shared" si="43"/>
        <v>0.21212121212121213</v>
      </c>
      <c r="M88" s="127" t="s">
        <v>544</v>
      </c>
      <c r="N88" s="133">
        <v>41960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4">
        <v>17</v>
      </c>
      <c r="B89" s="125">
        <v>41956</v>
      </c>
      <c r="C89" s="125"/>
      <c r="D89" s="126" t="s">
        <v>595</v>
      </c>
      <c r="E89" s="127" t="s">
        <v>553</v>
      </c>
      <c r="F89" s="128">
        <v>22</v>
      </c>
      <c r="G89" s="127" t="s">
        <v>571</v>
      </c>
      <c r="H89" s="127">
        <v>33.549999999999997</v>
      </c>
      <c r="I89" s="129">
        <v>32</v>
      </c>
      <c r="J89" s="130" t="s">
        <v>596</v>
      </c>
      <c r="K89" s="131">
        <f t="shared" si="42"/>
        <v>11.549999999999997</v>
      </c>
      <c r="L89" s="132">
        <f t="shared" si="43"/>
        <v>0.52499999999999991</v>
      </c>
      <c r="M89" s="127" t="s">
        <v>544</v>
      </c>
      <c r="N89" s="133">
        <v>42188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18</v>
      </c>
      <c r="B90" s="125">
        <v>41976</v>
      </c>
      <c r="C90" s="125"/>
      <c r="D90" s="126" t="s">
        <v>597</v>
      </c>
      <c r="E90" s="127" t="s">
        <v>553</v>
      </c>
      <c r="F90" s="128">
        <v>440</v>
      </c>
      <c r="G90" s="127" t="s">
        <v>571</v>
      </c>
      <c r="H90" s="127">
        <v>520</v>
      </c>
      <c r="I90" s="129">
        <v>520</v>
      </c>
      <c r="J90" s="130" t="s">
        <v>598</v>
      </c>
      <c r="K90" s="131">
        <f t="shared" si="42"/>
        <v>80</v>
      </c>
      <c r="L90" s="132">
        <f t="shared" si="43"/>
        <v>0.18181818181818182</v>
      </c>
      <c r="M90" s="127" t="s">
        <v>544</v>
      </c>
      <c r="N90" s="133">
        <v>42208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19</v>
      </c>
      <c r="B91" s="125">
        <v>41976</v>
      </c>
      <c r="C91" s="125"/>
      <c r="D91" s="126" t="s">
        <v>599</v>
      </c>
      <c r="E91" s="127" t="s">
        <v>553</v>
      </c>
      <c r="F91" s="128">
        <v>360</v>
      </c>
      <c r="G91" s="127" t="s">
        <v>571</v>
      </c>
      <c r="H91" s="127">
        <v>427</v>
      </c>
      <c r="I91" s="129">
        <v>425</v>
      </c>
      <c r="J91" s="130" t="s">
        <v>600</v>
      </c>
      <c r="K91" s="131">
        <f t="shared" si="42"/>
        <v>67</v>
      </c>
      <c r="L91" s="132">
        <f t="shared" si="43"/>
        <v>0.18611111111111112</v>
      </c>
      <c r="M91" s="127" t="s">
        <v>544</v>
      </c>
      <c r="N91" s="133">
        <v>42058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20</v>
      </c>
      <c r="B92" s="125">
        <v>42012</v>
      </c>
      <c r="C92" s="125"/>
      <c r="D92" s="126" t="s">
        <v>601</v>
      </c>
      <c r="E92" s="127" t="s">
        <v>553</v>
      </c>
      <c r="F92" s="128">
        <v>360</v>
      </c>
      <c r="G92" s="127" t="s">
        <v>571</v>
      </c>
      <c r="H92" s="127">
        <v>455</v>
      </c>
      <c r="I92" s="129">
        <v>420</v>
      </c>
      <c r="J92" s="130" t="s">
        <v>602</v>
      </c>
      <c r="K92" s="131">
        <f t="shared" si="42"/>
        <v>95</v>
      </c>
      <c r="L92" s="132">
        <f t="shared" si="43"/>
        <v>0.2638888888888889</v>
      </c>
      <c r="M92" s="127" t="s">
        <v>544</v>
      </c>
      <c r="N92" s="133">
        <v>42024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21</v>
      </c>
      <c r="B93" s="125">
        <v>42012</v>
      </c>
      <c r="C93" s="125"/>
      <c r="D93" s="126" t="s">
        <v>603</v>
      </c>
      <c r="E93" s="127" t="s">
        <v>553</v>
      </c>
      <c r="F93" s="128">
        <v>130</v>
      </c>
      <c r="G93" s="127"/>
      <c r="H93" s="127">
        <v>175.5</v>
      </c>
      <c r="I93" s="129">
        <v>165</v>
      </c>
      <c r="J93" s="130" t="s">
        <v>604</v>
      </c>
      <c r="K93" s="131">
        <f t="shared" si="42"/>
        <v>45.5</v>
      </c>
      <c r="L93" s="132">
        <f t="shared" si="43"/>
        <v>0.35</v>
      </c>
      <c r="M93" s="127" t="s">
        <v>544</v>
      </c>
      <c r="N93" s="133">
        <v>43088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22</v>
      </c>
      <c r="B94" s="125">
        <v>42040</v>
      </c>
      <c r="C94" s="125"/>
      <c r="D94" s="126" t="s">
        <v>386</v>
      </c>
      <c r="E94" s="127" t="s">
        <v>542</v>
      </c>
      <c r="F94" s="128">
        <v>98</v>
      </c>
      <c r="G94" s="127"/>
      <c r="H94" s="127">
        <v>120</v>
      </c>
      <c r="I94" s="129">
        <v>120</v>
      </c>
      <c r="J94" s="130" t="s">
        <v>572</v>
      </c>
      <c r="K94" s="131">
        <f t="shared" si="42"/>
        <v>22</v>
      </c>
      <c r="L94" s="132">
        <f t="shared" si="43"/>
        <v>0.22448979591836735</v>
      </c>
      <c r="M94" s="127" t="s">
        <v>544</v>
      </c>
      <c r="N94" s="133">
        <v>42753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23</v>
      </c>
      <c r="B95" s="125">
        <v>42040</v>
      </c>
      <c r="C95" s="125"/>
      <c r="D95" s="126" t="s">
        <v>605</v>
      </c>
      <c r="E95" s="127" t="s">
        <v>542</v>
      </c>
      <c r="F95" s="128">
        <v>196</v>
      </c>
      <c r="G95" s="127"/>
      <c r="H95" s="127">
        <v>262</v>
      </c>
      <c r="I95" s="129">
        <v>255</v>
      </c>
      <c r="J95" s="130" t="s">
        <v>572</v>
      </c>
      <c r="K95" s="131">
        <f t="shared" si="42"/>
        <v>66</v>
      </c>
      <c r="L95" s="132">
        <f t="shared" si="43"/>
        <v>0.33673469387755101</v>
      </c>
      <c r="M95" s="127" t="s">
        <v>544</v>
      </c>
      <c r="N95" s="133">
        <v>42599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34">
        <v>24</v>
      </c>
      <c r="B96" s="135">
        <v>42067</v>
      </c>
      <c r="C96" s="135"/>
      <c r="D96" s="136" t="s">
        <v>385</v>
      </c>
      <c r="E96" s="137" t="s">
        <v>542</v>
      </c>
      <c r="F96" s="138">
        <v>235</v>
      </c>
      <c r="G96" s="138"/>
      <c r="H96" s="139">
        <v>77</v>
      </c>
      <c r="I96" s="139" t="s">
        <v>606</v>
      </c>
      <c r="J96" s="140" t="s">
        <v>607</v>
      </c>
      <c r="K96" s="141">
        <f t="shared" si="42"/>
        <v>-158</v>
      </c>
      <c r="L96" s="142">
        <f t="shared" si="43"/>
        <v>-0.67234042553191486</v>
      </c>
      <c r="M96" s="138" t="s">
        <v>554</v>
      </c>
      <c r="N96" s="135">
        <v>43522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25</v>
      </c>
      <c r="B97" s="125">
        <v>42067</v>
      </c>
      <c r="C97" s="125"/>
      <c r="D97" s="126" t="s">
        <v>608</v>
      </c>
      <c r="E97" s="127" t="s">
        <v>542</v>
      </c>
      <c r="F97" s="128">
        <v>185</v>
      </c>
      <c r="G97" s="127"/>
      <c r="H97" s="127">
        <v>224</v>
      </c>
      <c r="I97" s="129" t="s">
        <v>609</v>
      </c>
      <c r="J97" s="130" t="s">
        <v>572</v>
      </c>
      <c r="K97" s="131">
        <f t="shared" si="42"/>
        <v>39</v>
      </c>
      <c r="L97" s="132">
        <f t="shared" si="43"/>
        <v>0.21081081081081082</v>
      </c>
      <c r="M97" s="127" t="s">
        <v>544</v>
      </c>
      <c r="N97" s="133">
        <v>42647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34">
        <v>26</v>
      </c>
      <c r="B98" s="135">
        <v>42090</v>
      </c>
      <c r="C98" s="135"/>
      <c r="D98" s="143" t="s">
        <v>610</v>
      </c>
      <c r="E98" s="138" t="s">
        <v>542</v>
      </c>
      <c r="F98" s="138">
        <v>49.5</v>
      </c>
      <c r="G98" s="139"/>
      <c r="H98" s="139">
        <v>15.85</v>
      </c>
      <c r="I98" s="139">
        <v>67</v>
      </c>
      <c r="J98" s="140" t="s">
        <v>611</v>
      </c>
      <c r="K98" s="139">
        <f t="shared" si="42"/>
        <v>-33.65</v>
      </c>
      <c r="L98" s="144">
        <f t="shared" si="43"/>
        <v>-0.67979797979797973</v>
      </c>
      <c r="M98" s="138" t="s">
        <v>554</v>
      </c>
      <c r="N98" s="145">
        <v>43627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27</v>
      </c>
      <c r="B99" s="125">
        <v>42093</v>
      </c>
      <c r="C99" s="125"/>
      <c r="D99" s="126" t="s">
        <v>612</v>
      </c>
      <c r="E99" s="127" t="s">
        <v>542</v>
      </c>
      <c r="F99" s="128">
        <v>183.5</v>
      </c>
      <c r="G99" s="127"/>
      <c r="H99" s="127">
        <v>219</v>
      </c>
      <c r="I99" s="129">
        <v>218</v>
      </c>
      <c r="J99" s="130" t="s">
        <v>613</v>
      </c>
      <c r="K99" s="131">
        <f t="shared" si="42"/>
        <v>35.5</v>
      </c>
      <c r="L99" s="132">
        <f t="shared" si="43"/>
        <v>0.19346049046321526</v>
      </c>
      <c r="M99" s="127" t="s">
        <v>544</v>
      </c>
      <c r="N99" s="133">
        <v>42103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4">
        <v>28</v>
      </c>
      <c r="B100" s="125">
        <v>42114</v>
      </c>
      <c r="C100" s="125"/>
      <c r="D100" s="126" t="s">
        <v>614</v>
      </c>
      <c r="E100" s="127" t="s">
        <v>542</v>
      </c>
      <c r="F100" s="128">
        <f>(227+237)/2</f>
        <v>232</v>
      </c>
      <c r="G100" s="127"/>
      <c r="H100" s="127">
        <v>298</v>
      </c>
      <c r="I100" s="129">
        <v>298</v>
      </c>
      <c r="J100" s="130" t="s">
        <v>572</v>
      </c>
      <c r="K100" s="131">
        <f t="shared" si="42"/>
        <v>66</v>
      </c>
      <c r="L100" s="132">
        <f t="shared" si="43"/>
        <v>0.28448275862068967</v>
      </c>
      <c r="M100" s="127" t="s">
        <v>544</v>
      </c>
      <c r="N100" s="133">
        <v>42823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29</v>
      </c>
      <c r="B101" s="125">
        <v>42128</v>
      </c>
      <c r="C101" s="125"/>
      <c r="D101" s="126" t="s">
        <v>615</v>
      </c>
      <c r="E101" s="127" t="s">
        <v>553</v>
      </c>
      <c r="F101" s="128">
        <v>385</v>
      </c>
      <c r="G101" s="127"/>
      <c r="H101" s="127">
        <f>212.5+331</f>
        <v>543.5</v>
      </c>
      <c r="I101" s="129">
        <v>510</v>
      </c>
      <c r="J101" s="130" t="s">
        <v>616</v>
      </c>
      <c r="K101" s="131">
        <f t="shared" si="42"/>
        <v>158.5</v>
      </c>
      <c r="L101" s="132">
        <f t="shared" si="43"/>
        <v>0.41168831168831171</v>
      </c>
      <c r="M101" s="127" t="s">
        <v>544</v>
      </c>
      <c r="N101" s="133">
        <v>42235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30</v>
      </c>
      <c r="B102" s="125">
        <v>42128</v>
      </c>
      <c r="C102" s="125"/>
      <c r="D102" s="126" t="s">
        <v>617</v>
      </c>
      <c r="E102" s="127" t="s">
        <v>553</v>
      </c>
      <c r="F102" s="128">
        <v>115.5</v>
      </c>
      <c r="G102" s="127"/>
      <c r="H102" s="127">
        <v>146</v>
      </c>
      <c r="I102" s="129">
        <v>142</v>
      </c>
      <c r="J102" s="130" t="s">
        <v>618</v>
      </c>
      <c r="K102" s="131">
        <f t="shared" si="42"/>
        <v>30.5</v>
      </c>
      <c r="L102" s="132">
        <f t="shared" si="43"/>
        <v>0.26406926406926406</v>
      </c>
      <c r="M102" s="127" t="s">
        <v>544</v>
      </c>
      <c r="N102" s="133">
        <v>42202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31</v>
      </c>
      <c r="B103" s="125">
        <v>42151</v>
      </c>
      <c r="C103" s="125"/>
      <c r="D103" s="126" t="s">
        <v>499</v>
      </c>
      <c r="E103" s="127" t="s">
        <v>553</v>
      </c>
      <c r="F103" s="128">
        <v>237.5</v>
      </c>
      <c r="G103" s="127"/>
      <c r="H103" s="127">
        <v>279.5</v>
      </c>
      <c r="I103" s="129">
        <v>278</v>
      </c>
      <c r="J103" s="130" t="s">
        <v>572</v>
      </c>
      <c r="K103" s="131">
        <f t="shared" si="42"/>
        <v>42</v>
      </c>
      <c r="L103" s="132">
        <f t="shared" si="43"/>
        <v>0.17684210526315788</v>
      </c>
      <c r="M103" s="127" t="s">
        <v>544</v>
      </c>
      <c r="N103" s="133">
        <v>42222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4">
        <v>32</v>
      </c>
      <c r="B104" s="125">
        <v>42174</v>
      </c>
      <c r="C104" s="125"/>
      <c r="D104" s="126" t="s">
        <v>590</v>
      </c>
      <c r="E104" s="127" t="s">
        <v>542</v>
      </c>
      <c r="F104" s="128">
        <v>340</v>
      </c>
      <c r="G104" s="127"/>
      <c r="H104" s="127">
        <v>448</v>
      </c>
      <c r="I104" s="129">
        <v>448</v>
      </c>
      <c r="J104" s="130" t="s">
        <v>572</v>
      </c>
      <c r="K104" s="131">
        <f t="shared" si="42"/>
        <v>108</v>
      </c>
      <c r="L104" s="132">
        <f t="shared" si="43"/>
        <v>0.31764705882352939</v>
      </c>
      <c r="M104" s="127" t="s">
        <v>544</v>
      </c>
      <c r="N104" s="133">
        <v>43018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4">
        <v>33</v>
      </c>
      <c r="B105" s="125">
        <v>42191</v>
      </c>
      <c r="C105" s="125"/>
      <c r="D105" s="126" t="s">
        <v>619</v>
      </c>
      <c r="E105" s="127" t="s">
        <v>542</v>
      </c>
      <c r="F105" s="128">
        <v>390</v>
      </c>
      <c r="G105" s="127"/>
      <c r="H105" s="127">
        <v>460</v>
      </c>
      <c r="I105" s="129">
        <v>460</v>
      </c>
      <c r="J105" s="130" t="s">
        <v>572</v>
      </c>
      <c r="K105" s="131">
        <f t="shared" ref="K105:K125" si="44">H105-F105</f>
        <v>70</v>
      </c>
      <c r="L105" s="132">
        <f t="shared" ref="L105:L125" si="45">K105/F105</f>
        <v>0.17948717948717949</v>
      </c>
      <c r="M105" s="127" t="s">
        <v>544</v>
      </c>
      <c r="N105" s="133">
        <v>42478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34">
        <v>34</v>
      </c>
      <c r="B106" s="135">
        <v>42195</v>
      </c>
      <c r="C106" s="135"/>
      <c r="D106" s="136" t="s">
        <v>620</v>
      </c>
      <c r="E106" s="137" t="s">
        <v>542</v>
      </c>
      <c r="F106" s="138">
        <v>122.5</v>
      </c>
      <c r="G106" s="138"/>
      <c r="H106" s="139">
        <v>61</v>
      </c>
      <c r="I106" s="139">
        <v>172</v>
      </c>
      <c r="J106" s="140" t="s">
        <v>621</v>
      </c>
      <c r="K106" s="141">
        <f t="shared" si="44"/>
        <v>-61.5</v>
      </c>
      <c r="L106" s="142">
        <f t="shared" si="45"/>
        <v>-0.50204081632653064</v>
      </c>
      <c r="M106" s="138" t="s">
        <v>554</v>
      </c>
      <c r="N106" s="135">
        <v>43333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35</v>
      </c>
      <c r="B107" s="125">
        <v>42219</v>
      </c>
      <c r="C107" s="125"/>
      <c r="D107" s="126" t="s">
        <v>622</v>
      </c>
      <c r="E107" s="127" t="s">
        <v>542</v>
      </c>
      <c r="F107" s="128">
        <v>297.5</v>
      </c>
      <c r="G107" s="127"/>
      <c r="H107" s="127">
        <v>350</v>
      </c>
      <c r="I107" s="129">
        <v>360</v>
      </c>
      <c r="J107" s="130" t="s">
        <v>623</v>
      </c>
      <c r="K107" s="131">
        <f t="shared" si="44"/>
        <v>52.5</v>
      </c>
      <c r="L107" s="132">
        <f t="shared" si="45"/>
        <v>0.17647058823529413</v>
      </c>
      <c r="M107" s="127" t="s">
        <v>544</v>
      </c>
      <c r="N107" s="133">
        <v>42232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36</v>
      </c>
      <c r="B108" s="125">
        <v>42219</v>
      </c>
      <c r="C108" s="125"/>
      <c r="D108" s="126" t="s">
        <v>624</v>
      </c>
      <c r="E108" s="127" t="s">
        <v>542</v>
      </c>
      <c r="F108" s="128">
        <v>115.5</v>
      </c>
      <c r="G108" s="127"/>
      <c r="H108" s="127">
        <v>149</v>
      </c>
      <c r="I108" s="129">
        <v>140</v>
      </c>
      <c r="J108" s="130" t="s">
        <v>625</v>
      </c>
      <c r="K108" s="131">
        <f t="shared" si="44"/>
        <v>33.5</v>
      </c>
      <c r="L108" s="132">
        <f t="shared" si="45"/>
        <v>0.29004329004329005</v>
      </c>
      <c r="M108" s="127" t="s">
        <v>544</v>
      </c>
      <c r="N108" s="133">
        <v>42740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37</v>
      </c>
      <c r="B109" s="125">
        <v>42251</v>
      </c>
      <c r="C109" s="125"/>
      <c r="D109" s="126" t="s">
        <v>499</v>
      </c>
      <c r="E109" s="127" t="s">
        <v>542</v>
      </c>
      <c r="F109" s="128">
        <v>226</v>
      </c>
      <c r="G109" s="127"/>
      <c r="H109" s="127">
        <v>292</v>
      </c>
      <c r="I109" s="129">
        <v>292</v>
      </c>
      <c r="J109" s="130" t="s">
        <v>626</v>
      </c>
      <c r="K109" s="131">
        <f t="shared" si="44"/>
        <v>66</v>
      </c>
      <c r="L109" s="132">
        <f t="shared" si="45"/>
        <v>0.29203539823008851</v>
      </c>
      <c r="M109" s="127" t="s">
        <v>544</v>
      </c>
      <c r="N109" s="133">
        <v>42286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38</v>
      </c>
      <c r="B110" s="125">
        <v>42254</v>
      </c>
      <c r="C110" s="125"/>
      <c r="D110" s="126" t="s">
        <v>614</v>
      </c>
      <c r="E110" s="127" t="s">
        <v>542</v>
      </c>
      <c r="F110" s="128">
        <v>232.5</v>
      </c>
      <c r="G110" s="127"/>
      <c r="H110" s="127">
        <v>312.5</v>
      </c>
      <c r="I110" s="129">
        <v>310</v>
      </c>
      <c r="J110" s="130" t="s">
        <v>572</v>
      </c>
      <c r="K110" s="131">
        <f t="shared" si="44"/>
        <v>80</v>
      </c>
      <c r="L110" s="132">
        <f t="shared" si="45"/>
        <v>0.34408602150537637</v>
      </c>
      <c r="M110" s="127" t="s">
        <v>544</v>
      </c>
      <c r="N110" s="133">
        <v>42823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39</v>
      </c>
      <c r="B111" s="125">
        <v>42268</v>
      </c>
      <c r="C111" s="125"/>
      <c r="D111" s="126" t="s">
        <v>627</v>
      </c>
      <c r="E111" s="127" t="s">
        <v>542</v>
      </c>
      <c r="F111" s="128">
        <v>196.5</v>
      </c>
      <c r="G111" s="127"/>
      <c r="H111" s="127">
        <v>238</v>
      </c>
      <c r="I111" s="129">
        <v>238</v>
      </c>
      <c r="J111" s="130" t="s">
        <v>626</v>
      </c>
      <c r="K111" s="131">
        <f t="shared" si="44"/>
        <v>41.5</v>
      </c>
      <c r="L111" s="132">
        <f t="shared" si="45"/>
        <v>0.21119592875318066</v>
      </c>
      <c r="M111" s="127" t="s">
        <v>544</v>
      </c>
      <c r="N111" s="133">
        <v>42291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4">
        <v>40</v>
      </c>
      <c r="B112" s="125">
        <v>42271</v>
      </c>
      <c r="C112" s="125"/>
      <c r="D112" s="126" t="s">
        <v>570</v>
      </c>
      <c r="E112" s="127" t="s">
        <v>542</v>
      </c>
      <c r="F112" s="128">
        <v>65</v>
      </c>
      <c r="G112" s="127"/>
      <c r="H112" s="127">
        <v>82</v>
      </c>
      <c r="I112" s="129">
        <v>82</v>
      </c>
      <c r="J112" s="130" t="s">
        <v>626</v>
      </c>
      <c r="K112" s="131">
        <f t="shared" si="44"/>
        <v>17</v>
      </c>
      <c r="L112" s="132">
        <f t="shared" si="45"/>
        <v>0.26153846153846155</v>
      </c>
      <c r="M112" s="127" t="s">
        <v>544</v>
      </c>
      <c r="N112" s="133">
        <v>42578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41</v>
      </c>
      <c r="B113" s="125">
        <v>42291</v>
      </c>
      <c r="C113" s="125"/>
      <c r="D113" s="126" t="s">
        <v>628</v>
      </c>
      <c r="E113" s="127" t="s">
        <v>542</v>
      </c>
      <c r="F113" s="128">
        <v>144</v>
      </c>
      <c r="G113" s="127"/>
      <c r="H113" s="127">
        <v>182.5</v>
      </c>
      <c r="I113" s="129">
        <v>181</v>
      </c>
      <c r="J113" s="130" t="s">
        <v>626</v>
      </c>
      <c r="K113" s="131">
        <f t="shared" si="44"/>
        <v>38.5</v>
      </c>
      <c r="L113" s="132">
        <f t="shared" si="45"/>
        <v>0.2673611111111111</v>
      </c>
      <c r="M113" s="127" t="s">
        <v>544</v>
      </c>
      <c r="N113" s="133">
        <v>42817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42</v>
      </c>
      <c r="B114" s="125">
        <v>42291</v>
      </c>
      <c r="C114" s="125"/>
      <c r="D114" s="126" t="s">
        <v>629</v>
      </c>
      <c r="E114" s="127" t="s">
        <v>542</v>
      </c>
      <c r="F114" s="128">
        <v>264</v>
      </c>
      <c r="G114" s="127"/>
      <c r="H114" s="127">
        <v>311</v>
      </c>
      <c r="I114" s="129">
        <v>311</v>
      </c>
      <c r="J114" s="130" t="s">
        <v>626</v>
      </c>
      <c r="K114" s="131">
        <f t="shared" si="44"/>
        <v>47</v>
      </c>
      <c r="L114" s="132">
        <f t="shared" si="45"/>
        <v>0.17803030303030304</v>
      </c>
      <c r="M114" s="127" t="s">
        <v>544</v>
      </c>
      <c r="N114" s="133">
        <v>42604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43</v>
      </c>
      <c r="B115" s="125">
        <v>42318</v>
      </c>
      <c r="C115" s="125"/>
      <c r="D115" s="126" t="s">
        <v>630</v>
      </c>
      <c r="E115" s="127" t="s">
        <v>553</v>
      </c>
      <c r="F115" s="128">
        <v>549.5</v>
      </c>
      <c r="G115" s="127"/>
      <c r="H115" s="127">
        <v>630</v>
      </c>
      <c r="I115" s="129">
        <v>630</v>
      </c>
      <c r="J115" s="130" t="s">
        <v>626</v>
      </c>
      <c r="K115" s="131">
        <f t="shared" si="44"/>
        <v>80.5</v>
      </c>
      <c r="L115" s="132">
        <f t="shared" si="45"/>
        <v>0.1464968152866242</v>
      </c>
      <c r="M115" s="127" t="s">
        <v>544</v>
      </c>
      <c r="N115" s="133">
        <v>42419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44</v>
      </c>
      <c r="B116" s="125">
        <v>42342</v>
      </c>
      <c r="C116" s="125"/>
      <c r="D116" s="126" t="s">
        <v>631</v>
      </c>
      <c r="E116" s="127" t="s">
        <v>542</v>
      </c>
      <c r="F116" s="128">
        <v>1027.5</v>
      </c>
      <c r="G116" s="127"/>
      <c r="H116" s="127">
        <v>1315</v>
      </c>
      <c r="I116" s="129">
        <v>1250</v>
      </c>
      <c r="J116" s="130" t="s">
        <v>626</v>
      </c>
      <c r="K116" s="131">
        <f t="shared" si="44"/>
        <v>287.5</v>
      </c>
      <c r="L116" s="132">
        <f t="shared" si="45"/>
        <v>0.27980535279805352</v>
      </c>
      <c r="M116" s="127" t="s">
        <v>544</v>
      </c>
      <c r="N116" s="133">
        <v>43244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4">
        <v>45</v>
      </c>
      <c r="B117" s="125">
        <v>42367</v>
      </c>
      <c r="C117" s="125"/>
      <c r="D117" s="126" t="s">
        <v>632</v>
      </c>
      <c r="E117" s="127" t="s">
        <v>542</v>
      </c>
      <c r="F117" s="128">
        <v>465</v>
      </c>
      <c r="G117" s="127"/>
      <c r="H117" s="127">
        <v>540</v>
      </c>
      <c r="I117" s="129">
        <v>540</v>
      </c>
      <c r="J117" s="130" t="s">
        <v>626</v>
      </c>
      <c r="K117" s="131">
        <f t="shared" si="44"/>
        <v>75</v>
      </c>
      <c r="L117" s="132">
        <f t="shared" si="45"/>
        <v>0.16129032258064516</v>
      </c>
      <c r="M117" s="127" t="s">
        <v>544</v>
      </c>
      <c r="N117" s="133">
        <v>42530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4">
        <v>46</v>
      </c>
      <c r="B118" s="125">
        <v>42380</v>
      </c>
      <c r="C118" s="125"/>
      <c r="D118" s="126" t="s">
        <v>386</v>
      </c>
      <c r="E118" s="127" t="s">
        <v>553</v>
      </c>
      <c r="F118" s="128">
        <v>81</v>
      </c>
      <c r="G118" s="127"/>
      <c r="H118" s="127">
        <v>110</v>
      </c>
      <c r="I118" s="129">
        <v>110</v>
      </c>
      <c r="J118" s="130" t="s">
        <v>626</v>
      </c>
      <c r="K118" s="131">
        <f t="shared" si="44"/>
        <v>29</v>
      </c>
      <c r="L118" s="132">
        <f t="shared" si="45"/>
        <v>0.35802469135802467</v>
      </c>
      <c r="M118" s="127" t="s">
        <v>544</v>
      </c>
      <c r="N118" s="133">
        <v>42745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4">
        <v>47</v>
      </c>
      <c r="B119" s="125">
        <v>42382</v>
      </c>
      <c r="C119" s="125"/>
      <c r="D119" s="126" t="s">
        <v>633</v>
      </c>
      <c r="E119" s="127" t="s">
        <v>553</v>
      </c>
      <c r="F119" s="128">
        <v>417.5</v>
      </c>
      <c r="G119" s="127"/>
      <c r="H119" s="127">
        <v>547</v>
      </c>
      <c r="I119" s="129">
        <v>535</v>
      </c>
      <c r="J119" s="130" t="s">
        <v>626</v>
      </c>
      <c r="K119" s="131">
        <f t="shared" si="44"/>
        <v>129.5</v>
      </c>
      <c r="L119" s="132">
        <f t="shared" si="45"/>
        <v>0.31017964071856285</v>
      </c>
      <c r="M119" s="127" t="s">
        <v>544</v>
      </c>
      <c r="N119" s="133">
        <v>42578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48</v>
      </c>
      <c r="B120" s="125">
        <v>42408</v>
      </c>
      <c r="C120" s="125"/>
      <c r="D120" s="126" t="s">
        <v>634</v>
      </c>
      <c r="E120" s="127" t="s">
        <v>542</v>
      </c>
      <c r="F120" s="128">
        <v>650</v>
      </c>
      <c r="G120" s="127"/>
      <c r="H120" s="127">
        <v>800</v>
      </c>
      <c r="I120" s="129">
        <v>800</v>
      </c>
      <c r="J120" s="130" t="s">
        <v>626</v>
      </c>
      <c r="K120" s="131">
        <f t="shared" si="44"/>
        <v>150</v>
      </c>
      <c r="L120" s="132">
        <f t="shared" si="45"/>
        <v>0.23076923076923078</v>
      </c>
      <c r="M120" s="127" t="s">
        <v>544</v>
      </c>
      <c r="N120" s="133">
        <v>43154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4">
        <v>49</v>
      </c>
      <c r="B121" s="125">
        <v>42433</v>
      </c>
      <c r="C121" s="125"/>
      <c r="D121" s="126" t="s">
        <v>231</v>
      </c>
      <c r="E121" s="127" t="s">
        <v>542</v>
      </c>
      <c r="F121" s="128">
        <v>437.5</v>
      </c>
      <c r="G121" s="127"/>
      <c r="H121" s="127">
        <v>504.5</v>
      </c>
      <c r="I121" s="129">
        <v>522</v>
      </c>
      <c r="J121" s="130" t="s">
        <v>635</v>
      </c>
      <c r="K121" s="131">
        <f t="shared" si="44"/>
        <v>67</v>
      </c>
      <c r="L121" s="132">
        <f t="shared" si="45"/>
        <v>0.15314285714285714</v>
      </c>
      <c r="M121" s="127" t="s">
        <v>544</v>
      </c>
      <c r="N121" s="133">
        <v>42480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4">
        <v>50</v>
      </c>
      <c r="B122" s="125">
        <v>42438</v>
      </c>
      <c r="C122" s="125"/>
      <c r="D122" s="126" t="s">
        <v>636</v>
      </c>
      <c r="E122" s="127" t="s">
        <v>542</v>
      </c>
      <c r="F122" s="128">
        <v>189.5</v>
      </c>
      <c r="G122" s="127"/>
      <c r="H122" s="127">
        <v>218</v>
      </c>
      <c r="I122" s="129">
        <v>218</v>
      </c>
      <c r="J122" s="130" t="s">
        <v>626</v>
      </c>
      <c r="K122" s="131">
        <f t="shared" si="44"/>
        <v>28.5</v>
      </c>
      <c r="L122" s="132">
        <f t="shared" si="45"/>
        <v>0.15039577836411611</v>
      </c>
      <c r="M122" s="127" t="s">
        <v>544</v>
      </c>
      <c r="N122" s="133">
        <v>43034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34">
        <v>51</v>
      </c>
      <c r="B123" s="135">
        <v>42471</v>
      </c>
      <c r="C123" s="135"/>
      <c r="D123" s="143" t="s">
        <v>637</v>
      </c>
      <c r="E123" s="138" t="s">
        <v>542</v>
      </c>
      <c r="F123" s="138">
        <v>36.5</v>
      </c>
      <c r="G123" s="139"/>
      <c r="H123" s="139">
        <v>15.85</v>
      </c>
      <c r="I123" s="139">
        <v>60</v>
      </c>
      <c r="J123" s="140" t="s">
        <v>638</v>
      </c>
      <c r="K123" s="141">
        <f t="shared" si="44"/>
        <v>-20.65</v>
      </c>
      <c r="L123" s="142">
        <f t="shared" si="45"/>
        <v>-0.5657534246575342</v>
      </c>
      <c r="M123" s="138" t="s">
        <v>554</v>
      </c>
      <c r="N123" s="146">
        <v>43627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52</v>
      </c>
      <c r="B124" s="125">
        <v>42472</v>
      </c>
      <c r="C124" s="125"/>
      <c r="D124" s="126" t="s">
        <v>639</v>
      </c>
      <c r="E124" s="127" t="s">
        <v>542</v>
      </c>
      <c r="F124" s="128">
        <v>93</v>
      </c>
      <c r="G124" s="127"/>
      <c r="H124" s="127">
        <v>149</v>
      </c>
      <c r="I124" s="129">
        <v>140</v>
      </c>
      <c r="J124" s="130" t="s">
        <v>640</v>
      </c>
      <c r="K124" s="131">
        <f t="shared" si="44"/>
        <v>56</v>
      </c>
      <c r="L124" s="132">
        <f t="shared" si="45"/>
        <v>0.60215053763440862</v>
      </c>
      <c r="M124" s="127" t="s">
        <v>544</v>
      </c>
      <c r="N124" s="133">
        <v>42740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4">
        <v>53</v>
      </c>
      <c r="B125" s="125">
        <v>42472</v>
      </c>
      <c r="C125" s="125"/>
      <c r="D125" s="126" t="s">
        <v>641</v>
      </c>
      <c r="E125" s="127" t="s">
        <v>542</v>
      </c>
      <c r="F125" s="128">
        <v>130</v>
      </c>
      <c r="G125" s="127"/>
      <c r="H125" s="127">
        <v>150</v>
      </c>
      <c r="I125" s="129" t="s">
        <v>642</v>
      </c>
      <c r="J125" s="130" t="s">
        <v>626</v>
      </c>
      <c r="K125" s="131">
        <f t="shared" si="44"/>
        <v>20</v>
      </c>
      <c r="L125" s="132">
        <f t="shared" si="45"/>
        <v>0.15384615384615385</v>
      </c>
      <c r="M125" s="127" t="s">
        <v>544</v>
      </c>
      <c r="N125" s="133">
        <v>42564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54</v>
      </c>
      <c r="B126" s="125">
        <v>42473</v>
      </c>
      <c r="C126" s="125"/>
      <c r="D126" s="126" t="s">
        <v>643</v>
      </c>
      <c r="E126" s="127" t="s">
        <v>542</v>
      </c>
      <c r="F126" s="128">
        <v>196</v>
      </c>
      <c r="G126" s="127"/>
      <c r="H126" s="127">
        <v>299</v>
      </c>
      <c r="I126" s="129">
        <v>299</v>
      </c>
      <c r="J126" s="130" t="s">
        <v>626</v>
      </c>
      <c r="K126" s="131">
        <v>103</v>
      </c>
      <c r="L126" s="132">
        <v>0.52551020408163296</v>
      </c>
      <c r="M126" s="127" t="s">
        <v>544</v>
      </c>
      <c r="N126" s="133">
        <v>42620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55</v>
      </c>
      <c r="B127" s="125">
        <v>42473</v>
      </c>
      <c r="C127" s="125"/>
      <c r="D127" s="126" t="s">
        <v>644</v>
      </c>
      <c r="E127" s="127" t="s">
        <v>542</v>
      </c>
      <c r="F127" s="128">
        <v>88</v>
      </c>
      <c r="G127" s="127"/>
      <c r="H127" s="127">
        <v>103</v>
      </c>
      <c r="I127" s="129">
        <v>103</v>
      </c>
      <c r="J127" s="130" t="s">
        <v>626</v>
      </c>
      <c r="K127" s="131">
        <v>15</v>
      </c>
      <c r="L127" s="132">
        <v>0.170454545454545</v>
      </c>
      <c r="M127" s="127" t="s">
        <v>544</v>
      </c>
      <c r="N127" s="133">
        <v>42530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4">
        <v>56</v>
      </c>
      <c r="B128" s="125">
        <v>42492</v>
      </c>
      <c r="C128" s="125"/>
      <c r="D128" s="126" t="s">
        <v>645</v>
      </c>
      <c r="E128" s="127" t="s">
        <v>542</v>
      </c>
      <c r="F128" s="128">
        <v>127.5</v>
      </c>
      <c r="G128" s="127"/>
      <c r="H128" s="127">
        <v>148</v>
      </c>
      <c r="I128" s="129" t="s">
        <v>646</v>
      </c>
      <c r="J128" s="130" t="s">
        <v>626</v>
      </c>
      <c r="K128" s="131">
        <f>H128-F128</f>
        <v>20.5</v>
      </c>
      <c r="L128" s="132">
        <f>K128/F128</f>
        <v>0.16078431372549021</v>
      </c>
      <c r="M128" s="127" t="s">
        <v>544</v>
      </c>
      <c r="N128" s="133">
        <v>42564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4">
        <v>57</v>
      </c>
      <c r="B129" s="125">
        <v>42493</v>
      </c>
      <c r="C129" s="125"/>
      <c r="D129" s="126" t="s">
        <v>647</v>
      </c>
      <c r="E129" s="127" t="s">
        <v>542</v>
      </c>
      <c r="F129" s="128">
        <v>675</v>
      </c>
      <c r="G129" s="127"/>
      <c r="H129" s="127">
        <v>815</v>
      </c>
      <c r="I129" s="129" t="s">
        <v>648</v>
      </c>
      <c r="J129" s="130" t="s">
        <v>626</v>
      </c>
      <c r="K129" s="131">
        <f>H129-F129</f>
        <v>140</v>
      </c>
      <c r="L129" s="132">
        <f>K129/F129</f>
        <v>0.2074074074074074</v>
      </c>
      <c r="M129" s="127" t="s">
        <v>544</v>
      </c>
      <c r="N129" s="133">
        <v>43154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34">
        <v>58</v>
      </c>
      <c r="B130" s="135">
        <v>42522</v>
      </c>
      <c r="C130" s="135"/>
      <c r="D130" s="136" t="s">
        <v>649</v>
      </c>
      <c r="E130" s="137" t="s">
        <v>542</v>
      </c>
      <c r="F130" s="138">
        <v>500</v>
      </c>
      <c r="G130" s="138"/>
      <c r="H130" s="139">
        <v>232.5</v>
      </c>
      <c r="I130" s="139" t="s">
        <v>650</v>
      </c>
      <c r="J130" s="140" t="s">
        <v>651</v>
      </c>
      <c r="K130" s="141">
        <f>H130-F130</f>
        <v>-267.5</v>
      </c>
      <c r="L130" s="142">
        <f>K130/F130</f>
        <v>-0.53500000000000003</v>
      </c>
      <c r="M130" s="138" t="s">
        <v>554</v>
      </c>
      <c r="N130" s="135">
        <v>43735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4">
        <v>59</v>
      </c>
      <c r="B131" s="125">
        <v>42527</v>
      </c>
      <c r="C131" s="125"/>
      <c r="D131" s="126" t="s">
        <v>501</v>
      </c>
      <c r="E131" s="127" t="s">
        <v>542</v>
      </c>
      <c r="F131" s="128">
        <v>110</v>
      </c>
      <c r="G131" s="127"/>
      <c r="H131" s="127">
        <v>126.5</v>
      </c>
      <c r="I131" s="129">
        <v>125</v>
      </c>
      <c r="J131" s="130" t="s">
        <v>578</v>
      </c>
      <c r="K131" s="131">
        <f>H131-F131</f>
        <v>16.5</v>
      </c>
      <c r="L131" s="132">
        <f>K131/F131</f>
        <v>0.15</v>
      </c>
      <c r="M131" s="127" t="s">
        <v>544</v>
      </c>
      <c r="N131" s="133">
        <v>42552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4">
        <v>60</v>
      </c>
      <c r="B132" s="125">
        <v>42538</v>
      </c>
      <c r="C132" s="125"/>
      <c r="D132" s="126" t="s">
        <v>652</v>
      </c>
      <c r="E132" s="127" t="s">
        <v>542</v>
      </c>
      <c r="F132" s="128">
        <v>44</v>
      </c>
      <c r="G132" s="127"/>
      <c r="H132" s="127">
        <v>69.5</v>
      </c>
      <c r="I132" s="129">
        <v>69.5</v>
      </c>
      <c r="J132" s="130" t="s">
        <v>653</v>
      </c>
      <c r="K132" s="131">
        <f>H132-F132</f>
        <v>25.5</v>
      </c>
      <c r="L132" s="132">
        <f>K132/F132</f>
        <v>0.57954545454545459</v>
      </c>
      <c r="M132" s="127" t="s">
        <v>544</v>
      </c>
      <c r="N132" s="133">
        <v>42977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4">
        <v>61</v>
      </c>
      <c r="B133" s="125">
        <v>42549</v>
      </c>
      <c r="C133" s="125"/>
      <c r="D133" s="126" t="s">
        <v>654</v>
      </c>
      <c r="E133" s="127" t="s">
        <v>542</v>
      </c>
      <c r="F133" s="128">
        <v>262.5</v>
      </c>
      <c r="G133" s="127"/>
      <c r="H133" s="127">
        <v>340</v>
      </c>
      <c r="I133" s="129">
        <v>333</v>
      </c>
      <c r="J133" s="130" t="s">
        <v>655</v>
      </c>
      <c r="K133" s="131">
        <v>77.5</v>
      </c>
      <c r="L133" s="132">
        <v>0.29523809523809502</v>
      </c>
      <c r="M133" s="127" t="s">
        <v>544</v>
      </c>
      <c r="N133" s="133">
        <v>43017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4">
        <v>62</v>
      </c>
      <c r="B134" s="125">
        <v>42549</v>
      </c>
      <c r="C134" s="125"/>
      <c r="D134" s="126" t="s">
        <v>656</v>
      </c>
      <c r="E134" s="127" t="s">
        <v>542</v>
      </c>
      <c r="F134" s="128">
        <v>840</v>
      </c>
      <c r="G134" s="127"/>
      <c r="H134" s="127">
        <v>1230</v>
      </c>
      <c r="I134" s="129">
        <v>1230</v>
      </c>
      <c r="J134" s="130" t="s">
        <v>626</v>
      </c>
      <c r="K134" s="131">
        <v>390</v>
      </c>
      <c r="L134" s="132">
        <v>0.46428571428571402</v>
      </c>
      <c r="M134" s="127" t="s">
        <v>544</v>
      </c>
      <c r="N134" s="133">
        <v>42649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47">
        <v>63</v>
      </c>
      <c r="B135" s="148">
        <v>42556</v>
      </c>
      <c r="C135" s="148"/>
      <c r="D135" s="149" t="s">
        <v>657</v>
      </c>
      <c r="E135" s="150" t="s">
        <v>542</v>
      </c>
      <c r="F135" s="150">
        <v>395</v>
      </c>
      <c r="G135" s="151"/>
      <c r="H135" s="151">
        <f>(468.5+342.5)/2</f>
        <v>405.5</v>
      </c>
      <c r="I135" s="151">
        <v>510</v>
      </c>
      <c r="J135" s="152" t="s">
        <v>658</v>
      </c>
      <c r="K135" s="153">
        <f t="shared" ref="K135:K141" si="46">H135-F135</f>
        <v>10.5</v>
      </c>
      <c r="L135" s="154">
        <f t="shared" ref="L135:L141" si="47">K135/F135</f>
        <v>2.6582278481012658E-2</v>
      </c>
      <c r="M135" s="150" t="s">
        <v>561</v>
      </c>
      <c r="N135" s="148">
        <v>43606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34">
        <v>64</v>
      </c>
      <c r="B136" s="135">
        <v>42584</v>
      </c>
      <c r="C136" s="135"/>
      <c r="D136" s="136" t="s">
        <v>659</v>
      </c>
      <c r="E136" s="137" t="s">
        <v>553</v>
      </c>
      <c r="F136" s="138">
        <f>169.5-12.8</f>
        <v>156.69999999999999</v>
      </c>
      <c r="G136" s="138"/>
      <c r="H136" s="139">
        <v>77</v>
      </c>
      <c r="I136" s="139" t="s">
        <v>660</v>
      </c>
      <c r="J136" s="140" t="s">
        <v>661</v>
      </c>
      <c r="K136" s="141">
        <f t="shared" si="46"/>
        <v>-79.699999999999989</v>
      </c>
      <c r="L136" s="142">
        <f t="shared" si="47"/>
        <v>-0.50861518825781749</v>
      </c>
      <c r="M136" s="138" t="s">
        <v>554</v>
      </c>
      <c r="N136" s="135">
        <v>43522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34">
        <v>65</v>
      </c>
      <c r="B137" s="135">
        <v>42586</v>
      </c>
      <c r="C137" s="135"/>
      <c r="D137" s="136" t="s">
        <v>662</v>
      </c>
      <c r="E137" s="137" t="s">
        <v>542</v>
      </c>
      <c r="F137" s="138">
        <v>400</v>
      </c>
      <c r="G137" s="138"/>
      <c r="H137" s="139">
        <v>305</v>
      </c>
      <c r="I137" s="139">
        <v>475</v>
      </c>
      <c r="J137" s="140" t="s">
        <v>663</v>
      </c>
      <c r="K137" s="141">
        <f t="shared" si="46"/>
        <v>-95</v>
      </c>
      <c r="L137" s="142">
        <f t="shared" si="47"/>
        <v>-0.23749999999999999</v>
      </c>
      <c r="M137" s="138" t="s">
        <v>554</v>
      </c>
      <c r="N137" s="135">
        <v>43606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4">
        <v>66</v>
      </c>
      <c r="B138" s="125">
        <v>42593</v>
      </c>
      <c r="C138" s="125"/>
      <c r="D138" s="126" t="s">
        <v>664</v>
      </c>
      <c r="E138" s="127" t="s">
        <v>542</v>
      </c>
      <c r="F138" s="128">
        <v>86.5</v>
      </c>
      <c r="G138" s="127"/>
      <c r="H138" s="127">
        <v>130</v>
      </c>
      <c r="I138" s="129">
        <v>130</v>
      </c>
      <c r="J138" s="130" t="s">
        <v>665</v>
      </c>
      <c r="K138" s="131">
        <f t="shared" si="46"/>
        <v>43.5</v>
      </c>
      <c r="L138" s="132">
        <f t="shared" si="47"/>
        <v>0.50289017341040465</v>
      </c>
      <c r="M138" s="127" t="s">
        <v>544</v>
      </c>
      <c r="N138" s="133">
        <v>43091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34">
        <v>67</v>
      </c>
      <c r="B139" s="135">
        <v>42600</v>
      </c>
      <c r="C139" s="135"/>
      <c r="D139" s="136" t="s">
        <v>119</v>
      </c>
      <c r="E139" s="137" t="s">
        <v>542</v>
      </c>
      <c r="F139" s="138">
        <v>133.5</v>
      </c>
      <c r="G139" s="138"/>
      <c r="H139" s="139">
        <v>126.5</v>
      </c>
      <c r="I139" s="139">
        <v>178</v>
      </c>
      <c r="J139" s="140" t="s">
        <v>666</v>
      </c>
      <c r="K139" s="141">
        <f t="shared" si="46"/>
        <v>-7</v>
      </c>
      <c r="L139" s="142">
        <f t="shared" si="47"/>
        <v>-5.2434456928838954E-2</v>
      </c>
      <c r="M139" s="138" t="s">
        <v>554</v>
      </c>
      <c r="N139" s="135">
        <v>42615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68</v>
      </c>
      <c r="B140" s="125">
        <v>42613</v>
      </c>
      <c r="C140" s="125"/>
      <c r="D140" s="126" t="s">
        <v>667</v>
      </c>
      <c r="E140" s="127" t="s">
        <v>542</v>
      </c>
      <c r="F140" s="128">
        <v>560</v>
      </c>
      <c r="G140" s="127"/>
      <c r="H140" s="127">
        <v>725</v>
      </c>
      <c r="I140" s="129">
        <v>725</v>
      </c>
      <c r="J140" s="130" t="s">
        <v>572</v>
      </c>
      <c r="K140" s="131">
        <f t="shared" si="46"/>
        <v>165</v>
      </c>
      <c r="L140" s="132">
        <f t="shared" si="47"/>
        <v>0.29464285714285715</v>
      </c>
      <c r="M140" s="127" t="s">
        <v>544</v>
      </c>
      <c r="N140" s="133">
        <v>42456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4">
        <v>69</v>
      </c>
      <c r="B141" s="125">
        <v>42614</v>
      </c>
      <c r="C141" s="125"/>
      <c r="D141" s="126" t="s">
        <v>668</v>
      </c>
      <c r="E141" s="127" t="s">
        <v>542</v>
      </c>
      <c r="F141" s="128">
        <v>160.5</v>
      </c>
      <c r="G141" s="127"/>
      <c r="H141" s="127">
        <v>210</v>
      </c>
      <c r="I141" s="129">
        <v>210</v>
      </c>
      <c r="J141" s="130" t="s">
        <v>572</v>
      </c>
      <c r="K141" s="131">
        <f t="shared" si="46"/>
        <v>49.5</v>
      </c>
      <c r="L141" s="132">
        <f t="shared" si="47"/>
        <v>0.30841121495327101</v>
      </c>
      <c r="M141" s="127" t="s">
        <v>544</v>
      </c>
      <c r="N141" s="133">
        <v>42871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4">
        <v>70</v>
      </c>
      <c r="B142" s="125">
        <v>42646</v>
      </c>
      <c r="C142" s="125"/>
      <c r="D142" s="126" t="s">
        <v>395</v>
      </c>
      <c r="E142" s="127" t="s">
        <v>542</v>
      </c>
      <c r="F142" s="128">
        <v>430</v>
      </c>
      <c r="G142" s="127"/>
      <c r="H142" s="127">
        <v>596</v>
      </c>
      <c r="I142" s="129">
        <v>575</v>
      </c>
      <c r="J142" s="130" t="s">
        <v>669</v>
      </c>
      <c r="K142" s="131">
        <v>166</v>
      </c>
      <c r="L142" s="132">
        <v>0.38604651162790699</v>
      </c>
      <c r="M142" s="127" t="s">
        <v>544</v>
      </c>
      <c r="N142" s="133">
        <v>42769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71</v>
      </c>
      <c r="B143" s="125">
        <v>42657</v>
      </c>
      <c r="C143" s="125"/>
      <c r="D143" s="126" t="s">
        <v>670</v>
      </c>
      <c r="E143" s="127" t="s">
        <v>542</v>
      </c>
      <c r="F143" s="128">
        <v>280</v>
      </c>
      <c r="G143" s="127"/>
      <c r="H143" s="127">
        <v>345</v>
      </c>
      <c r="I143" s="129">
        <v>345</v>
      </c>
      <c r="J143" s="130" t="s">
        <v>572</v>
      </c>
      <c r="K143" s="131">
        <f t="shared" ref="K143:K148" si="48">H143-F143</f>
        <v>65</v>
      </c>
      <c r="L143" s="132">
        <f>K143/F143</f>
        <v>0.23214285714285715</v>
      </c>
      <c r="M143" s="127" t="s">
        <v>544</v>
      </c>
      <c r="N143" s="133">
        <v>42814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72</v>
      </c>
      <c r="B144" s="125">
        <v>42657</v>
      </c>
      <c r="C144" s="125"/>
      <c r="D144" s="126" t="s">
        <v>671</v>
      </c>
      <c r="E144" s="127" t="s">
        <v>542</v>
      </c>
      <c r="F144" s="128">
        <v>245</v>
      </c>
      <c r="G144" s="127"/>
      <c r="H144" s="127">
        <v>325.5</v>
      </c>
      <c r="I144" s="129">
        <v>330</v>
      </c>
      <c r="J144" s="130" t="s">
        <v>672</v>
      </c>
      <c r="K144" s="131">
        <f t="shared" si="48"/>
        <v>80.5</v>
      </c>
      <c r="L144" s="132">
        <f>K144/F144</f>
        <v>0.32857142857142857</v>
      </c>
      <c r="M144" s="127" t="s">
        <v>544</v>
      </c>
      <c r="N144" s="133">
        <v>42769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73</v>
      </c>
      <c r="B145" s="125">
        <v>42660</v>
      </c>
      <c r="C145" s="125"/>
      <c r="D145" s="126" t="s">
        <v>673</v>
      </c>
      <c r="E145" s="127" t="s">
        <v>542</v>
      </c>
      <c r="F145" s="128">
        <v>125</v>
      </c>
      <c r="G145" s="127"/>
      <c r="H145" s="127">
        <v>160</v>
      </c>
      <c r="I145" s="129">
        <v>160</v>
      </c>
      <c r="J145" s="130" t="s">
        <v>626</v>
      </c>
      <c r="K145" s="131">
        <f t="shared" si="48"/>
        <v>35</v>
      </c>
      <c r="L145" s="132">
        <v>0.28000000000000003</v>
      </c>
      <c r="M145" s="127" t="s">
        <v>544</v>
      </c>
      <c r="N145" s="133">
        <v>42803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4">
        <v>74</v>
      </c>
      <c r="B146" s="125">
        <v>42660</v>
      </c>
      <c r="C146" s="125"/>
      <c r="D146" s="126" t="s">
        <v>674</v>
      </c>
      <c r="E146" s="127" t="s">
        <v>542</v>
      </c>
      <c r="F146" s="128">
        <v>114</v>
      </c>
      <c r="G146" s="127"/>
      <c r="H146" s="127">
        <v>145</v>
      </c>
      <c r="I146" s="129">
        <v>145</v>
      </c>
      <c r="J146" s="130" t="s">
        <v>626</v>
      </c>
      <c r="K146" s="131">
        <f t="shared" si="48"/>
        <v>31</v>
      </c>
      <c r="L146" s="132">
        <f>K146/F146</f>
        <v>0.27192982456140352</v>
      </c>
      <c r="M146" s="127" t="s">
        <v>544</v>
      </c>
      <c r="N146" s="133">
        <v>42859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4">
        <v>75</v>
      </c>
      <c r="B147" s="125">
        <v>42660</v>
      </c>
      <c r="C147" s="125"/>
      <c r="D147" s="126" t="s">
        <v>675</v>
      </c>
      <c r="E147" s="127" t="s">
        <v>542</v>
      </c>
      <c r="F147" s="128">
        <v>212</v>
      </c>
      <c r="G147" s="127"/>
      <c r="H147" s="127">
        <v>280</v>
      </c>
      <c r="I147" s="129">
        <v>276</v>
      </c>
      <c r="J147" s="130" t="s">
        <v>676</v>
      </c>
      <c r="K147" s="131">
        <f t="shared" si="48"/>
        <v>68</v>
      </c>
      <c r="L147" s="132">
        <f>K147/F147</f>
        <v>0.32075471698113206</v>
      </c>
      <c r="M147" s="127" t="s">
        <v>544</v>
      </c>
      <c r="N147" s="133">
        <v>42858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4">
        <v>76</v>
      </c>
      <c r="B148" s="125">
        <v>42678</v>
      </c>
      <c r="C148" s="125"/>
      <c r="D148" s="126" t="s">
        <v>438</v>
      </c>
      <c r="E148" s="127" t="s">
        <v>542</v>
      </c>
      <c r="F148" s="128">
        <v>155</v>
      </c>
      <c r="G148" s="127"/>
      <c r="H148" s="127">
        <v>210</v>
      </c>
      <c r="I148" s="129">
        <v>210</v>
      </c>
      <c r="J148" s="130" t="s">
        <v>677</v>
      </c>
      <c r="K148" s="131">
        <f t="shared" si="48"/>
        <v>55</v>
      </c>
      <c r="L148" s="132">
        <f>K148/F148</f>
        <v>0.35483870967741937</v>
      </c>
      <c r="M148" s="127" t="s">
        <v>544</v>
      </c>
      <c r="N148" s="133">
        <v>42944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34">
        <v>77</v>
      </c>
      <c r="B149" s="135">
        <v>42710</v>
      </c>
      <c r="C149" s="135"/>
      <c r="D149" s="136" t="s">
        <v>678</v>
      </c>
      <c r="E149" s="137" t="s">
        <v>542</v>
      </c>
      <c r="F149" s="138">
        <v>150.5</v>
      </c>
      <c r="G149" s="138"/>
      <c r="H149" s="139">
        <v>72.5</v>
      </c>
      <c r="I149" s="139">
        <v>174</v>
      </c>
      <c r="J149" s="140" t="s">
        <v>679</v>
      </c>
      <c r="K149" s="141">
        <v>-78</v>
      </c>
      <c r="L149" s="142">
        <v>-0.51827242524916906</v>
      </c>
      <c r="M149" s="138" t="s">
        <v>554</v>
      </c>
      <c r="N149" s="135">
        <v>43333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4">
        <v>78</v>
      </c>
      <c r="B150" s="125">
        <v>42712</v>
      </c>
      <c r="C150" s="125"/>
      <c r="D150" s="126" t="s">
        <v>680</v>
      </c>
      <c r="E150" s="127" t="s">
        <v>542</v>
      </c>
      <c r="F150" s="128">
        <v>380</v>
      </c>
      <c r="G150" s="127"/>
      <c r="H150" s="127">
        <v>478</v>
      </c>
      <c r="I150" s="129">
        <v>468</v>
      </c>
      <c r="J150" s="130" t="s">
        <v>626</v>
      </c>
      <c r="K150" s="131">
        <f>H150-F150</f>
        <v>98</v>
      </c>
      <c r="L150" s="132">
        <f>K150/F150</f>
        <v>0.25789473684210529</v>
      </c>
      <c r="M150" s="127" t="s">
        <v>544</v>
      </c>
      <c r="N150" s="133">
        <v>43025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4">
        <v>79</v>
      </c>
      <c r="B151" s="125">
        <v>42734</v>
      </c>
      <c r="C151" s="125"/>
      <c r="D151" s="126" t="s">
        <v>118</v>
      </c>
      <c r="E151" s="127" t="s">
        <v>542</v>
      </c>
      <c r="F151" s="128">
        <v>305</v>
      </c>
      <c r="G151" s="127"/>
      <c r="H151" s="127">
        <v>375</v>
      </c>
      <c r="I151" s="129">
        <v>375</v>
      </c>
      <c r="J151" s="130" t="s">
        <v>626</v>
      </c>
      <c r="K151" s="131">
        <f>H151-F151</f>
        <v>70</v>
      </c>
      <c r="L151" s="132">
        <f>K151/F151</f>
        <v>0.22950819672131148</v>
      </c>
      <c r="M151" s="127" t="s">
        <v>544</v>
      </c>
      <c r="N151" s="133">
        <v>42768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4">
        <v>80</v>
      </c>
      <c r="B152" s="125">
        <v>42739</v>
      </c>
      <c r="C152" s="125"/>
      <c r="D152" s="126" t="s">
        <v>102</v>
      </c>
      <c r="E152" s="127" t="s">
        <v>542</v>
      </c>
      <c r="F152" s="128">
        <v>99.5</v>
      </c>
      <c r="G152" s="127"/>
      <c r="H152" s="127">
        <v>158</v>
      </c>
      <c r="I152" s="129">
        <v>158</v>
      </c>
      <c r="J152" s="130" t="s">
        <v>626</v>
      </c>
      <c r="K152" s="131">
        <f>H152-F152</f>
        <v>58.5</v>
      </c>
      <c r="L152" s="132">
        <f>K152/F152</f>
        <v>0.5879396984924623</v>
      </c>
      <c r="M152" s="127" t="s">
        <v>544</v>
      </c>
      <c r="N152" s="133">
        <v>42898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4">
        <v>81</v>
      </c>
      <c r="B153" s="125">
        <v>42739</v>
      </c>
      <c r="C153" s="125"/>
      <c r="D153" s="126" t="s">
        <v>102</v>
      </c>
      <c r="E153" s="127" t="s">
        <v>542</v>
      </c>
      <c r="F153" s="128">
        <v>99.5</v>
      </c>
      <c r="G153" s="127"/>
      <c r="H153" s="127">
        <v>158</v>
      </c>
      <c r="I153" s="129">
        <v>158</v>
      </c>
      <c r="J153" s="130" t="s">
        <v>626</v>
      </c>
      <c r="K153" s="131">
        <v>58.5</v>
      </c>
      <c r="L153" s="132">
        <v>0.58793969849246197</v>
      </c>
      <c r="M153" s="127" t="s">
        <v>544</v>
      </c>
      <c r="N153" s="133">
        <v>42898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4">
        <v>82</v>
      </c>
      <c r="B154" s="125">
        <v>42786</v>
      </c>
      <c r="C154" s="125"/>
      <c r="D154" s="126" t="s">
        <v>204</v>
      </c>
      <c r="E154" s="127" t="s">
        <v>542</v>
      </c>
      <c r="F154" s="128">
        <v>140.5</v>
      </c>
      <c r="G154" s="127"/>
      <c r="H154" s="127">
        <v>220</v>
      </c>
      <c r="I154" s="129">
        <v>220</v>
      </c>
      <c r="J154" s="130" t="s">
        <v>626</v>
      </c>
      <c r="K154" s="131">
        <f>H154-F154</f>
        <v>79.5</v>
      </c>
      <c r="L154" s="132">
        <f>K154/F154</f>
        <v>0.5658362989323843</v>
      </c>
      <c r="M154" s="127" t="s">
        <v>544</v>
      </c>
      <c r="N154" s="133">
        <v>42864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4">
        <v>83</v>
      </c>
      <c r="B155" s="125">
        <v>42786</v>
      </c>
      <c r="C155" s="125"/>
      <c r="D155" s="126" t="s">
        <v>681</v>
      </c>
      <c r="E155" s="127" t="s">
        <v>542</v>
      </c>
      <c r="F155" s="128">
        <v>202.5</v>
      </c>
      <c r="G155" s="127"/>
      <c r="H155" s="127">
        <v>234</v>
      </c>
      <c r="I155" s="129">
        <v>234</v>
      </c>
      <c r="J155" s="130" t="s">
        <v>626</v>
      </c>
      <c r="K155" s="131">
        <v>31.5</v>
      </c>
      <c r="L155" s="132">
        <v>0.155555555555556</v>
      </c>
      <c r="M155" s="127" t="s">
        <v>544</v>
      </c>
      <c r="N155" s="133">
        <v>42836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4">
        <v>84</v>
      </c>
      <c r="B156" s="125">
        <v>42818</v>
      </c>
      <c r="C156" s="125"/>
      <c r="D156" s="126" t="s">
        <v>682</v>
      </c>
      <c r="E156" s="127" t="s">
        <v>542</v>
      </c>
      <c r="F156" s="128">
        <v>300.5</v>
      </c>
      <c r="G156" s="127"/>
      <c r="H156" s="127">
        <v>417.5</v>
      </c>
      <c r="I156" s="129">
        <v>420</v>
      </c>
      <c r="J156" s="130" t="s">
        <v>683</v>
      </c>
      <c r="K156" s="131">
        <f>H156-F156</f>
        <v>117</v>
      </c>
      <c r="L156" s="132">
        <f>K156/F156</f>
        <v>0.38935108153078202</v>
      </c>
      <c r="M156" s="127" t="s">
        <v>544</v>
      </c>
      <c r="N156" s="133">
        <v>43070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4">
        <v>85</v>
      </c>
      <c r="B157" s="125">
        <v>42818</v>
      </c>
      <c r="C157" s="125"/>
      <c r="D157" s="126" t="s">
        <v>656</v>
      </c>
      <c r="E157" s="127" t="s">
        <v>542</v>
      </c>
      <c r="F157" s="128">
        <v>850</v>
      </c>
      <c r="G157" s="127"/>
      <c r="H157" s="127">
        <v>1042.5</v>
      </c>
      <c r="I157" s="129">
        <v>1023</v>
      </c>
      <c r="J157" s="130" t="s">
        <v>684</v>
      </c>
      <c r="K157" s="131">
        <v>192.5</v>
      </c>
      <c r="L157" s="132">
        <v>0.22647058823529401</v>
      </c>
      <c r="M157" s="127" t="s">
        <v>544</v>
      </c>
      <c r="N157" s="133">
        <v>42830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4">
        <v>86</v>
      </c>
      <c r="B158" s="125">
        <v>42830</v>
      </c>
      <c r="C158" s="125"/>
      <c r="D158" s="126" t="s">
        <v>464</v>
      </c>
      <c r="E158" s="127" t="s">
        <v>542</v>
      </c>
      <c r="F158" s="128">
        <v>785</v>
      </c>
      <c r="G158" s="127"/>
      <c r="H158" s="127">
        <v>930</v>
      </c>
      <c r="I158" s="129">
        <v>920</v>
      </c>
      <c r="J158" s="130" t="s">
        <v>685</v>
      </c>
      <c r="K158" s="131">
        <f>H158-F158</f>
        <v>145</v>
      </c>
      <c r="L158" s="132">
        <f>K158/F158</f>
        <v>0.18471337579617833</v>
      </c>
      <c r="M158" s="127" t="s">
        <v>544</v>
      </c>
      <c r="N158" s="133">
        <v>42976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34">
        <v>87</v>
      </c>
      <c r="B159" s="135">
        <v>42831</v>
      </c>
      <c r="C159" s="135"/>
      <c r="D159" s="136" t="s">
        <v>686</v>
      </c>
      <c r="E159" s="137" t="s">
        <v>542</v>
      </c>
      <c r="F159" s="138">
        <v>40</v>
      </c>
      <c r="G159" s="138"/>
      <c r="H159" s="139">
        <v>13.1</v>
      </c>
      <c r="I159" s="139">
        <v>60</v>
      </c>
      <c r="J159" s="140" t="s">
        <v>687</v>
      </c>
      <c r="K159" s="141">
        <v>-26.9</v>
      </c>
      <c r="L159" s="142">
        <v>-0.67249999999999999</v>
      </c>
      <c r="M159" s="138" t="s">
        <v>554</v>
      </c>
      <c r="N159" s="135">
        <v>43138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4">
        <v>88</v>
      </c>
      <c r="B160" s="125">
        <v>42837</v>
      </c>
      <c r="C160" s="125"/>
      <c r="D160" s="126" t="s">
        <v>100</v>
      </c>
      <c r="E160" s="127" t="s">
        <v>542</v>
      </c>
      <c r="F160" s="128">
        <v>289.5</v>
      </c>
      <c r="G160" s="127"/>
      <c r="H160" s="127">
        <v>354</v>
      </c>
      <c r="I160" s="129">
        <v>360</v>
      </c>
      <c r="J160" s="130" t="s">
        <v>688</v>
      </c>
      <c r="K160" s="131">
        <f t="shared" ref="K160:K168" si="49">H160-F160</f>
        <v>64.5</v>
      </c>
      <c r="L160" s="132">
        <f t="shared" ref="L160:L168" si="50">K160/F160</f>
        <v>0.22279792746113988</v>
      </c>
      <c r="M160" s="127" t="s">
        <v>544</v>
      </c>
      <c r="N160" s="133">
        <v>43040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4">
        <v>89</v>
      </c>
      <c r="B161" s="125">
        <v>42845</v>
      </c>
      <c r="C161" s="125"/>
      <c r="D161" s="126" t="s">
        <v>412</v>
      </c>
      <c r="E161" s="127" t="s">
        <v>542</v>
      </c>
      <c r="F161" s="128">
        <v>700</v>
      </c>
      <c r="G161" s="127"/>
      <c r="H161" s="127">
        <v>840</v>
      </c>
      <c r="I161" s="129">
        <v>840</v>
      </c>
      <c r="J161" s="130" t="s">
        <v>689</v>
      </c>
      <c r="K161" s="131">
        <f t="shared" si="49"/>
        <v>140</v>
      </c>
      <c r="L161" s="132">
        <f t="shared" si="50"/>
        <v>0.2</v>
      </c>
      <c r="M161" s="127" t="s">
        <v>544</v>
      </c>
      <c r="N161" s="133">
        <v>42893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4">
        <v>90</v>
      </c>
      <c r="B162" s="125">
        <v>42887</v>
      </c>
      <c r="C162" s="125"/>
      <c r="D162" s="126" t="s">
        <v>690</v>
      </c>
      <c r="E162" s="127" t="s">
        <v>542</v>
      </c>
      <c r="F162" s="128">
        <v>130</v>
      </c>
      <c r="G162" s="127"/>
      <c r="H162" s="127">
        <v>144.25</v>
      </c>
      <c r="I162" s="129">
        <v>170</v>
      </c>
      <c r="J162" s="130" t="s">
        <v>691</v>
      </c>
      <c r="K162" s="131">
        <f t="shared" si="49"/>
        <v>14.25</v>
      </c>
      <c r="L162" s="132">
        <f t="shared" si="50"/>
        <v>0.10961538461538461</v>
      </c>
      <c r="M162" s="127" t="s">
        <v>544</v>
      </c>
      <c r="N162" s="133">
        <v>43675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4">
        <v>91</v>
      </c>
      <c r="B163" s="125">
        <v>42901</v>
      </c>
      <c r="C163" s="125"/>
      <c r="D163" s="126" t="s">
        <v>692</v>
      </c>
      <c r="E163" s="127" t="s">
        <v>542</v>
      </c>
      <c r="F163" s="128">
        <v>214.5</v>
      </c>
      <c r="G163" s="127"/>
      <c r="H163" s="127">
        <v>262</v>
      </c>
      <c r="I163" s="129">
        <v>262</v>
      </c>
      <c r="J163" s="130" t="s">
        <v>563</v>
      </c>
      <c r="K163" s="131">
        <f t="shared" si="49"/>
        <v>47.5</v>
      </c>
      <c r="L163" s="132">
        <f t="shared" si="50"/>
        <v>0.22144522144522144</v>
      </c>
      <c r="M163" s="127" t="s">
        <v>544</v>
      </c>
      <c r="N163" s="133">
        <v>42977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55">
        <v>92</v>
      </c>
      <c r="B164" s="156">
        <v>42933</v>
      </c>
      <c r="C164" s="156"/>
      <c r="D164" s="157" t="s">
        <v>693</v>
      </c>
      <c r="E164" s="158" t="s">
        <v>542</v>
      </c>
      <c r="F164" s="159">
        <v>370</v>
      </c>
      <c r="G164" s="158"/>
      <c r="H164" s="158">
        <v>447.5</v>
      </c>
      <c r="I164" s="160">
        <v>450</v>
      </c>
      <c r="J164" s="161" t="s">
        <v>626</v>
      </c>
      <c r="K164" s="131">
        <f t="shared" si="49"/>
        <v>77.5</v>
      </c>
      <c r="L164" s="162">
        <f t="shared" si="50"/>
        <v>0.20945945945945946</v>
      </c>
      <c r="M164" s="158" t="s">
        <v>544</v>
      </c>
      <c r="N164" s="163">
        <v>43035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55">
        <v>93</v>
      </c>
      <c r="B165" s="156">
        <v>42943</v>
      </c>
      <c r="C165" s="156"/>
      <c r="D165" s="157" t="s">
        <v>202</v>
      </c>
      <c r="E165" s="158" t="s">
        <v>542</v>
      </c>
      <c r="F165" s="159">
        <v>657.5</v>
      </c>
      <c r="G165" s="158"/>
      <c r="H165" s="158">
        <v>825</v>
      </c>
      <c r="I165" s="160">
        <v>820</v>
      </c>
      <c r="J165" s="161" t="s">
        <v>626</v>
      </c>
      <c r="K165" s="131">
        <f t="shared" si="49"/>
        <v>167.5</v>
      </c>
      <c r="L165" s="162">
        <f t="shared" si="50"/>
        <v>0.25475285171102663</v>
      </c>
      <c r="M165" s="158" t="s">
        <v>544</v>
      </c>
      <c r="N165" s="163">
        <v>43090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4">
        <v>94</v>
      </c>
      <c r="B166" s="125">
        <v>42964</v>
      </c>
      <c r="C166" s="125"/>
      <c r="D166" s="126" t="s">
        <v>373</v>
      </c>
      <c r="E166" s="127" t="s">
        <v>542</v>
      </c>
      <c r="F166" s="128">
        <v>605</v>
      </c>
      <c r="G166" s="127"/>
      <c r="H166" s="127">
        <v>750</v>
      </c>
      <c r="I166" s="129">
        <v>750</v>
      </c>
      <c r="J166" s="130" t="s">
        <v>685</v>
      </c>
      <c r="K166" s="131">
        <f t="shared" si="49"/>
        <v>145</v>
      </c>
      <c r="L166" s="132">
        <f t="shared" si="50"/>
        <v>0.23966942148760331</v>
      </c>
      <c r="M166" s="127" t="s">
        <v>544</v>
      </c>
      <c r="N166" s="133">
        <v>43027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4">
        <v>95</v>
      </c>
      <c r="B167" s="135">
        <v>42979</v>
      </c>
      <c r="C167" s="135"/>
      <c r="D167" s="143" t="s">
        <v>694</v>
      </c>
      <c r="E167" s="138" t="s">
        <v>542</v>
      </c>
      <c r="F167" s="138">
        <v>255</v>
      </c>
      <c r="G167" s="139"/>
      <c r="H167" s="139">
        <v>217.25</v>
      </c>
      <c r="I167" s="139">
        <v>320</v>
      </c>
      <c r="J167" s="140" t="s">
        <v>695</v>
      </c>
      <c r="K167" s="141">
        <f t="shared" si="49"/>
        <v>-37.75</v>
      </c>
      <c r="L167" s="144">
        <f t="shared" si="50"/>
        <v>-0.14803921568627451</v>
      </c>
      <c r="M167" s="138" t="s">
        <v>554</v>
      </c>
      <c r="N167" s="135">
        <v>43661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4">
        <v>96</v>
      </c>
      <c r="B168" s="125">
        <v>42997</v>
      </c>
      <c r="C168" s="125"/>
      <c r="D168" s="126" t="s">
        <v>696</v>
      </c>
      <c r="E168" s="127" t="s">
        <v>542</v>
      </c>
      <c r="F168" s="128">
        <v>215</v>
      </c>
      <c r="G168" s="127"/>
      <c r="H168" s="127">
        <v>258</v>
      </c>
      <c r="I168" s="129">
        <v>258</v>
      </c>
      <c r="J168" s="130" t="s">
        <v>626</v>
      </c>
      <c r="K168" s="131">
        <f t="shared" si="49"/>
        <v>43</v>
      </c>
      <c r="L168" s="132">
        <f t="shared" si="50"/>
        <v>0.2</v>
      </c>
      <c r="M168" s="127" t="s">
        <v>544</v>
      </c>
      <c r="N168" s="133">
        <v>43040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4">
        <v>97</v>
      </c>
      <c r="B169" s="125">
        <v>42997</v>
      </c>
      <c r="C169" s="125"/>
      <c r="D169" s="126" t="s">
        <v>696</v>
      </c>
      <c r="E169" s="127" t="s">
        <v>542</v>
      </c>
      <c r="F169" s="128">
        <v>215</v>
      </c>
      <c r="G169" s="127"/>
      <c r="H169" s="127">
        <v>258</v>
      </c>
      <c r="I169" s="129">
        <v>258</v>
      </c>
      <c r="J169" s="161" t="s">
        <v>626</v>
      </c>
      <c r="K169" s="131">
        <v>43</v>
      </c>
      <c r="L169" s="132">
        <v>0.2</v>
      </c>
      <c r="M169" s="127" t="s">
        <v>544</v>
      </c>
      <c r="N169" s="133">
        <v>43040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55">
        <v>98</v>
      </c>
      <c r="B170" s="156">
        <v>42998</v>
      </c>
      <c r="C170" s="156"/>
      <c r="D170" s="157" t="s">
        <v>697</v>
      </c>
      <c r="E170" s="158" t="s">
        <v>542</v>
      </c>
      <c r="F170" s="128">
        <v>75</v>
      </c>
      <c r="G170" s="158"/>
      <c r="H170" s="158">
        <v>90</v>
      </c>
      <c r="I170" s="160">
        <v>90</v>
      </c>
      <c r="J170" s="130" t="s">
        <v>698</v>
      </c>
      <c r="K170" s="131">
        <f t="shared" ref="K170:K175" si="51">H170-F170</f>
        <v>15</v>
      </c>
      <c r="L170" s="132">
        <f t="shared" ref="L170:L175" si="52">K170/F170</f>
        <v>0.2</v>
      </c>
      <c r="M170" s="127" t="s">
        <v>544</v>
      </c>
      <c r="N170" s="133">
        <v>43019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55">
        <v>99</v>
      </c>
      <c r="B171" s="156">
        <v>43011</v>
      </c>
      <c r="C171" s="156"/>
      <c r="D171" s="157" t="s">
        <v>699</v>
      </c>
      <c r="E171" s="158" t="s">
        <v>542</v>
      </c>
      <c r="F171" s="159">
        <v>315</v>
      </c>
      <c r="G171" s="158"/>
      <c r="H171" s="158">
        <v>392</v>
      </c>
      <c r="I171" s="160">
        <v>384</v>
      </c>
      <c r="J171" s="161" t="s">
        <v>700</v>
      </c>
      <c r="K171" s="131">
        <f t="shared" si="51"/>
        <v>77</v>
      </c>
      <c r="L171" s="162">
        <f t="shared" si="52"/>
        <v>0.24444444444444444</v>
      </c>
      <c r="M171" s="158" t="s">
        <v>544</v>
      </c>
      <c r="N171" s="163">
        <v>43017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55">
        <v>100</v>
      </c>
      <c r="B172" s="156">
        <v>43013</v>
      </c>
      <c r="C172" s="156"/>
      <c r="D172" s="157" t="s">
        <v>442</v>
      </c>
      <c r="E172" s="158" t="s">
        <v>542</v>
      </c>
      <c r="F172" s="159">
        <v>145</v>
      </c>
      <c r="G172" s="158"/>
      <c r="H172" s="158">
        <v>179</v>
      </c>
      <c r="I172" s="160">
        <v>180</v>
      </c>
      <c r="J172" s="161" t="s">
        <v>701</v>
      </c>
      <c r="K172" s="131">
        <f t="shared" si="51"/>
        <v>34</v>
      </c>
      <c r="L172" s="162">
        <f t="shared" si="52"/>
        <v>0.23448275862068965</v>
      </c>
      <c r="M172" s="158" t="s">
        <v>544</v>
      </c>
      <c r="N172" s="163">
        <v>43025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55">
        <v>101</v>
      </c>
      <c r="B173" s="156">
        <v>43014</v>
      </c>
      <c r="C173" s="156"/>
      <c r="D173" s="157" t="s">
        <v>348</v>
      </c>
      <c r="E173" s="158" t="s">
        <v>542</v>
      </c>
      <c r="F173" s="159">
        <v>256</v>
      </c>
      <c r="G173" s="158"/>
      <c r="H173" s="158">
        <v>323</v>
      </c>
      <c r="I173" s="160">
        <v>320</v>
      </c>
      <c r="J173" s="161" t="s">
        <v>626</v>
      </c>
      <c r="K173" s="131">
        <f t="shared" si="51"/>
        <v>67</v>
      </c>
      <c r="L173" s="162">
        <f t="shared" si="52"/>
        <v>0.26171875</v>
      </c>
      <c r="M173" s="158" t="s">
        <v>544</v>
      </c>
      <c r="N173" s="163">
        <v>43067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55">
        <v>102</v>
      </c>
      <c r="B174" s="156">
        <v>43017</v>
      </c>
      <c r="C174" s="156"/>
      <c r="D174" s="157" t="s">
        <v>362</v>
      </c>
      <c r="E174" s="158" t="s">
        <v>542</v>
      </c>
      <c r="F174" s="159">
        <v>137.5</v>
      </c>
      <c r="G174" s="158"/>
      <c r="H174" s="158">
        <v>184</v>
      </c>
      <c r="I174" s="160">
        <v>183</v>
      </c>
      <c r="J174" s="161" t="s">
        <v>702</v>
      </c>
      <c r="K174" s="131">
        <f t="shared" si="51"/>
        <v>46.5</v>
      </c>
      <c r="L174" s="162">
        <f t="shared" si="52"/>
        <v>0.33818181818181819</v>
      </c>
      <c r="M174" s="158" t="s">
        <v>544</v>
      </c>
      <c r="N174" s="163">
        <v>43108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5">
        <v>103</v>
      </c>
      <c r="B175" s="156">
        <v>43018</v>
      </c>
      <c r="C175" s="156"/>
      <c r="D175" s="157" t="s">
        <v>703</v>
      </c>
      <c r="E175" s="158" t="s">
        <v>542</v>
      </c>
      <c r="F175" s="159">
        <v>125.5</v>
      </c>
      <c r="G175" s="158"/>
      <c r="H175" s="158">
        <v>158</v>
      </c>
      <c r="I175" s="160">
        <v>155</v>
      </c>
      <c r="J175" s="161" t="s">
        <v>704</v>
      </c>
      <c r="K175" s="131">
        <f t="shared" si="51"/>
        <v>32.5</v>
      </c>
      <c r="L175" s="162">
        <f t="shared" si="52"/>
        <v>0.25896414342629481</v>
      </c>
      <c r="M175" s="158" t="s">
        <v>544</v>
      </c>
      <c r="N175" s="163">
        <v>43067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5">
        <v>104</v>
      </c>
      <c r="B176" s="156">
        <v>43018</v>
      </c>
      <c r="C176" s="156"/>
      <c r="D176" s="157" t="s">
        <v>705</v>
      </c>
      <c r="E176" s="158" t="s">
        <v>542</v>
      </c>
      <c r="F176" s="159">
        <v>895</v>
      </c>
      <c r="G176" s="158"/>
      <c r="H176" s="158">
        <v>1122.5</v>
      </c>
      <c r="I176" s="160">
        <v>1078</v>
      </c>
      <c r="J176" s="161" t="s">
        <v>706</v>
      </c>
      <c r="K176" s="131">
        <v>227.5</v>
      </c>
      <c r="L176" s="162">
        <v>0.25418994413407803</v>
      </c>
      <c r="M176" s="158" t="s">
        <v>544</v>
      </c>
      <c r="N176" s="163">
        <v>43117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55">
        <v>105</v>
      </c>
      <c r="B177" s="156">
        <v>43020</v>
      </c>
      <c r="C177" s="156"/>
      <c r="D177" s="157" t="s">
        <v>357</v>
      </c>
      <c r="E177" s="158" t="s">
        <v>542</v>
      </c>
      <c r="F177" s="159">
        <v>525</v>
      </c>
      <c r="G177" s="158"/>
      <c r="H177" s="158">
        <v>629</v>
      </c>
      <c r="I177" s="160">
        <v>629</v>
      </c>
      <c r="J177" s="161" t="s">
        <v>626</v>
      </c>
      <c r="K177" s="131">
        <v>104</v>
      </c>
      <c r="L177" s="162">
        <v>0.19809523809523799</v>
      </c>
      <c r="M177" s="158" t="s">
        <v>544</v>
      </c>
      <c r="N177" s="163">
        <v>43119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55">
        <v>106</v>
      </c>
      <c r="B178" s="156">
        <v>43046</v>
      </c>
      <c r="C178" s="156"/>
      <c r="D178" s="157" t="s">
        <v>390</v>
      </c>
      <c r="E178" s="158" t="s">
        <v>542</v>
      </c>
      <c r="F178" s="159">
        <v>740</v>
      </c>
      <c r="G178" s="158"/>
      <c r="H178" s="158">
        <v>892.5</v>
      </c>
      <c r="I178" s="160">
        <v>900</v>
      </c>
      <c r="J178" s="161" t="s">
        <v>707</v>
      </c>
      <c r="K178" s="131">
        <f>H178-F178</f>
        <v>152.5</v>
      </c>
      <c r="L178" s="162">
        <f>K178/F178</f>
        <v>0.20608108108108109</v>
      </c>
      <c r="M178" s="158" t="s">
        <v>544</v>
      </c>
      <c r="N178" s="163">
        <v>43052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4">
        <v>107</v>
      </c>
      <c r="B179" s="125">
        <v>43073</v>
      </c>
      <c r="C179" s="125"/>
      <c r="D179" s="126" t="s">
        <v>708</v>
      </c>
      <c r="E179" s="127" t="s">
        <v>542</v>
      </c>
      <c r="F179" s="128">
        <v>118.5</v>
      </c>
      <c r="G179" s="127"/>
      <c r="H179" s="127">
        <v>143.5</v>
      </c>
      <c r="I179" s="129">
        <v>145</v>
      </c>
      <c r="J179" s="130" t="s">
        <v>709</v>
      </c>
      <c r="K179" s="131">
        <f>H179-F179</f>
        <v>25</v>
      </c>
      <c r="L179" s="132">
        <f>K179/F179</f>
        <v>0.2109704641350211</v>
      </c>
      <c r="M179" s="127" t="s">
        <v>544</v>
      </c>
      <c r="N179" s="133">
        <v>43097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34">
        <v>108</v>
      </c>
      <c r="B180" s="135">
        <v>43090</v>
      </c>
      <c r="C180" s="135"/>
      <c r="D180" s="136" t="s">
        <v>417</v>
      </c>
      <c r="E180" s="137" t="s">
        <v>542</v>
      </c>
      <c r="F180" s="138">
        <v>715</v>
      </c>
      <c r="G180" s="138"/>
      <c r="H180" s="139">
        <v>500</v>
      </c>
      <c r="I180" s="139">
        <v>872</v>
      </c>
      <c r="J180" s="140" t="s">
        <v>710</v>
      </c>
      <c r="K180" s="141">
        <f>H180-F180</f>
        <v>-215</v>
      </c>
      <c r="L180" s="142">
        <f>K180/F180</f>
        <v>-0.30069930069930068</v>
      </c>
      <c r="M180" s="138" t="s">
        <v>554</v>
      </c>
      <c r="N180" s="135">
        <v>43670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4">
        <v>109</v>
      </c>
      <c r="B181" s="125">
        <v>43098</v>
      </c>
      <c r="C181" s="125"/>
      <c r="D181" s="126" t="s">
        <v>699</v>
      </c>
      <c r="E181" s="127" t="s">
        <v>542</v>
      </c>
      <c r="F181" s="128">
        <v>435</v>
      </c>
      <c r="G181" s="127"/>
      <c r="H181" s="127">
        <v>542.5</v>
      </c>
      <c r="I181" s="129">
        <v>539</v>
      </c>
      <c r="J181" s="130" t="s">
        <v>626</v>
      </c>
      <c r="K181" s="131">
        <v>107.5</v>
      </c>
      <c r="L181" s="132">
        <v>0.247126436781609</v>
      </c>
      <c r="M181" s="127" t="s">
        <v>544</v>
      </c>
      <c r="N181" s="133">
        <v>43206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4">
        <v>110</v>
      </c>
      <c r="B182" s="125">
        <v>43098</v>
      </c>
      <c r="C182" s="125"/>
      <c r="D182" s="126" t="s">
        <v>515</v>
      </c>
      <c r="E182" s="127" t="s">
        <v>542</v>
      </c>
      <c r="F182" s="128">
        <v>885</v>
      </c>
      <c r="G182" s="127"/>
      <c r="H182" s="127">
        <v>1090</v>
      </c>
      <c r="I182" s="129">
        <v>1084</v>
      </c>
      <c r="J182" s="130" t="s">
        <v>626</v>
      </c>
      <c r="K182" s="131">
        <v>205</v>
      </c>
      <c r="L182" s="132">
        <v>0.23163841807909599</v>
      </c>
      <c r="M182" s="127" t="s">
        <v>544</v>
      </c>
      <c r="N182" s="133">
        <v>43213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64">
        <v>111</v>
      </c>
      <c r="B183" s="165">
        <v>43192</v>
      </c>
      <c r="C183" s="165"/>
      <c r="D183" s="143" t="s">
        <v>711</v>
      </c>
      <c r="E183" s="138" t="s">
        <v>542</v>
      </c>
      <c r="F183" s="166">
        <v>478.5</v>
      </c>
      <c r="G183" s="138"/>
      <c r="H183" s="138">
        <v>442</v>
      </c>
      <c r="I183" s="139">
        <v>613</v>
      </c>
      <c r="J183" s="140" t="s">
        <v>712</v>
      </c>
      <c r="K183" s="141">
        <f>H183-F183</f>
        <v>-36.5</v>
      </c>
      <c r="L183" s="142">
        <f>K183/F183</f>
        <v>-7.6280041797283177E-2</v>
      </c>
      <c r="M183" s="138" t="s">
        <v>554</v>
      </c>
      <c r="N183" s="135">
        <v>43762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34">
        <v>112</v>
      </c>
      <c r="B184" s="135">
        <v>43194</v>
      </c>
      <c r="C184" s="135"/>
      <c r="D184" s="136" t="s">
        <v>713</v>
      </c>
      <c r="E184" s="137" t="s">
        <v>542</v>
      </c>
      <c r="F184" s="138">
        <f>141.5-7.3</f>
        <v>134.19999999999999</v>
      </c>
      <c r="G184" s="138"/>
      <c r="H184" s="139">
        <v>77</v>
      </c>
      <c r="I184" s="139">
        <v>180</v>
      </c>
      <c r="J184" s="140" t="s">
        <v>714</v>
      </c>
      <c r="K184" s="141">
        <f>H184-F184</f>
        <v>-57.199999999999989</v>
      </c>
      <c r="L184" s="142">
        <f>K184/F184</f>
        <v>-0.42622950819672129</v>
      </c>
      <c r="M184" s="138" t="s">
        <v>554</v>
      </c>
      <c r="N184" s="135">
        <v>43522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4">
        <v>113</v>
      </c>
      <c r="B185" s="135">
        <v>43209</v>
      </c>
      <c r="C185" s="135"/>
      <c r="D185" s="136" t="s">
        <v>715</v>
      </c>
      <c r="E185" s="137" t="s">
        <v>542</v>
      </c>
      <c r="F185" s="138">
        <v>430</v>
      </c>
      <c r="G185" s="138"/>
      <c r="H185" s="139">
        <v>220</v>
      </c>
      <c r="I185" s="139">
        <v>537</v>
      </c>
      <c r="J185" s="140" t="s">
        <v>716</v>
      </c>
      <c r="K185" s="141">
        <f>H185-F185</f>
        <v>-210</v>
      </c>
      <c r="L185" s="142">
        <f>K185/F185</f>
        <v>-0.48837209302325579</v>
      </c>
      <c r="M185" s="138" t="s">
        <v>554</v>
      </c>
      <c r="N185" s="135">
        <v>43252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55">
        <v>114</v>
      </c>
      <c r="B186" s="156">
        <v>43220</v>
      </c>
      <c r="C186" s="156"/>
      <c r="D186" s="157" t="s">
        <v>717</v>
      </c>
      <c r="E186" s="158" t="s">
        <v>542</v>
      </c>
      <c r="F186" s="158">
        <v>153.5</v>
      </c>
      <c r="G186" s="158"/>
      <c r="H186" s="158">
        <v>196</v>
      </c>
      <c r="I186" s="160">
        <v>196</v>
      </c>
      <c r="J186" s="130" t="s">
        <v>718</v>
      </c>
      <c r="K186" s="131">
        <f>H186-F186</f>
        <v>42.5</v>
      </c>
      <c r="L186" s="132">
        <f>K186/F186</f>
        <v>0.27687296416938112</v>
      </c>
      <c r="M186" s="127" t="s">
        <v>544</v>
      </c>
      <c r="N186" s="133">
        <v>43605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34">
        <v>115</v>
      </c>
      <c r="B187" s="135">
        <v>43306</v>
      </c>
      <c r="C187" s="135"/>
      <c r="D187" s="136" t="s">
        <v>686</v>
      </c>
      <c r="E187" s="137" t="s">
        <v>542</v>
      </c>
      <c r="F187" s="138">
        <v>27.5</v>
      </c>
      <c r="G187" s="138"/>
      <c r="H187" s="139">
        <v>13.1</v>
      </c>
      <c r="I187" s="139">
        <v>60</v>
      </c>
      <c r="J187" s="140" t="s">
        <v>719</v>
      </c>
      <c r="K187" s="141">
        <v>-14.4</v>
      </c>
      <c r="L187" s="142">
        <v>-0.52363636363636401</v>
      </c>
      <c r="M187" s="138" t="s">
        <v>554</v>
      </c>
      <c r="N187" s="135">
        <v>43138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64">
        <v>116</v>
      </c>
      <c r="B188" s="165">
        <v>43318</v>
      </c>
      <c r="C188" s="165"/>
      <c r="D188" s="143" t="s">
        <v>720</v>
      </c>
      <c r="E188" s="138" t="s">
        <v>542</v>
      </c>
      <c r="F188" s="138">
        <v>148.5</v>
      </c>
      <c r="G188" s="138"/>
      <c r="H188" s="138">
        <v>102</v>
      </c>
      <c r="I188" s="139">
        <v>182</v>
      </c>
      <c r="J188" s="140" t="s">
        <v>721</v>
      </c>
      <c r="K188" s="141">
        <f>H188-F188</f>
        <v>-46.5</v>
      </c>
      <c r="L188" s="142">
        <f>K188/F188</f>
        <v>-0.31313131313131315</v>
      </c>
      <c r="M188" s="138" t="s">
        <v>554</v>
      </c>
      <c r="N188" s="135">
        <v>43661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4">
        <v>117</v>
      </c>
      <c r="B189" s="125">
        <v>43335</v>
      </c>
      <c r="C189" s="125"/>
      <c r="D189" s="126" t="s">
        <v>722</v>
      </c>
      <c r="E189" s="127" t="s">
        <v>542</v>
      </c>
      <c r="F189" s="158">
        <v>285</v>
      </c>
      <c r="G189" s="127"/>
      <c r="H189" s="127">
        <v>355</v>
      </c>
      <c r="I189" s="129">
        <v>364</v>
      </c>
      <c r="J189" s="130" t="s">
        <v>723</v>
      </c>
      <c r="K189" s="131">
        <v>70</v>
      </c>
      <c r="L189" s="132">
        <v>0.24561403508771901</v>
      </c>
      <c r="M189" s="127" t="s">
        <v>544</v>
      </c>
      <c r="N189" s="133">
        <v>43455</v>
      </c>
      <c r="O189" s="54"/>
      <c r="P189" s="54"/>
      <c r="Q189" s="191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4">
        <v>118</v>
      </c>
      <c r="B190" s="125">
        <v>43341</v>
      </c>
      <c r="C190" s="125"/>
      <c r="D190" s="126" t="s">
        <v>382</v>
      </c>
      <c r="E190" s="127" t="s">
        <v>542</v>
      </c>
      <c r="F190" s="158">
        <v>525</v>
      </c>
      <c r="G190" s="127"/>
      <c r="H190" s="127">
        <v>585</v>
      </c>
      <c r="I190" s="129">
        <v>635</v>
      </c>
      <c r="J190" s="130" t="s">
        <v>724</v>
      </c>
      <c r="K190" s="131">
        <f t="shared" ref="K190:K221" si="53">H190-F190</f>
        <v>60</v>
      </c>
      <c r="L190" s="132">
        <f t="shared" ref="L190:L221" si="54">K190/F190</f>
        <v>0.11428571428571428</v>
      </c>
      <c r="M190" s="127" t="s">
        <v>544</v>
      </c>
      <c r="N190" s="133">
        <v>43662</v>
      </c>
      <c r="O190" s="54"/>
      <c r="P190" s="54"/>
      <c r="Q190" s="191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4">
        <v>119</v>
      </c>
      <c r="B191" s="125">
        <v>43395</v>
      </c>
      <c r="C191" s="125"/>
      <c r="D191" s="126" t="s">
        <v>373</v>
      </c>
      <c r="E191" s="127" t="s">
        <v>542</v>
      </c>
      <c r="F191" s="158">
        <v>475</v>
      </c>
      <c r="G191" s="127"/>
      <c r="H191" s="127">
        <v>574</v>
      </c>
      <c r="I191" s="129">
        <v>570</v>
      </c>
      <c r="J191" s="130" t="s">
        <v>626</v>
      </c>
      <c r="K191" s="131">
        <f t="shared" si="53"/>
        <v>99</v>
      </c>
      <c r="L191" s="132">
        <f t="shared" si="54"/>
        <v>0.20842105263157895</v>
      </c>
      <c r="M191" s="127" t="s">
        <v>544</v>
      </c>
      <c r="N191" s="133">
        <v>43403</v>
      </c>
      <c r="O191" s="54"/>
      <c r="P191" s="54"/>
      <c r="Q191" s="191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5">
        <v>120</v>
      </c>
      <c r="B192" s="156">
        <v>43397</v>
      </c>
      <c r="C192" s="156"/>
      <c r="D192" s="157" t="s">
        <v>725</v>
      </c>
      <c r="E192" s="158" t="s">
        <v>542</v>
      </c>
      <c r="F192" s="158">
        <v>707.5</v>
      </c>
      <c r="G192" s="158"/>
      <c r="H192" s="158">
        <v>872</v>
      </c>
      <c r="I192" s="160">
        <v>872</v>
      </c>
      <c r="J192" s="161" t="s">
        <v>626</v>
      </c>
      <c r="K192" s="131">
        <f t="shared" si="53"/>
        <v>164.5</v>
      </c>
      <c r="L192" s="162">
        <f t="shared" si="54"/>
        <v>0.23250883392226149</v>
      </c>
      <c r="M192" s="158" t="s">
        <v>544</v>
      </c>
      <c r="N192" s="163">
        <v>43482</v>
      </c>
      <c r="O192" s="54"/>
      <c r="P192" s="54"/>
      <c r="Q192" s="191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55">
        <v>121</v>
      </c>
      <c r="B193" s="156">
        <v>43398</v>
      </c>
      <c r="C193" s="156"/>
      <c r="D193" s="157" t="s">
        <v>726</v>
      </c>
      <c r="E193" s="158" t="s">
        <v>542</v>
      </c>
      <c r="F193" s="158">
        <v>162</v>
      </c>
      <c r="G193" s="158"/>
      <c r="H193" s="158">
        <v>204</v>
      </c>
      <c r="I193" s="160">
        <v>209</v>
      </c>
      <c r="J193" s="161" t="s">
        <v>727</v>
      </c>
      <c r="K193" s="131">
        <f t="shared" si="53"/>
        <v>42</v>
      </c>
      <c r="L193" s="162">
        <f t="shared" si="54"/>
        <v>0.25925925925925924</v>
      </c>
      <c r="M193" s="158" t="s">
        <v>544</v>
      </c>
      <c r="N193" s="163">
        <v>43539</v>
      </c>
      <c r="O193" s="54"/>
      <c r="P193" s="54"/>
      <c r="Q193" s="191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55">
        <v>122</v>
      </c>
      <c r="B194" s="156">
        <v>43399</v>
      </c>
      <c r="C194" s="156"/>
      <c r="D194" s="157" t="s">
        <v>458</v>
      </c>
      <c r="E194" s="158" t="s">
        <v>542</v>
      </c>
      <c r="F194" s="158">
        <v>240</v>
      </c>
      <c r="G194" s="158"/>
      <c r="H194" s="158">
        <v>297</v>
      </c>
      <c r="I194" s="160">
        <v>297</v>
      </c>
      <c r="J194" s="161" t="s">
        <v>626</v>
      </c>
      <c r="K194" s="167">
        <f t="shared" si="53"/>
        <v>57</v>
      </c>
      <c r="L194" s="162">
        <f t="shared" si="54"/>
        <v>0.23749999999999999</v>
      </c>
      <c r="M194" s="158" t="s">
        <v>544</v>
      </c>
      <c r="N194" s="163">
        <v>43417</v>
      </c>
      <c r="O194" s="54"/>
      <c r="P194" s="54"/>
      <c r="Q194" s="191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4">
        <v>123</v>
      </c>
      <c r="B195" s="125">
        <v>43439</v>
      </c>
      <c r="C195" s="125"/>
      <c r="D195" s="126" t="s">
        <v>728</v>
      </c>
      <c r="E195" s="127" t="s">
        <v>542</v>
      </c>
      <c r="F195" s="127">
        <v>202.5</v>
      </c>
      <c r="G195" s="127"/>
      <c r="H195" s="127">
        <v>255</v>
      </c>
      <c r="I195" s="129">
        <v>252</v>
      </c>
      <c r="J195" s="130" t="s">
        <v>626</v>
      </c>
      <c r="K195" s="131">
        <f t="shared" si="53"/>
        <v>52.5</v>
      </c>
      <c r="L195" s="132">
        <f t="shared" si="54"/>
        <v>0.25925925925925924</v>
      </c>
      <c r="M195" s="127" t="s">
        <v>544</v>
      </c>
      <c r="N195" s="133">
        <v>43542</v>
      </c>
      <c r="O195" s="54"/>
      <c r="P195" s="54"/>
      <c r="Q195" s="191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55">
        <v>124</v>
      </c>
      <c r="B196" s="156">
        <v>43465</v>
      </c>
      <c r="C196" s="125"/>
      <c r="D196" s="157" t="s">
        <v>155</v>
      </c>
      <c r="E196" s="158" t="s">
        <v>542</v>
      </c>
      <c r="F196" s="158">
        <v>710</v>
      </c>
      <c r="G196" s="158"/>
      <c r="H196" s="158">
        <v>866</v>
      </c>
      <c r="I196" s="160">
        <v>866</v>
      </c>
      <c r="J196" s="161" t="s">
        <v>626</v>
      </c>
      <c r="K196" s="131">
        <f t="shared" si="53"/>
        <v>156</v>
      </c>
      <c r="L196" s="132">
        <f t="shared" si="54"/>
        <v>0.21971830985915494</v>
      </c>
      <c r="M196" s="127" t="s">
        <v>544</v>
      </c>
      <c r="N196" s="133">
        <v>43553</v>
      </c>
      <c r="O196" s="54"/>
      <c r="P196" s="54"/>
      <c r="Q196" s="191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55">
        <v>125</v>
      </c>
      <c r="B197" s="156">
        <v>43522</v>
      </c>
      <c r="C197" s="156"/>
      <c r="D197" s="157" t="s">
        <v>169</v>
      </c>
      <c r="E197" s="158" t="s">
        <v>542</v>
      </c>
      <c r="F197" s="158">
        <v>337.25</v>
      </c>
      <c r="G197" s="158"/>
      <c r="H197" s="158">
        <v>398.5</v>
      </c>
      <c r="I197" s="160">
        <v>411</v>
      </c>
      <c r="J197" s="130" t="s">
        <v>729</v>
      </c>
      <c r="K197" s="131">
        <f t="shared" si="53"/>
        <v>61.25</v>
      </c>
      <c r="L197" s="132">
        <f t="shared" si="54"/>
        <v>0.1816160118606375</v>
      </c>
      <c r="M197" s="127" t="s">
        <v>544</v>
      </c>
      <c r="N197" s="133">
        <v>43760</v>
      </c>
      <c r="O197" s="54"/>
      <c r="P197" s="54"/>
      <c r="Q197" s="191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68">
        <v>126</v>
      </c>
      <c r="B198" s="169">
        <v>43559</v>
      </c>
      <c r="C198" s="169"/>
      <c r="D198" s="170" t="s">
        <v>730</v>
      </c>
      <c r="E198" s="171" t="s">
        <v>542</v>
      </c>
      <c r="F198" s="171">
        <v>130</v>
      </c>
      <c r="G198" s="171"/>
      <c r="H198" s="171">
        <v>65</v>
      </c>
      <c r="I198" s="172">
        <v>158</v>
      </c>
      <c r="J198" s="140" t="s">
        <v>731</v>
      </c>
      <c r="K198" s="141">
        <f t="shared" si="53"/>
        <v>-65</v>
      </c>
      <c r="L198" s="142">
        <f t="shared" si="54"/>
        <v>-0.5</v>
      </c>
      <c r="M198" s="138" t="s">
        <v>554</v>
      </c>
      <c r="N198" s="135">
        <v>43726</v>
      </c>
      <c r="O198" s="54"/>
      <c r="P198" s="54"/>
      <c r="Q198" s="191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55">
        <v>127</v>
      </c>
      <c r="B199" s="156">
        <v>43017</v>
      </c>
      <c r="C199" s="156"/>
      <c r="D199" s="157" t="s">
        <v>204</v>
      </c>
      <c r="E199" s="158" t="s">
        <v>542</v>
      </c>
      <c r="F199" s="158">
        <v>141.5</v>
      </c>
      <c r="G199" s="158"/>
      <c r="H199" s="158">
        <v>183.5</v>
      </c>
      <c r="I199" s="160">
        <v>210</v>
      </c>
      <c r="J199" s="130" t="s">
        <v>727</v>
      </c>
      <c r="K199" s="131">
        <f t="shared" si="53"/>
        <v>42</v>
      </c>
      <c r="L199" s="132">
        <f t="shared" si="54"/>
        <v>0.29681978798586572</v>
      </c>
      <c r="M199" s="127" t="s">
        <v>544</v>
      </c>
      <c r="N199" s="133">
        <v>43042</v>
      </c>
      <c r="O199" s="54"/>
      <c r="P199" s="54"/>
      <c r="Q199" s="191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8">
        <v>128</v>
      </c>
      <c r="B200" s="169">
        <v>43074</v>
      </c>
      <c r="C200" s="169"/>
      <c r="D200" s="170" t="s">
        <v>732</v>
      </c>
      <c r="E200" s="171" t="s">
        <v>542</v>
      </c>
      <c r="F200" s="166">
        <v>172</v>
      </c>
      <c r="G200" s="171"/>
      <c r="H200" s="171">
        <v>155.25</v>
      </c>
      <c r="I200" s="172">
        <v>230</v>
      </c>
      <c r="J200" s="140" t="s">
        <v>733</v>
      </c>
      <c r="K200" s="141">
        <f t="shared" si="53"/>
        <v>-16.75</v>
      </c>
      <c r="L200" s="142">
        <f t="shared" si="54"/>
        <v>-9.7383720930232565E-2</v>
      </c>
      <c r="M200" s="138" t="s">
        <v>554</v>
      </c>
      <c r="N200" s="135">
        <v>43787</v>
      </c>
      <c r="O200" s="54"/>
      <c r="P200" s="54"/>
      <c r="Q200" s="191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5">
        <v>129</v>
      </c>
      <c r="B201" s="156">
        <v>43398</v>
      </c>
      <c r="C201" s="156"/>
      <c r="D201" s="157" t="s">
        <v>117</v>
      </c>
      <c r="E201" s="158" t="s">
        <v>542</v>
      </c>
      <c r="F201" s="158">
        <v>698.5</v>
      </c>
      <c r="G201" s="158"/>
      <c r="H201" s="158">
        <v>890</v>
      </c>
      <c r="I201" s="160">
        <v>890</v>
      </c>
      <c r="J201" s="130" t="s">
        <v>734</v>
      </c>
      <c r="K201" s="131">
        <f t="shared" si="53"/>
        <v>191.5</v>
      </c>
      <c r="L201" s="132">
        <f t="shared" si="54"/>
        <v>0.27415891195418757</v>
      </c>
      <c r="M201" s="127" t="s">
        <v>544</v>
      </c>
      <c r="N201" s="133">
        <v>44328</v>
      </c>
      <c r="O201" s="54"/>
      <c r="P201" s="54"/>
      <c r="Q201" s="191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55">
        <v>130</v>
      </c>
      <c r="B202" s="156">
        <v>42877</v>
      </c>
      <c r="C202" s="156"/>
      <c r="D202" s="157" t="s">
        <v>735</v>
      </c>
      <c r="E202" s="158" t="s">
        <v>542</v>
      </c>
      <c r="F202" s="158">
        <v>127.6</v>
      </c>
      <c r="G202" s="158"/>
      <c r="H202" s="158">
        <v>138</v>
      </c>
      <c r="I202" s="160">
        <v>190</v>
      </c>
      <c r="J202" s="130" t="s">
        <v>736</v>
      </c>
      <c r="K202" s="131">
        <f t="shared" si="53"/>
        <v>10.400000000000006</v>
      </c>
      <c r="L202" s="132">
        <f t="shared" si="54"/>
        <v>8.1504702194357417E-2</v>
      </c>
      <c r="M202" s="127" t="s">
        <v>544</v>
      </c>
      <c r="N202" s="133">
        <v>43774</v>
      </c>
      <c r="O202" s="54"/>
      <c r="P202" s="54"/>
      <c r="Q202" s="191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55">
        <v>131</v>
      </c>
      <c r="B203" s="156">
        <v>43158</v>
      </c>
      <c r="C203" s="156"/>
      <c r="D203" s="157" t="s">
        <v>737</v>
      </c>
      <c r="E203" s="158" t="s">
        <v>542</v>
      </c>
      <c r="F203" s="158">
        <v>317</v>
      </c>
      <c r="G203" s="158"/>
      <c r="H203" s="158">
        <v>382.5</v>
      </c>
      <c r="I203" s="160">
        <v>398</v>
      </c>
      <c r="J203" s="130" t="s">
        <v>738</v>
      </c>
      <c r="K203" s="131">
        <f t="shared" si="53"/>
        <v>65.5</v>
      </c>
      <c r="L203" s="132">
        <f t="shared" si="54"/>
        <v>0.20662460567823343</v>
      </c>
      <c r="M203" s="127" t="s">
        <v>544</v>
      </c>
      <c r="N203" s="133">
        <v>44238</v>
      </c>
      <c r="O203" s="54"/>
      <c r="P203" s="54"/>
      <c r="Q203" s="191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8">
        <v>132</v>
      </c>
      <c r="B204" s="169">
        <v>43164</v>
      </c>
      <c r="C204" s="169"/>
      <c r="D204" s="170" t="s">
        <v>161</v>
      </c>
      <c r="E204" s="171" t="s">
        <v>542</v>
      </c>
      <c r="F204" s="166">
        <f>510-14.4</f>
        <v>495.6</v>
      </c>
      <c r="G204" s="171"/>
      <c r="H204" s="171">
        <v>350</v>
      </c>
      <c r="I204" s="172">
        <v>672</v>
      </c>
      <c r="J204" s="140" t="s">
        <v>739</v>
      </c>
      <c r="K204" s="141">
        <f t="shared" si="53"/>
        <v>-145.60000000000002</v>
      </c>
      <c r="L204" s="142">
        <f t="shared" si="54"/>
        <v>-0.29378531073446329</v>
      </c>
      <c r="M204" s="138" t="s">
        <v>554</v>
      </c>
      <c r="N204" s="135">
        <v>43887</v>
      </c>
      <c r="O204" s="54"/>
      <c r="P204" s="54"/>
      <c r="Q204" s="191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68">
        <v>133</v>
      </c>
      <c r="B205" s="169">
        <v>43237</v>
      </c>
      <c r="C205" s="169"/>
      <c r="D205" s="170" t="s">
        <v>740</v>
      </c>
      <c r="E205" s="171" t="s">
        <v>542</v>
      </c>
      <c r="F205" s="166">
        <v>230.3</v>
      </c>
      <c r="G205" s="171"/>
      <c r="H205" s="171">
        <v>102.5</v>
      </c>
      <c r="I205" s="172">
        <v>348</v>
      </c>
      <c r="J205" s="140" t="s">
        <v>741</v>
      </c>
      <c r="K205" s="141">
        <f t="shared" si="53"/>
        <v>-127.80000000000001</v>
      </c>
      <c r="L205" s="142">
        <f t="shared" si="54"/>
        <v>-0.55492835432045162</v>
      </c>
      <c r="M205" s="138" t="s">
        <v>554</v>
      </c>
      <c r="N205" s="135">
        <v>43896</v>
      </c>
      <c r="O205" s="54"/>
      <c r="P205" s="54"/>
      <c r="Q205" s="191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55">
        <v>134</v>
      </c>
      <c r="B206" s="156">
        <v>43258</v>
      </c>
      <c r="C206" s="156"/>
      <c r="D206" s="157" t="s">
        <v>421</v>
      </c>
      <c r="E206" s="158" t="s">
        <v>542</v>
      </c>
      <c r="F206" s="158">
        <f>342.5-5.1</f>
        <v>337.4</v>
      </c>
      <c r="G206" s="158"/>
      <c r="H206" s="158">
        <v>412.5</v>
      </c>
      <c r="I206" s="160">
        <v>439</v>
      </c>
      <c r="J206" s="130" t="s">
        <v>742</v>
      </c>
      <c r="K206" s="131">
        <f t="shared" si="53"/>
        <v>75.100000000000023</v>
      </c>
      <c r="L206" s="132">
        <f t="shared" si="54"/>
        <v>0.22258446947243635</v>
      </c>
      <c r="M206" s="127" t="s">
        <v>544</v>
      </c>
      <c r="N206" s="133">
        <v>44230</v>
      </c>
      <c r="O206" s="54"/>
      <c r="P206" s="54"/>
      <c r="Q206" s="191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49">
        <v>135</v>
      </c>
      <c r="B207" s="148">
        <v>43285</v>
      </c>
      <c r="C207" s="148"/>
      <c r="D207" s="149" t="s">
        <v>56</v>
      </c>
      <c r="E207" s="150" t="s">
        <v>542</v>
      </c>
      <c r="F207" s="150">
        <f>127.5-5.53</f>
        <v>121.97</v>
      </c>
      <c r="G207" s="151"/>
      <c r="H207" s="151">
        <v>122.5</v>
      </c>
      <c r="I207" s="151">
        <v>170</v>
      </c>
      <c r="J207" s="152" t="s">
        <v>743</v>
      </c>
      <c r="K207" s="153">
        <f t="shared" si="53"/>
        <v>0.53000000000000114</v>
      </c>
      <c r="L207" s="154">
        <f t="shared" si="54"/>
        <v>4.3453308190538747E-3</v>
      </c>
      <c r="M207" s="150" t="s">
        <v>561</v>
      </c>
      <c r="N207" s="148">
        <v>44431</v>
      </c>
      <c r="O207" s="54"/>
      <c r="P207" s="54"/>
      <c r="Q207" s="191"/>
      <c r="R207" s="37" t="s">
        <v>837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68">
        <v>136</v>
      </c>
      <c r="B208" s="169">
        <v>43294</v>
      </c>
      <c r="C208" s="169"/>
      <c r="D208" s="170" t="s">
        <v>744</v>
      </c>
      <c r="E208" s="171" t="s">
        <v>542</v>
      </c>
      <c r="F208" s="166">
        <v>46.5</v>
      </c>
      <c r="G208" s="171"/>
      <c r="H208" s="171">
        <v>17</v>
      </c>
      <c r="I208" s="172">
        <v>59</v>
      </c>
      <c r="J208" s="140" t="s">
        <v>745</v>
      </c>
      <c r="K208" s="141">
        <f t="shared" si="53"/>
        <v>-29.5</v>
      </c>
      <c r="L208" s="142">
        <f t="shared" si="54"/>
        <v>-0.63440860215053763</v>
      </c>
      <c r="M208" s="138" t="s">
        <v>554</v>
      </c>
      <c r="N208" s="135">
        <v>43887</v>
      </c>
      <c r="O208" s="54"/>
      <c r="P208" s="54"/>
      <c r="Q208" s="191"/>
      <c r="R208" s="37" t="s">
        <v>837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55">
        <v>137</v>
      </c>
      <c r="B209" s="156">
        <v>43396</v>
      </c>
      <c r="C209" s="156"/>
      <c r="D209" s="157" t="s">
        <v>405</v>
      </c>
      <c r="E209" s="158" t="s">
        <v>542</v>
      </c>
      <c r="F209" s="158">
        <v>156.5</v>
      </c>
      <c r="G209" s="158"/>
      <c r="H209" s="158">
        <v>207.5</v>
      </c>
      <c r="I209" s="160">
        <v>191</v>
      </c>
      <c r="J209" s="130" t="s">
        <v>626</v>
      </c>
      <c r="K209" s="131">
        <f t="shared" si="53"/>
        <v>51</v>
      </c>
      <c r="L209" s="132">
        <f t="shared" si="54"/>
        <v>0.32587859424920129</v>
      </c>
      <c r="M209" s="127" t="s">
        <v>544</v>
      </c>
      <c r="N209" s="133">
        <v>44369</v>
      </c>
      <c r="O209" s="54"/>
      <c r="P209" s="54"/>
      <c r="Q209" s="191"/>
      <c r="R209" s="37" t="s">
        <v>837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5">
        <v>138</v>
      </c>
      <c r="B210" s="156">
        <v>43439</v>
      </c>
      <c r="C210" s="156"/>
      <c r="D210" s="157" t="s">
        <v>336</v>
      </c>
      <c r="E210" s="158" t="s">
        <v>542</v>
      </c>
      <c r="F210" s="158">
        <v>259.5</v>
      </c>
      <c r="G210" s="158"/>
      <c r="H210" s="158">
        <v>320</v>
      </c>
      <c r="I210" s="160">
        <v>320</v>
      </c>
      <c r="J210" s="130" t="s">
        <v>626</v>
      </c>
      <c r="K210" s="131">
        <f t="shared" si="53"/>
        <v>60.5</v>
      </c>
      <c r="L210" s="132">
        <f t="shared" si="54"/>
        <v>0.23314065510597304</v>
      </c>
      <c r="M210" s="127" t="s">
        <v>544</v>
      </c>
      <c r="N210" s="133">
        <v>44323</v>
      </c>
      <c r="O210" s="54"/>
      <c r="P210" s="54"/>
      <c r="Q210" s="191"/>
      <c r="R210" s="37" t="s">
        <v>836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8">
        <v>139</v>
      </c>
      <c r="B211" s="169">
        <v>43439</v>
      </c>
      <c r="C211" s="169"/>
      <c r="D211" s="170" t="s">
        <v>746</v>
      </c>
      <c r="E211" s="171" t="s">
        <v>542</v>
      </c>
      <c r="F211" s="171">
        <v>715</v>
      </c>
      <c r="G211" s="171"/>
      <c r="H211" s="171">
        <v>445</v>
      </c>
      <c r="I211" s="172">
        <v>840</v>
      </c>
      <c r="J211" s="140" t="s">
        <v>747</v>
      </c>
      <c r="K211" s="141">
        <f t="shared" si="53"/>
        <v>-270</v>
      </c>
      <c r="L211" s="142">
        <f t="shared" si="54"/>
        <v>-0.3776223776223776</v>
      </c>
      <c r="M211" s="138" t="s">
        <v>554</v>
      </c>
      <c r="N211" s="135">
        <v>43800</v>
      </c>
      <c r="O211" s="54"/>
      <c r="P211" s="54"/>
      <c r="Q211" s="191"/>
      <c r="R211" s="37" t="s">
        <v>836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140</v>
      </c>
      <c r="B212" s="156">
        <v>43469</v>
      </c>
      <c r="C212" s="156"/>
      <c r="D212" s="157" t="s">
        <v>175</v>
      </c>
      <c r="E212" s="158" t="s">
        <v>542</v>
      </c>
      <c r="F212" s="158">
        <v>875</v>
      </c>
      <c r="G212" s="158"/>
      <c r="H212" s="158">
        <v>1165</v>
      </c>
      <c r="I212" s="160">
        <v>1185</v>
      </c>
      <c r="J212" s="130" t="s">
        <v>748</v>
      </c>
      <c r="K212" s="131">
        <f t="shared" si="53"/>
        <v>290</v>
      </c>
      <c r="L212" s="132">
        <f t="shared" si="54"/>
        <v>0.33142857142857141</v>
      </c>
      <c r="M212" s="127" t="s">
        <v>544</v>
      </c>
      <c r="N212" s="133">
        <v>43847</v>
      </c>
      <c r="O212" s="54"/>
      <c r="P212" s="54"/>
      <c r="Q212" s="191"/>
      <c r="R212" s="37" t="s">
        <v>836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5">
        <v>141</v>
      </c>
      <c r="B213" s="156">
        <v>43559</v>
      </c>
      <c r="C213" s="156"/>
      <c r="D213" s="157" t="s">
        <v>354</v>
      </c>
      <c r="E213" s="158" t="s">
        <v>542</v>
      </c>
      <c r="F213" s="158">
        <f>387-14.63</f>
        <v>372.37</v>
      </c>
      <c r="G213" s="158"/>
      <c r="H213" s="158">
        <v>490</v>
      </c>
      <c r="I213" s="160">
        <v>490</v>
      </c>
      <c r="J213" s="130" t="s">
        <v>626</v>
      </c>
      <c r="K213" s="131">
        <f t="shared" si="53"/>
        <v>117.63</v>
      </c>
      <c r="L213" s="132">
        <f t="shared" si="54"/>
        <v>0.31589548030185027</v>
      </c>
      <c r="M213" s="127" t="s">
        <v>544</v>
      </c>
      <c r="N213" s="133">
        <v>43850</v>
      </c>
      <c r="O213" s="54"/>
      <c r="P213" s="54"/>
      <c r="Q213" s="191"/>
      <c r="R213" s="37" t="s">
        <v>837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8">
        <v>142</v>
      </c>
      <c r="B214" s="169">
        <v>43578</v>
      </c>
      <c r="C214" s="169"/>
      <c r="D214" s="170" t="s">
        <v>749</v>
      </c>
      <c r="E214" s="171" t="s">
        <v>553</v>
      </c>
      <c r="F214" s="171">
        <v>220</v>
      </c>
      <c r="G214" s="171"/>
      <c r="H214" s="171">
        <v>127.5</v>
      </c>
      <c r="I214" s="172">
        <v>284</v>
      </c>
      <c r="J214" s="140" t="s">
        <v>750</v>
      </c>
      <c r="K214" s="141">
        <f t="shared" si="53"/>
        <v>-92.5</v>
      </c>
      <c r="L214" s="142">
        <f t="shared" si="54"/>
        <v>-0.42045454545454547</v>
      </c>
      <c r="M214" s="138" t="s">
        <v>554</v>
      </c>
      <c r="N214" s="135">
        <v>43896</v>
      </c>
      <c r="O214" s="54"/>
      <c r="P214" s="54"/>
      <c r="Q214" s="191"/>
      <c r="R214" s="37" t="s">
        <v>836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5">
        <v>143</v>
      </c>
      <c r="B215" s="156">
        <v>43622</v>
      </c>
      <c r="C215" s="156"/>
      <c r="D215" s="157" t="s">
        <v>459</v>
      </c>
      <c r="E215" s="158" t="s">
        <v>553</v>
      </c>
      <c r="F215" s="158">
        <v>332.8</v>
      </c>
      <c r="G215" s="158"/>
      <c r="H215" s="158">
        <v>405</v>
      </c>
      <c r="I215" s="160">
        <v>419</v>
      </c>
      <c r="J215" s="130" t="s">
        <v>751</v>
      </c>
      <c r="K215" s="131">
        <f t="shared" si="53"/>
        <v>72.199999999999989</v>
      </c>
      <c r="L215" s="132">
        <f t="shared" si="54"/>
        <v>0.21694711538461534</v>
      </c>
      <c r="M215" s="127" t="s">
        <v>544</v>
      </c>
      <c r="N215" s="133">
        <v>43860</v>
      </c>
      <c r="O215" s="54"/>
      <c r="P215" s="54"/>
      <c r="Q215" s="191"/>
      <c r="R215" s="37" t="s">
        <v>836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49">
        <v>144</v>
      </c>
      <c r="B216" s="148">
        <v>43641</v>
      </c>
      <c r="C216" s="148"/>
      <c r="D216" s="149" t="s">
        <v>167</v>
      </c>
      <c r="E216" s="150" t="s">
        <v>542</v>
      </c>
      <c r="F216" s="150">
        <v>386</v>
      </c>
      <c r="G216" s="151"/>
      <c r="H216" s="151">
        <v>395</v>
      </c>
      <c r="I216" s="151">
        <v>452</v>
      </c>
      <c r="J216" s="152" t="s">
        <v>752</v>
      </c>
      <c r="K216" s="153">
        <f t="shared" si="53"/>
        <v>9</v>
      </c>
      <c r="L216" s="154">
        <f t="shared" si="54"/>
        <v>2.3316062176165803E-2</v>
      </c>
      <c r="M216" s="150" t="s">
        <v>561</v>
      </c>
      <c r="N216" s="148">
        <v>43868</v>
      </c>
      <c r="O216" s="54"/>
      <c r="P216" s="54"/>
      <c r="Q216" s="191"/>
      <c r="R216" s="37" t="s">
        <v>837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49">
        <v>145</v>
      </c>
      <c r="B217" s="148">
        <v>43707</v>
      </c>
      <c r="C217" s="148"/>
      <c r="D217" s="149" t="s">
        <v>142</v>
      </c>
      <c r="E217" s="150" t="s">
        <v>542</v>
      </c>
      <c r="F217" s="150">
        <v>137.5</v>
      </c>
      <c r="G217" s="151"/>
      <c r="H217" s="151">
        <v>138.5</v>
      </c>
      <c r="I217" s="151">
        <v>190</v>
      </c>
      <c r="J217" s="152" t="s">
        <v>753</v>
      </c>
      <c r="K217" s="153">
        <f t="shared" si="53"/>
        <v>1</v>
      </c>
      <c r="L217" s="154">
        <f t="shared" si="54"/>
        <v>7.2727272727272727E-3</v>
      </c>
      <c r="M217" s="150" t="s">
        <v>561</v>
      </c>
      <c r="N217" s="148">
        <v>44432</v>
      </c>
      <c r="O217" s="54"/>
      <c r="P217" s="54"/>
      <c r="Q217" s="191"/>
      <c r="R217" s="37" t="s">
        <v>837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5">
        <v>146</v>
      </c>
      <c r="B218" s="156">
        <v>43731</v>
      </c>
      <c r="C218" s="156"/>
      <c r="D218" s="157" t="s">
        <v>414</v>
      </c>
      <c r="E218" s="158" t="s">
        <v>542</v>
      </c>
      <c r="F218" s="158">
        <v>235</v>
      </c>
      <c r="G218" s="158"/>
      <c r="H218" s="158">
        <v>295</v>
      </c>
      <c r="I218" s="160">
        <v>296</v>
      </c>
      <c r="J218" s="130" t="s">
        <v>754</v>
      </c>
      <c r="K218" s="131">
        <f t="shared" si="53"/>
        <v>60</v>
      </c>
      <c r="L218" s="132">
        <f t="shared" si="54"/>
        <v>0.25531914893617019</v>
      </c>
      <c r="M218" s="127" t="s">
        <v>544</v>
      </c>
      <c r="N218" s="133">
        <v>43844</v>
      </c>
      <c r="O218" s="54"/>
      <c r="P218" s="54"/>
      <c r="Q218" s="191"/>
      <c r="R218" s="37" t="s">
        <v>836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5">
        <v>147</v>
      </c>
      <c r="B219" s="156">
        <v>43752</v>
      </c>
      <c r="C219" s="156"/>
      <c r="D219" s="157" t="s">
        <v>755</v>
      </c>
      <c r="E219" s="158" t="s">
        <v>542</v>
      </c>
      <c r="F219" s="158">
        <v>277.5</v>
      </c>
      <c r="G219" s="158"/>
      <c r="H219" s="158">
        <v>333</v>
      </c>
      <c r="I219" s="160">
        <v>333</v>
      </c>
      <c r="J219" s="130" t="s">
        <v>756</v>
      </c>
      <c r="K219" s="131">
        <f t="shared" si="53"/>
        <v>55.5</v>
      </c>
      <c r="L219" s="132">
        <f t="shared" si="54"/>
        <v>0.2</v>
      </c>
      <c r="M219" s="127" t="s">
        <v>544</v>
      </c>
      <c r="N219" s="133">
        <v>43846</v>
      </c>
      <c r="O219" s="54"/>
      <c r="P219" s="54"/>
      <c r="Q219" s="191"/>
      <c r="R219" s="37" t="s">
        <v>837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5">
        <v>148</v>
      </c>
      <c r="B220" s="156">
        <v>43752</v>
      </c>
      <c r="C220" s="156"/>
      <c r="D220" s="157" t="s">
        <v>757</v>
      </c>
      <c r="E220" s="158" t="s">
        <v>542</v>
      </c>
      <c r="F220" s="158">
        <v>930</v>
      </c>
      <c r="G220" s="158"/>
      <c r="H220" s="158">
        <v>1165</v>
      </c>
      <c r="I220" s="160">
        <v>1200</v>
      </c>
      <c r="J220" s="130" t="s">
        <v>758</v>
      </c>
      <c r="K220" s="131">
        <f t="shared" si="53"/>
        <v>235</v>
      </c>
      <c r="L220" s="132">
        <f t="shared" si="54"/>
        <v>0.25268817204301075</v>
      </c>
      <c r="M220" s="127" t="s">
        <v>544</v>
      </c>
      <c r="N220" s="133">
        <v>43847</v>
      </c>
      <c r="O220" s="54"/>
      <c r="P220" s="54"/>
      <c r="Q220" s="191"/>
      <c r="R220" s="37" t="s">
        <v>837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149</v>
      </c>
      <c r="B221" s="156">
        <v>43753</v>
      </c>
      <c r="C221" s="156"/>
      <c r="D221" s="157" t="s">
        <v>759</v>
      </c>
      <c r="E221" s="158" t="s">
        <v>542</v>
      </c>
      <c r="F221" s="128">
        <v>111</v>
      </c>
      <c r="G221" s="158"/>
      <c r="H221" s="158">
        <v>141</v>
      </c>
      <c r="I221" s="160">
        <v>141</v>
      </c>
      <c r="J221" s="130" t="s">
        <v>760</v>
      </c>
      <c r="K221" s="131">
        <f t="shared" si="53"/>
        <v>30</v>
      </c>
      <c r="L221" s="132">
        <f t="shared" si="54"/>
        <v>0.27027027027027029</v>
      </c>
      <c r="M221" s="127" t="s">
        <v>544</v>
      </c>
      <c r="N221" s="133">
        <v>44328</v>
      </c>
      <c r="O221" s="54"/>
      <c r="P221" s="54"/>
      <c r="Q221" s="191"/>
      <c r="R221" s="37" t="s">
        <v>837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150</v>
      </c>
      <c r="B222" s="156">
        <v>43753</v>
      </c>
      <c r="C222" s="156"/>
      <c r="D222" s="157" t="s">
        <v>761</v>
      </c>
      <c r="E222" s="158" t="s">
        <v>542</v>
      </c>
      <c r="F222" s="128">
        <v>296</v>
      </c>
      <c r="G222" s="158"/>
      <c r="H222" s="158">
        <v>370</v>
      </c>
      <c r="I222" s="160">
        <v>370</v>
      </c>
      <c r="J222" s="130" t="s">
        <v>626</v>
      </c>
      <c r="K222" s="131">
        <f t="shared" ref="K222:K247" si="55">H222-F222</f>
        <v>74</v>
      </c>
      <c r="L222" s="132">
        <f t="shared" ref="L222:L247" si="56">K222/F222</f>
        <v>0.25</v>
      </c>
      <c r="M222" s="127" t="s">
        <v>544</v>
      </c>
      <c r="N222" s="133">
        <v>43853</v>
      </c>
      <c r="O222" s="54"/>
      <c r="P222" s="54"/>
      <c r="Q222" s="191"/>
      <c r="R222" s="37" t="s">
        <v>837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151</v>
      </c>
      <c r="B223" s="156">
        <v>43754</v>
      </c>
      <c r="C223" s="156"/>
      <c r="D223" s="157" t="s">
        <v>762</v>
      </c>
      <c r="E223" s="158" t="s">
        <v>542</v>
      </c>
      <c r="F223" s="128">
        <v>300</v>
      </c>
      <c r="G223" s="158"/>
      <c r="H223" s="158">
        <v>382.5</v>
      </c>
      <c r="I223" s="160">
        <v>344</v>
      </c>
      <c r="J223" s="130" t="s">
        <v>763</v>
      </c>
      <c r="K223" s="131">
        <f t="shared" si="55"/>
        <v>82.5</v>
      </c>
      <c r="L223" s="132">
        <f t="shared" si="56"/>
        <v>0.27500000000000002</v>
      </c>
      <c r="M223" s="127" t="s">
        <v>544</v>
      </c>
      <c r="N223" s="133">
        <v>44238</v>
      </c>
      <c r="O223" s="54"/>
      <c r="P223" s="54"/>
      <c r="Q223" s="191"/>
      <c r="R223" s="37" t="s">
        <v>837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152</v>
      </c>
      <c r="B224" s="156">
        <v>43832</v>
      </c>
      <c r="C224" s="156"/>
      <c r="D224" s="157" t="s">
        <v>764</v>
      </c>
      <c r="E224" s="158" t="s">
        <v>542</v>
      </c>
      <c r="F224" s="128">
        <v>495</v>
      </c>
      <c r="G224" s="158"/>
      <c r="H224" s="158">
        <v>595</v>
      </c>
      <c r="I224" s="160">
        <v>590</v>
      </c>
      <c r="J224" s="130" t="s">
        <v>564</v>
      </c>
      <c r="K224" s="131">
        <f t="shared" si="55"/>
        <v>100</v>
      </c>
      <c r="L224" s="132">
        <f t="shared" si="56"/>
        <v>0.20202020202020202</v>
      </c>
      <c r="M224" s="127" t="s">
        <v>544</v>
      </c>
      <c r="N224" s="133">
        <v>44589</v>
      </c>
      <c r="O224" s="54"/>
      <c r="P224" s="54"/>
      <c r="Q224" s="191"/>
      <c r="R224" s="37" t="s">
        <v>837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5">
        <v>153</v>
      </c>
      <c r="B225" s="156">
        <v>43966</v>
      </c>
      <c r="C225" s="156"/>
      <c r="D225" s="157" t="s">
        <v>74</v>
      </c>
      <c r="E225" s="158" t="s">
        <v>542</v>
      </c>
      <c r="F225" s="128">
        <v>67.5</v>
      </c>
      <c r="G225" s="158"/>
      <c r="H225" s="158">
        <v>86</v>
      </c>
      <c r="I225" s="160">
        <v>86</v>
      </c>
      <c r="J225" s="130" t="s">
        <v>765</v>
      </c>
      <c r="K225" s="131">
        <f t="shared" si="55"/>
        <v>18.5</v>
      </c>
      <c r="L225" s="132">
        <f t="shared" si="56"/>
        <v>0.27407407407407408</v>
      </c>
      <c r="M225" s="127" t="s">
        <v>544</v>
      </c>
      <c r="N225" s="133">
        <v>44008</v>
      </c>
      <c r="O225" s="54"/>
      <c r="P225" s="54"/>
      <c r="Q225" s="191"/>
      <c r="R225" s="37" t="s">
        <v>837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5">
        <v>154</v>
      </c>
      <c r="B226" s="156">
        <v>44035</v>
      </c>
      <c r="C226" s="156"/>
      <c r="D226" s="157" t="s">
        <v>458</v>
      </c>
      <c r="E226" s="158" t="s">
        <v>542</v>
      </c>
      <c r="F226" s="128">
        <v>231</v>
      </c>
      <c r="G226" s="158"/>
      <c r="H226" s="158">
        <v>281</v>
      </c>
      <c r="I226" s="160">
        <v>281</v>
      </c>
      <c r="J226" s="130" t="s">
        <v>626</v>
      </c>
      <c r="K226" s="131">
        <f t="shared" si="55"/>
        <v>50</v>
      </c>
      <c r="L226" s="132">
        <f t="shared" si="56"/>
        <v>0.21645021645021645</v>
      </c>
      <c r="M226" s="127" t="s">
        <v>544</v>
      </c>
      <c r="N226" s="133">
        <v>44358</v>
      </c>
      <c r="O226" s="54"/>
      <c r="P226" s="54"/>
      <c r="Q226" s="191"/>
      <c r="R226" s="37" t="s">
        <v>837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5">
        <v>155</v>
      </c>
      <c r="B227" s="156">
        <v>44092</v>
      </c>
      <c r="C227" s="156"/>
      <c r="D227" s="157" t="s">
        <v>140</v>
      </c>
      <c r="E227" s="158" t="s">
        <v>542</v>
      </c>
      <c r="F227" s="158">
        <v>206</v>
      </c>
      <c r="G227" s="158"/>
      <c r="H227" s="158">
        <v>248</v>
      </c>
      <c r="I227" s="160">
        <v>248</v>
      </c>
      <c r="J227" s="130" t="s">
        <v>626</v>
      </c>
      <c r="K227" s="131">
        <f t="shared" si="55"/>
        <v>42</v>
      </c>
      <c r="L227" s="132">
        <f t="shared" si="56"/>
        <v>0.20388349514563106</v>
      </c>
      <c r="M227" s="127" t="s">
        <v>544</v>
      </c>
      <c r="N227" s="133">
        <v>44214</v>
      </c>
      <c r="O227" s="54"/>
      <c r="P227" s="54"/>
      <c r="Q227" s="191"/>
      <c r="R227" s="37" t="s">
        <v>836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5">
        <v>156</v>
      </c>
      <c r="B228" s="156">
        <v>44140</v>
      </c>
      <c r="C228" s="156"/>
      <c r="D228" s="157" t="s">
        <v>140</v>
      </c>
      <c r="E228" s="158" t="s">
        <v>542</v>
      </c>
      <c r="F228" s="158">
        <v>182.5</v>
      </c>
      <c r="G228" s="158"/>
      <c r="H228" s="158">
        <v>248</v>
      </c>
      <c r="I228" s="160">
        <v>248</v>
      </c>
      <c r="J228" s="130" t="s">
        <v>626</v>
      </c>
      <c r="K228" s="131">
        <f t="shared" si="55"/>
        <v>65.5</v>
      </c>
      <c r="L228" s="132">
        <f t="shared" si="56"/>
        <v>0.35890410958904112</v>
      </c>
      <c r="M228" s="127" t="s">
        <v>544</v>
      </c>
      <c r="N228" s="133">
        <v>44214</v>
      </c>
      <c r="O228" s="54"/>
      <c r="P228" s="54"/>
      <c r="Q228" s="191"/>
      <c r="R228" s="37" t="s">
        <v>836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55">
        <v>157</v>
      </c>
      <c r="B229" s="156">
        <v>44140</v>
      </c>
      <c r="C229" s="156"/>
      <c r="D229" s="157" t="s">
        <v>336</v>
      </c>
      <c r="E229" s="158" t="s">
        <v>542</v>
      </c>
      <c r="F229" s="158">
        <v>247.5</v>
      </c>
      <c r="G229" s="158"/>
      <c r="H229" s="158">
        <v>320</v>
      </c>
      <c r="I229" s="160">
        <v>320</v>
      </c>
      <c r="J229" s="130" t="s">
        <v>626</v>
      </c>
      <c r="K229" s="131">
        <f t="shared" si="55"/>
        <v>72.5</v>
      </c>
      <c r="L229" s="132">
        <f t="shared" si="56"/>
        <v>0.29292929292929293</v>
      </c>
      <c r="M229" s="127" t="s">
        <v>544</v>
      </c>
      <c r="N229" s="133">
        <v>44323</v>
      </c>
      <c r="O229" s="54"/>
      <c r="P229" s="54"/>
      <c r="Q229" s="191"/>
      <c r="R229" s="37" t="s">
        <v>837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55">
        <v>158</v>
      </c>
      <c r="B230" s="156">
        <v>44140</v>
      </c>
      <c r="C230" s="156"/>
      <c r="D230" s="157" t="s">
        <v>198</v>
      </c>
      <c r="E230" s="158" t="s">
        <v>542</v>
      </c>
      <c r="F230" s="128">
        <v>925</v>
      </c>
      <c r="G230" s="158"/>
      <c r="H230" s="158">
        <v>1095</v>
      </c>
      <c r="I230" s="160">
        <v>1093</v>
      </c>
      <c r="J230" s="130" t="s">
        <v>766</v>
      </c>
      <c r="K230" s="131">
        <f t="shared" si="55"/>
        <v>170</v>
      </c>
      <c r="L230" s="132">
        <f t="shared" si="56"/>
        <v>0.18378378378378379</v>
      </c>
      <c r="M230" s="127" t="s">
        <v>544</v>
      </c>
      <c r="N230" s="133">
        <v>44201</v>
      </c>
      <c r="O230" s="54"/>
      <c r="P230" s="54"/>
      <c r="Q230" s="191"/>
      <c r="R230" s="37" t="s">
        <v>836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5">
        <v>159</v>
      </c>
      <c r="B231" s="156">
        <v>44140</v>
      </c>
      <c r="C231" s="156"/>
      <c r="D231" s="157" t="s">
        <v>354</v>
      </c>
      <c r="E231" s="158" t="s">
        <v>542</v>
      </c>
      <c r="F231" s="128">
        <v>332.5</v>
      </c>
      <c r="G231" s="158"/>
      <c r="H231" s="158">
        <v>393</v>
      </c>
      <c r="I231" s="160">
        <v>406</v>
      </c>
      <c r="J231" s="130" t="s">
        <v>767</v>
      </c>
      <c r="K231" s="131">
        <f t="shared" si="55"/>
        <v>60.5</v>
      </c>
      <c r="L231" s="132">
        <f t="shared" si="56"/>
        <v>0.18195488721804512</v>
      </c>
      <c r="M231" s="127" t="s">
        <v>544</v>
      </c>
      <c r="N231" s="133">
        <v>44256</v>
      </c>
      <c r="O231" s="54"/>
      <c r="P231" s="54"/>
      <c r="Q231" s="191"/>
      <c r="R231" s="37" t="s">
        <v>837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5">
        <v>160</v>
      </c>
      <c r="B232" s="156">
        <v>44141</v>
      </c>
      <c r="C232" s="156"/>
      <c r="D232" s="157" t="s">
        <v>458</v>
      </c>
      <c r="E232" s="158" t="s">
        <v>542</v>
      </c>
      <c r="F232" s="128">
        <v>231</v>
      </c>
      <c r="G232" s="158"/>
      <c r="H232" s="158">
        <v>281</v>
      </c>
      <c r="I232" s="160">
        <v>281</v>
      </c>
      <c r="J232" s="130" t="s">
        <v>626</v>
      </c>
      <c r="K232" s="131">
        <f t="shared" si="55"/>
        <v>50</v>
      </c>
      <c r="L232" s="132">
        <f t="shared" si="56"/>
        <v>0.21645021645021645</v>
      </c>
      <c r="M232" s="127" t="s">
        <v>544</v>
      </c>
      <c r="N232" s="133">
        <v>44358</v>
      </c>
      <c r="O232" s="54"/>
      <c r="P232" s="54"/>
      <c r="Q232" s="191"/>
      <c r="R232" s="37" t="s">
        <v>836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161</v>
      </c>
      <c r="B233" s="156">
        <v>44187</v>
      </c>
      <c r="C233" s="156"/>
      <c r="D233" s="157" t="s">
        <v>768</v>
      </c>
      <c r="E233" s="158" t="s">
        <v>542</v>
      </c>
      <c r="F233" s="128">
        <v>190</v>
      </c>
      <c r="G233" s="158"/>
      <c r="H233" s="158">
        <v>239</v>
      </c>
      <c r="I233" s="160">
        <v>239</v>
      </c>
      <c r="J233" s="130" t="s">
        <v>769</v>
      </c>
      <c r="K233" s="131">
        <f t="shared" si="55"/>
        <v>49</v>
      </c>
      <c r="L233" s="132">
        <f t="shared" si="56"/>
        <v>0.25789473684210529</v>
      </c>
      <c r="M233" s="127" t="s">
        <v>544</v>
      </c>
      <c r="N233" s="133">
        <v>44844</v>
      </c>
      <c r="O233" s="54"/>
      <c r="P233" s="54"/>
      <c r="Q233" s="191"/>
      <c r="R233" s="37" t="s">
        <v>836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162</v>
      </c>
      <c r="B234" s="156">
        <v>44258</v>
      </c>
      <c r="C234" s="156"/>
      <c r="D234" s="157" t="s">
        <v>764</v>
      </c>
      <c r="E234" s="158" t="s">
        <v>542</v>
      </c>
      <c r="F234" s="128">
        <v>495</v>
      </c>
      <c r="G234" s="158"/>
      <c r="H234" s="158">
        <v>595</v>
      </c>
      <c r="I234" s="160">
        <v>590</v>
      </c>
      <c r="J234" s="130" t="s">
        <v>564</v>
      </c>
      <c r="K234" s="131">
        <f t="shared" si="55"/>
        <v>100</v>
      </c>
      <c r="L234" s="132">
        <f t="shared" si="56"/>
        <v>0.20202020202020202</v>
      </c>
      <c r="M234" s="127" t="s">
        <v>544</v>
      </c>
      <c r="N234" s="133">
        <v>44589</v>
      </c>
      <c r="O234" s="54"/>
      <c r="P234" s="54"/>
      <c r="Q234" s="191"/>
      <c r="R234" s="37" t="s">
        <v>836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163</v>
      </c>
      <c r="B235" s="156">
        <v>44274</v>
      </c>
      <c r="C235" s="156"/>
      <c r="D235" s="157" t="s">
        <v>354</v>
      </c>
      <c r="E235" s="158" t="s">
        <v>542</v>
      </c>
      <c r="F235" s="128">
        <v>355</v>
      </c>
      <c r="G235" s="158"/>
      <c r="H235" s="158">
        <v>422.5</v>
      </c>
      <c r="I235" s="160">
        <v>420</v>
      </c>
      <c r="J235" s="130" t="s">
        <v>770</v>
      </c>
      <c r="K235" s="131">
        <f t="shared" si="55"/>
        <v>67.5</v>
      </c>
      <c r="L235" s="132">
        <f t="shared" si="56"/>
        <v>0.19014084507042253</v>
      </c>
      <c r="M235" s="127" t="s">
        <v>544</v>
      </c>
      <c r="N235" s="133">
        <v>44361</v>
      </c>
      <c r="O235" s="54"/>
      <c r="P235" s="54"/>
      <c r="R235" s="37" t="s">
        <v>836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5">
        <v>164</v>
      </c>
      <c r="B236" s="156">
        <v>44295</v>
      </c>
      <c r="C236" s="156"/>
      <c r="D236" s="157" t="s">
        <v>318</v>
      </c>
      <c r="E236" s="158" t="s">
        <v>542</v>
      </c>
      <c r="F236" s="128">
        <v>555</v>
      </c>
      <c r="G236" s="158"/>
      <c r="H236" s="158">
        <v>663</v>
      </c>
      <c r="I236" s="160">
        <v>663</v>
      </c>
      <c r="J236" s="130" t="s">
        <v>771</v>
      </c>
      <c r="K236" s="131">
        <f t="shared" si="55"/>
        <v>108</v>
      </c>
      <c r="L236" s="132">
        <f t="shared" si="56"/>
        <v>0.19459459459459461</v>
      </c>
      <c r="M236" s="127" t="s">
        <v>544</v>
      </c>
      <c r="N236" s="133">
        <v>44321</v>
      </c>
      <c r="O236" s="54"/>
      <c r="P236" s="54"/>
      <c r="Q236" s="191"/>
      <c r="R236" s="37" t="s">
        <v>836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5">
        <v>165</v>
      </c>
      <c r="B237" s="156">
        <v>44308</v>
      </c>
      <c r="C237" s="156"/>
      <c r="D237" s="157" t="s">
        <v>735</v>
      </c>
      <c r="E237" s="158" t="s">
        <v>542</v>
      </c>
      <c r="F237" s="128">
        <v>126.5</v>
      </c>
      <c r="G237" s="158"/>
      <c r="H237" s="158">
        <v>155</v>
      </c>
      <c r="I237" s="160">
        <v>155</v>
      </c>
      <c r="J237" s="130" t="s">
        <v>626</v>
      </c>
      <c r="K237" s="131">
        <f t="shared" si="55"/>
        <v>28.5</v>
      </c>
      <c r="L237" s="132">
        <f t="shared" si="56"/>
        <v>0.22529644268774704</v>
      </c>
      <c r="M237" s="127" t="s">
        <v>544</v>
      </c>
      <c r="N237" s="133">
        <v>44362</v>
      </c>
      <c r="O237" s="54"/>
      <c r="P237" s="54"/>
      <c r="R237" s="37" t="s">
        <v>836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34">
        <v>166</v>
      </c>
      <c r="B238" s="165">
        <v>44368</v>
      </c>
      <c r="C238" s="165"/>
      <c r="D238" s="136" t="s">
        <v>772</v>
      </c>
      <c r="E238" s="138" t="s">
        <v>542</v>
      </c>
      <c r="F238" s="166">
        <v>287.5</v>
      </c>
      <c r="G238" s="138"/>
      <c r="H238" s="138">
        <v>245</v>
      </c>
      <c r="I238" s="139">
        <v>344</v>
      </c>
      <c r="J238" s="140" t="s">
        <v>773</v>
      </c>
      <c r="K238" s="141">
        <f t="shared" si="55"/>
        <v>-42.5</v>
      </c>
      <c r="L238" s="142">
        <f t="shared" si="56"/>
        <v>-0.14782608695652175</v>
      </c>
      <c r="M238" s="138" t="s">
        <v>554</v>
      </c>
      <c r="N238" s="135">
        <v>44508</v>
      </c>
      <c r="O238" s="54"/>
      <c r="P238" s="54"/>
      <c r="R238" s="37" t="s">
        <v>836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5">
        <v>167</v>
      </c>
      <c r="B239" s="156">
        <v>44368</v>
      </c>
      <c r="C239" s="156"/>
      <c r="D239" s="157" t="s">
        <v>458</v>
      </c>
      <c r="E239" s="158" t="s">
        <v>542</v>
      </c>
      <c r="F239" s="128">
        <v>241</v>
      </c>
      <c r="G239" s="158"/>
      <c r="H239" s="158">
        <v>298</v>
      </c>
      <c r="I239" s="160">
        <v>320</v>
      </c>
      <c r="J239" s="130" t="s">
        <v>626</v>
      </c>
      <c r="K239" s="131">
        <f t="shared" si="55"/>
        <v>57</v>
      </c>
      <c r="L239" s="132">
        <f t="shared" si="56"/>
        <v>0.23651452282157676</v>
      </c>
      <c r="M239" s="127" t="s">
        <v>544</v>
      </c>
      <c r="N239" s="133">
        <v>44802</v>
      </c>
      <c r="O239" s="54"/>
      <c r="P239" s="54"/>
      <c r="R239" s="37" t="s">
        <v>836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5">
        <v>168</v>
      </c>
      <c r="B240" s="156">
        <v>44406</v>
      </c>
      <c r="C240" s="156"/>
      <c r="D240" s="157" t="s">
        <v>735</v>
      </c>
      <c r="E240" s="158" t="s">
        <v>542</v>
      </c>
      <c r="F240" s="128">
        <v>162.5</v>
      </c>
      <c r="G240" s="158"/>
      <c r="H240" s="158">
        <v>200</v>
      </c>
      <c r="I240" s="160">
        <v>200</v>
      </c>
      <c r="J240" s="130" t="s">
        <v>626</v>
      </c>
      <c r="K240" s="131">
        <f t="shared" si="55"/>
        <v>37.5</v>
      </c>
      <c r="L240" s="132">
        <f t="shared" si="56"/>
        <v>0.23076923076923078</v>
      </c>
      <c r="M240" s="127" t="s">
        <v>544</v>
      </c>
      <c r="N240" s="133">
        <v>44802</v>
      </c>
      <c r="O240" s="54"/>
      <c r="P240" s="54"/>
      <c r="R240" s="37" t="s">
        <v>836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55">
        <v>169</v>
      </c>
      <c r="B241" s="156">
        <v>44462</v>
      </c>
      <c r="C241" s="156"/>
      <c r="D241" s="157" t="s">
        <v>422</v>
      </c>
      <c r="E241" s="158" t="s">
        <v>542</v>
      </c>
      <c r="F241" s="128">
        <v>1235</v>
      </c>
      <c r="G241" s="158"/>
      <c r="H241" s="158">
        <v>1505</v>
      </c>
      <c r="I241" s="160">
        <v>1500</v>
      </c>
      <c r="J241" s="130" t="s">
        <v>626</v>
      </c>
      <c r="K241" s="131">
        <f t="shared" si="55"/>
        <v>270</v>
      </c>
      <c r="L241" s="132">
        <f t="shared" si="56"/>
        <v>0.21862348178137653</v>
      </c>
      <c r="M241" s="127" t="s">
        <v>544</v>
      </c>
      <c r="N241" s="133">
        <v>44564</v>
      </c>
      <c r="O241" s="54"/>
      <c r="P241" s="54"/>
      <c r="R241" s="37" t="s">
        <v>836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55">
        <v>170</v>
      </c>
      <c r="B242" s="156">
        <v>44480</v>
      </c>
      <c r="C242" s="156"/>
      <c r="D242" s="157" t="s">
        <v>774</v>
      </c>
      <c r="E242" s="158" t="s">
        <v>542</v>
      </c>
      <c r="F242" s="128">
        <v>58.75</v>
      </c>
      <c r="G242" s="158"/>
      <c r="H242" s="158">
        <v>64.25</v>
      </c>
      <c r="I242" s="160"/>
      <c r="J242" s="130" t="s">
        <v>626</v>
      </c>
      <c r="K242" s="131">
        <f t="shared" si="55"/>
        <v>5.5</v>
      </c>
      <c r="L242" s="132">
        <f t="shared" si="56"/>
        <v>9.3617021276595741E-2</v>
      </c>
      <c r="M242" s="127" t="s">
        <v>544</v>
      </c>
      <c r="N242" s="133">
        <v>45322</v>
      </c>
      <c r="O242" s="54"/>
      <c r="P242" s="54"/>
      <c r="R242" s="37" t="s">
        <v>836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4">
        <v>171</v>
      </c>
      <c r="B243" s="125">
        <v>44481</v>
      </c>
      <c r="C243" s="125"/>
      <c r="D243" s="126" t="s">
        <v>272</v>
      </c>
      <c r="E243" s="127" t="s">
        <v>542</v>
      </c>
      <c r="F243" s="128">
        <v>315</v>
      </c>
      <c r="G243" s="127"/>
      <c r="H243" s="127">
        <v>335</v>
      </c>
      <c r="I243" s="129">
        <v>380</v>
      </c>
      <c r="J243" s="130" t="s">
        <v>812</v>
      </c>
      <c r="K243" s="131">
        <f t="shared" si="55"/>
        <v>20</v>
      </c>
      <c r="L243" s="132">
        <f t="shared" si="56"/>
        <v>6.3492063492063489E-2</v>
      </c>
      <c r="M243" s="127" t="s">
        <v>544</v>
      </c>
      <c r="N243" s="133">
        <v>45297</v>
      </c>
      <c r="O243" s="54"/>
      <c r="P243" s="54"/>
      <c r="R243" s="37" t="s">
        <v>836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4">
        <v>172</v>
      </c>
      <c r="B244" s="125">
        <v>44481</v>
      </c>
      <c r="C244" s="125"/>
      <c r="D244" s="126" t="s">
        <v>775</v>
      </c>
      <c r="E244" s="127" t="s">
        <v>542</v>
      </c>
      <c r="F244" s="128">
        <v>45.5</v>
      </c>
      <c r="G244" s="127"/>
      <c r="H244" s="127">
        <v>56.5</v>
      </c>
      <c r="I244" s="129">
        <v>56</v>
      </c>
      <c r="J244" s="130" t="s">
        <v>626</v>
      </c>
      <c r="K244" s="131">
        <f t="shared" si="55"/>
        <v>11</v>
      </c>
      <c r="L244" s="132">
        <f t="shared" si="56"/>
        <v>0.24175824175824176</v>
      </c>
      <c r="M244" s="127" t="s">
        <v>544</v>
      </c>
      <c r="N244" s="133">
        <v>44881</v>
      </c>
      <c r="O244" s="54"/>
      <c r="P244" s="54"/>
      <c r="R244" s="37" t="s">
        <v>836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4">
        <v>173</v>
      </c>
      <c r="B245" s="125">
        <v>44551</v>
      </c>
      <c r="C245" s="125"/>
      <c r="D245" s="126" t="s">
        <v>128</v>
      </c>
      <c r="E245" s="127" t="s">
        <v>542</v>
      </c>
      <c r="F245" s="128">
        <v>2300</v>
      </c>
      <c r="G245" s="127"/>
      <c r="H245" s="127">
        <f>(2820+2200)/2</f>
        <v>2510</v>
      </c>
      <c r="I245" s="129">
        <v>3000</v>
      </c>
      <c r="J245" s="130" t="s">
        <v>776</v>
      </c>
      <c r="K245" s="131">
        <f t="shared" si="55"/>
        <v>210</v>
      </c>
      <c r="L245" s="132">
        <f t="shared" si="56"/>
        <v>9.1304347826086957E-2</v>
      </c>
      <c r="M245" s="127" t="s">
        <v>544</v>
      </c>
      <c r="N245" s="133">
        <v>44649</v>
      </c>
      <c r="O245" s="54"/>
      <c r="P245" s="54"/>
      <c r="R245" s="37" t="s">
        <v>836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4">
        <v>174</v>
      </c>
      <c r="B246" s="125">
        <v>44606</v>
      </c>
      <c r="C246" s="125"/>
      <c r="D246" s="126" t="s">
        <v>412</v>
      </c>
      <c r="E246" s="127" t="s">
        <v>542</v>
      </c>
      <c r="F246" s="128">
        <v>635</v>
      </c>
      <c r="G246" s="127"/>
      <c r="H246" s="127">
        <v>700</v>
      </c>
      <c r="I246" s="129">
        <v>764</v>
      </c>
      <c r="J246" s="130" t="s">
        <v>801</v>
      </c>
      <c r="K246" s="131">
        <f t="shared" si="55"/>
        <v>65</v>
      </c>
      <c r="L246" s="132">
        <f t="shared" si="56"/>
        <v>0.10236220472440945</v>
      </c>
      <c r="M246" s="127" t="s">
        <v>544</v>
      </c>
      <c r="N246" s="133">
        <v>45159</v>
      </c>
      <c r="O246" s="54"/>
      <c r="P246" s="54"/>
      <c r="R246" s="37" t="s">
        <v>836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24">
        <v>175</v>
      </c>
      <c r="B247" s="125">
        <v>44613</v>
      </c>
      <c r="C247" s="125"/>
      <c r="D247" s="126" t="s">
        <v>422</v>
      </c>
      <c r="E247" s="127" t="s">
        <v>542</v>
      </c>
      <c r="F247" s="128">
        <v>1255</v>
      </c>
      <c r="G247" s="127"/>
      <c r="H247" s="127">
        <v>1515</v>
      </c>
      <c r="I247" s="129">
        <v>1510</v>
      </c>
      <c r="J247" s="130" t="s">
        <v>626</v>
      </c>
      <c r="K247" s="131">
        <f t="shared" si="55"/>
        <v>260</v>
      </c>
      <c r="L247" s="132">
        <f t="shared" si="56"/>
        <v>0.20717131474103587</v>
      </c>
      <c r="M247" s="127" t="s">
        <v>544</v>
      </c>
      <c r="N247" s="133">
        <v>44834</v>
      </c>
      <c r="O247" s="54"/>
      <c r="P247" s="54"/>
      <c r="R247" s="37" t="s">
        <v>836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250">
        <v>176</v>
      </c>
      <c r="B248" s="241">
        <v>44670</v>
      </c>
      <c r="C248" s="241"/>
      <c r="D248" s="242" t="s">
        <v>508</v>
      </c>
      <c r="E248" s="243" t="s">
        <v>542</v>
      </c>
      <c r="F248" s="244">
        <v>445</v>
      </c>
      <c r="G248" s="244"/>
      <c r="H248" s="244">
        <v>460</v>
      </c>
      <c r="I248" s="244">
        <v>553</v>
      </c>
      <c r="J248" s="245" t="s">
        <v>832</v>
      </c>
      <c r="K248" s="246">
        <f t="shared" ref="K248" si="57">H248-F248</f>
        <v>15</v>
      </c>
      <c r="L248" s="247">
        <f t="shared" ref="L248" si="58">K248/F248</f>
        <v>3.3707865168539325E-2</v>
      </c>
      <c r="M248" s="248" t="s">
        <v>561</v>
      </c>
      <c r="N248" s="249">
        <v>45397</v>
      </c>
      <c r="O248" s="54"/>
      <c r="P248" s="54"/>
      <c r="R248" s="37" t="s">
        <v>836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55">
        <v>177</v>
      </c>
      <c r="B249" s="156">
        <v>44746</v>
      </c>
      <c r="C249" s="156"/>
      <c r="D249" s="157" t="s">
        <v>777</v>
      </c>
      <c r="E249" s="158" t="s">
        <v>542</v>
      </c>
      <c r="F249" s="158">
        <v>207.5</v>
      </c>
      <c r="G249" s="158"/>
      <c r="H249" s="158">
        <v>254</v>
      </c>
      <c r="I249" s="160">
        <v>254</v>
      </c>
      <c r="J249" s="130" t="s">
        <v>626</v>
      </c>
      <c r="K249" s="131">
        <f t="shared" ref="K249:K259" si="59">H249-F249</f>
        <v>46.5</v>
      </c>
      <c r="L249" s="132">
        <f t="shared" ref="L249:L259" si="60">K249/F249</f>
        <v>0.22409638554216868</v>
      </c>
      <c r="M249" s="127" t="s">
        <v>544</v>
      </c>
      <c r="N249" s="133">
        <v>44792</v>
      </c>
      <c r="O249" s="54"/>
      <c r="P249" s="54"/>
      <c r="R249" s="37" t="s">
        <v>836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55">
        <v>178</v>
      </c>
      <c r="B250" s="156">
        <v>44775</v>
      </c>
      <c r="C250" s="156"/>
      <c r="D250" s="157" t="s">
        <v>460</v>
      </c>
      <c r="E250" s="158" t="s">
        <v>542</v>
      </c>
      <c r="F250" s="158">
        <v>31.25</v>
      </c>
      <c r="G250" s="158"/>
      <c r="H250" s="158">
        <v>38.75</v>
      </c>
      <c r="I250" s="160">
        <v>38</v>
      </c>
      <c r="J250" s="130" t="s">
        <v>626</v>
      </c>
      <c r="K250" s="131">
        <f t="shared" si="59"/>
        <v>7.5</v>
      </c>
      <c r="L250" s="132">
        <f t="shared" si="60"/>
        <v>0.24</v>
      </c>
      <c r="M250" s="127" t="s">
        <v>544</v>
      </c>
      <c r="N250" s="133">
        <v>44844</v>
      </c>
      <c r="O250" s="54"/>
      <c r="P250" s="54"/>
      <c r="R250" s="37" t="s">
        <v>836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55">
        <v>179</v>
      </c>
      <c r="B251" s="156">
        <v>44841</v>
      </c>
      <c r="C251" s="156"/>
      <c r="D251" s="157" t="s">
        <v>778</v>
      </c>
      <c r="E251" s="158" t="s">
        <v>542</v>
      </c>
      <c r="F251" s="128">
        <v>665</v>
      </c>
      <c r="G251" s="158"/>
      <c r="H251" s="158">
        <v>807.5</v>
      </c>
      <c r="I251" s="160">
        <v>840</v>
      </c>
      <c r="J251" s="130" t="s">
        <v>776</v>
      </c>
      <c r="K251" s="131">
        <f t="shared" si="59"/>
        <v>142.5</v>
      </c>
      <c r="L251" s="132">
        <f t="shared" si="60"/>
        <v>0.21428571428571427</v>
      </c>
      <c r="M251" s="127" t="s">
        <v>544</v>
      </c>
      <c r="N251" s="133">
        <v>45097</v>
      </c>
      <c r="O251" s="54"/>
      <c r="P251" s="54"/>
      <c r="R251" s="37" t="s">
        <v>836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55">
        <v>180</v>
      </c>
      <c r="B252" s="156">
        <v>44844</v>
      </c>
      <c r="C252" s="156"/>
      <c r="D252" s="157" t="s">
        <v>414</v>
      </c>
      <c r="E252" s="158" t="s">
        <v>542</v>
      </c>
      <c r="F252" s="128">
        <v>227.5</v>
      </c>
      <c r="G252" s="158"/>
      <c r="H252" s="158">
        <v>270</v>
      </c>
      <c r="I252" s="160">
        <v>291</v>
      </c>
      <c r="J252" s="130" t="s">
        <v>803</v>
      </c>
      <c r="K252" s="131">
        <f t="shared" si="59"/>
        <v>42.5</v>
      </c>
      <c r="L252" s="132">
        <f t="shared" si="60"/>
        <v>0.18681318681318682</v>
      </c>
      <c r="M252" s="127" t="s">
        <v>544</v>
      </c>
      <c r="N252" s="133">
        <v>45160</v>
      </c>
      <c r="O252" s="54"/>
      <c r="P252" s="54"/>
      <c r="R252" s="37" t="s">
        <v>836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55">
        <v>181</v>
      </c>
      <c r="B253" s="156">
        <v>44845</v>
      </c>
      <c r="C253" s="156"/>
      <c r="D253" s="157" t="s">
        <v>412</v>
      </c>
      <c r="E253" s="158" t="s">
        <v>542</v>
      </c>
      <c r="F253" s="128">
        <v>555</v>
      </c>
      <c r="G253" s="158"/>
      <c r="H253" s="158">
        <v>700</v>
      </c>
      <c r="I253" s="160">
        <v>765</v>
      </c>
      <c r="J253" s="130" t="s">
        <v>802</v>
      </c>
      <c r="K253" s="131">
        <f t="shared" si="59"/>
        <v>145</v>
      </c>
      <c r="L253" s="132">
        <f t="shared" si="60"/>
        <v>0.26126126126126126</v>
      </c>
      <c r="M253" s="127" t="s">
        <v>544</v>
      </c>
      <c r="N253" s="133">
        <v>45159</v>
      </c>
      <c r="O253" s="54"/>
      <c r="P253" s="54"/>
      <c r="R253" s="37" t="s">
        <v>836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55">
        <v>182</v>
      </c>
      <c r="B254" s="156">
        <v>44981</v>
      </c>
      <c r="C254" s="156"/>
      <c r="D254" s="157" t="s">
        <v>427</v>
      </c>
      <c r="E254" s="158" t="s">
        <v>542</v>
      </c>
      <c r="F254" s="128">
        <v>1675</v>
      </c>
      <c r="G254" s="158"/>
      <c r="H254" s="158">
        <v>2080</v>
      </c>
      <c r="I254" s="160">
        <v>2080</v>
      </c>
      <c r="J254" s="130" t="s">
        <v>626</v>
      </c>
      <c r="K254" s="131">
        <f t="shared" si="59"/>
        <v>405</v>
      </c>
      <c r="L254" s="132">
        <f t="shared" si="60"/>
        <v>0.2417910447761194</v>
      </c>
      <c r="M254" s="127" t="s">
        <v>544</v>
      </c>
      <c r="N254" s="133">
        <v>45119</v>
      </c>
      <c r="O254" s="54"/>
      <c r="P254" s="54"/>
      <c r="R254" s="37" t="s">
        <v>836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55">
        <v>183</v>
      </c>
      <c r="B255" s="156">
        <v>44986</v>
      </c>
      <c r="C255" s="156"/>
      <c r="D255" s="157" t="s">
        <v>460</v>
      </c>
      <c r="E255" s="158" t="s">
        <v>542</v>
      </c>
      <c r="F255" s="128">
        <v>57.5</v>
      </c>
      <c r="G255" s="158"/>
      <c r="H255" s="158">
        <v>120</v>
      </c>
      <c r="I255" s="160">
        <v>120</v>
      </c>
      <c r="J255" s="130" t="s">
        <v>626</v>
      </c>
      <c r="K255" s="131">
        <f t="shared" si="59"/>
        <v>62.5</v>
      </c>
      <c r="L255" s="132">
        <f t="shared" si="60"/>
        <v>1.0869565217391304</v>
      </c>
      <c r="M255" s="127" t="s">
        <v>544</v>
      </c>
      <c r="N255" s="133">
        <v>45049</v>
      </c>
      <c r="O255" s="54"/>
      <c r="P255" s="54"/>
      <c r="R255" s="37" t="s">
        <v>836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55">
        <v>184</v>
      </c>
      <c r="B256" s="156">
        <v>45008</v>
      </c>
      <c r="C256" s="156"/>
      <c r="D256" s="157" t="s">
        <v>474</v>
      </c>
      <c r="E256" s="158" t="s">
        <v>542</v>
      </c>
      <c r="F256" s="128">
        <v>2765</v>
      </c>
      <c r="G256" s="158"/>
      <c r="H256" s="158">
        <v>3547.5</v>
      </c>
      <c r="I256" s="160">
        <v>3523</v>
      </c>
      <c r="J256" s="130" t="s">
        <v>626</v>
      </c>
      <c r="K256" s="131">
        <f t="shared" si="59"/>
        <v>782.5</v>
      </c>
      <c r="L256" s="132">
        <f t="shared" si="60"/>
        <v>0.28300180831826399</v>
      </c>
      <c r="M256" s="127" t="s">
        <v>544</v>
      </c>
      <c r="N256" s="133">
        <v>45177</v>
      </c>
      <c r="O256" s="54"/>
      <c r="P256" s="54"/>
      <c r="R256" s="37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8" ht="12.75" customHeight="1">
      <c r="A257" s="155">
        <v>185</v>
      </c>
      <c r="B257" s="156">
        <v>45027</v>
      </c>
      <c r="C257" s="156"/>
      <c r="D257" s="157" t="s">
        <v>779</v>
      </c>
      <c r="E257" s="158" t="s">
        <v>542</v>
      </c>
      <c r="F257" s="158">
        <v>460</v>
      </c>
      <c r="G257" s="158"/>
      <c r="H257" s="158">
        <v>825</v>
      </c>
      <c r="I257" s="160">
        <v>810</v>
      </c>
      <c r="J257" s="130" t="s">
        <v>626</v>
      </c>
      <c r="K257" s="131">
        <f t="shared" si="59"/>
        <v>365</v>
      </c>
      <c r="L257" s="132">
        <f t="shared" si="60"/>
        <v>0.79347826086956519</v>
      </c>
      <c r="M257" s="127" t="s">
        <v>544</v>
      </c>
      <c r="N257" s="133">
        <v>45155</v>
      </c>
      <c r="O257" s="54"/>
      <c r="P257" s="54"/>
      <c r="R257" s="37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8" ht="12.75" customHeight="1">
      <c r="A258" s="155">
        <v>186</v>
      </c>
      <c r="B258" s="156">
        <v>45050</v>
      </c>
      <c r="C258" s="156"/>
      <c r="D258" s="157" t="s">
        <v>41</v>
      </c>
      <c r="E258" s="158" t="s">
        <v>542</v>
      </c>
      <c r="F258" s="158">
        <v>3630</v>
      </c>
      <c r="G258" s="158"/>
      <c r="H258" s="158">
        <v>5150</v>
      </c>
      <c r="I258" s="160">
        <v>5040</v>
      </c>
      <c r="J258" s="130" t="s">
        <v>626</v>
      </c>
      <c r="K258" s="131">
        <f t="shared" si="59"/>
        <v>1520</v>
      </c>
      <c r="L258" s="132">
        <f t="shared" si="60"/>
        <v>0.41873278236914602</v>
      </c>
      <c r="M258" s="127" t="s">
        <v>544</v>
      </c>
      <c r="N258" s="133">
        <v>45344</v>
      </c>
      <c r="O258" s="54"/>
      <c r="P258" s="54"/>
      <c r="R258" s="37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8" ht="12.75" customHeight="1">
      <c r="A259" s="155">
        <v>187</v>
      </c>
      <c r="B259" s="156">
        <v>45075</v>
      </c>
      <c r="C259" s="156"/>
      <c r="D259" s="157" t="s">
        <v>780</v>
      </c>
      <c r="E259" s="158" t="s">
        <v>542</v>
      </c>
      <c r="F259" s="128">
        <v>585</v>
      </c>
      <c r="G259" s="158"/>
      <c r="H259" s="158">
        <v>732</v>
      </c>
      <c r="I259" s="160">
        <v>732</v>
      </c>
      <c r="J259" s="130" t="s">
        <v>626</v>
      </c>
      <c r="K259" s="131">
        <f t="shared" si="59"/>
        <v>147</v>
      </c>
      <c r="L259" s="132">
        <f t="shared" si="60"/>
        <v>0.25128205128205128</v>
      </c>
      <c r="M259" s="127" t="s">
        <v>544</v>
      </c>
      <c r="N259" s="133">
        <v>45152</v>
      </c>
      <c r="O259" s="54"/>
      <c r="P259" s="54"/>
      <c r="R259" s="37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F259" s="37"/>
      <c r="AG259" s="54"/>
      <c r="AI259" s="37"/>
      <c r="AK259" s="37"/>
      <c r="AL259" s="54"/>
    </row>
    <row r="260" spans="1:38" ht="12.75" customHeight="1">
      <c r="A260" s="155">
        <v>188</v>
      </c>
      <c r="B260" s="156">
        <v>45078</v>
      </c>
      <c r="C260" s="156"/>
      <c r="D260" s="157" t="s">
        <v>498</v>
      </c>
      <c r="E260" s="158" t="s">
        <v>542</v>
      </c>
      <c r="F260" s="128">
        <v>3310</v>
      </c>
      <c r="G260" s="158"/>
      <c r="H260" s="158">
        <v>4300</v>
      </c>
      <c r="I260" s="160">
        <v>4300</v>
      </c>
      <c r="J260" s="130" t="s">
        <v>626</v>
      </c>
      <c r="K260" s="131">
        <f t="shared" ref="K260" si="61">H260-F260</f>
        <v>990</v>
      </c>
      <c r="L260" s="132">
        <f t="shared" ref="L260" si="62">K260/F260</f>
        <v>0.29909365558912387</v>
      </c>
      <c r="M260" s="127" t="s">
        <v>544</v>
      </c>
      <c r="N260" s="133">
        <v>45436</v>
      </c>
      <c r="O260" s="54"/>
      <c r="P260" s="54"/>
      <c r="R260" s="37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F260" s="37"/>
      <c r="AG260" s="54"/>
      <c r="AI260" s="37"/>
      <c r="AK260" s="37"/>
      <c r="AL260" s="54"/>
    </row>
    <row r="261" spans="1:38" ht="12.75" customHeight="1">
      <c r="A261" s="155">
        <v>189</v>
      </c>
      <c r="B261" s="156">
        <v>45103</v>
      </c>
      <c r="C261" s="156"/>
      <c r="D261" s="157" t="s">
        <v>798</v>
      </c>
      <c r="E261" s="158" t="s">
        <v>542</v>
      </c>
      <c r="F261" s="128">
        <v>282.5</v>
      </c>
      <c r="G261" s="158"/>
      <c r="H261" s="158">
        <v>383</v>
      </c>
      <c r="I261" s="160">
        <v>383</v>
      </c>
      <c r="J261" s="130" t="s">
        <v>626</v>
      </c>
      <c r="K261" s="131">
        <f t="shared" ref="K261:K271" si="63">H261-F261</f>
        <v>100.5</v>
      </c>
      <c r="L261" s="132">
        <f t="shared" ref="L261:L271" si="64">K261/F261</f>
        <v>0.35575221238938054</v>
      </c>
      <c r="M261" s="127" t="s">
        <v>544</v>
      </c>
      <c r="N261" s="133">
        <v>45265</v>
      </c>
      <c r="O261" s="54"/>
      <c r="P261" s="54"/>
      <c r="R261" s="37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F261" s="37"/>
      <c r="AG261" s="54"/>
      <c r="AI261" s="37"/>
      <c r="AK261" s="37"/>
      <c r="AL261" s="54"/>
    </row>
    <row r="262" spans="1:38" ht="12.75" customHeight="1">
      <c r="A262" s="155">
        <v>190</v>
      </c>
      <c r="B262" s="156">
        <v>45120</v>
      </c>
      <c r="C262" s="156"/>
      <c r="D262" s="157" t="s">
        <v>497</v>
      </c>
      <c r="E262" s="158" t="s">
        <v>542</v>
      </c>
      <c r="F262" s="128">
        <v>2312.5</v>
      </c>
      <c r="G262" s="158"/>
      <c r="H262" s="158">
        <v>2935</v>
      </c>
      <c r="I262" s="160">
        <v>2935</v>
      </c>
      <c r="J262" s="130" t="s">
        <v>626</v>
      </c>
      <c r="K262" s="131">
        <f t="shared" si="63"/>
        <v>622.5</v>
      </c>
      <c r="L262" s="132">
        <f t="shared" si="64"/>
        <v>0.26918918918918922</v>
      </c>
      <c r="M262" s="127" t="s">
        <v>544</v>
      </c>
      <c r="N262" s="133">
        <v>45177</v>
      </c>
      <c r="O262" s="54"/>
      <c r="P262" s="54"/>
      <c r="R262" s="37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F262" s="37"/>
      <c r="AG262" s="54"/>
      <c r="AI262" s="37"/>
      <c r="AK262" s="37"/>
      <c r="AL262" s="54"/>
    </row>
    <row r="263" spans="1:38" ht="12.75" customHeight="1">
      <c r="A263" s="155">
        <v>191</v>
      </c>
      <c r="B263" s="156">
        <v>45125</v>
      </c>
      <c r="C263" s="156"/>
      <c r="D263" s="157" t="s">
        <v>198</v>
      </c>
      <c r="E263" s="158" t="s">
        <v>542</v>
      </c>
      <c r="F263" s="128">
        <v>3980</v>
      </c>
      <c r="G263" s="158"/>
      <c r="H263" s="158">
        <v>4895</v>
      </c>
      <c r="I263" s="160">
        <v>4895</v>
      </c>
      <c r="J263" s="130" t="s">
        <v>626</v>
      </c>
      <c r="K263" s="131">
        <f t="shared" si="63"/>
        <v>915</v>
      </c>
      <c r="L263" s="132">
        <f t="shared" si="64"/>
        <v>0.22989949748743718</v>
      </c>
      <c r="M263" s="127" t="s">
        <v>544</v>
      </c>
      <c r="N263" s="133">
        <v>45155</v>
      </c>
      <c r="O263" s="54"/>
      <c r="P263" s="54"/>
      <c r="R263" s="37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155">
        <v>192</v>
      </c>
      <c r="B264" s="156">
        <v>45145</v>
      </c>
      <c r="C264" s="156"/>
      <c r="D264" s="157" t="s">
        <v>800</v>
      </c>
      <c r="E264" s="158" t="s">
        <v>542</v>
      </c>
      <c r="F264" s="128">
        <v>565</v>
      </c>
      <c r="G264" s="158"/>
      <c r="H264" s="158">
        <v>725</v>
      </c>
      <c r="I264" s="160">
        <v>725</v>
      </c>
      <c r="J264" s="130" t="s">
        <v>626</v>
      </c>
      <c r="K264" s="131">
        <f t="shared" si="63"/>
        <v>160</v>
      </c>
      <c r="L264" s="132">
        <f t="shared" si="64"/>
        <v>0.2831858407079646</v>
      </c>
      <c r="M264" s="127" t="s">
        <v>544</v>
      </c>
      <c r="N264" s="133">
        <v>45169</v>
      </c>
      <c r="O264" s="54"/>
      <c r="P264" s="54"/>
      <c r="R264" s="37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24">
        <v>193</v>
      </c>
      <c r="B265" s="225">
        <v>45167</v>
      </c>
      <c r="C265" s="225"/>
      <c r="D265" s="226" t="s">
        <v>804</v>
      </c>
      <c r="E265" s="227" t="s">
        <v>542</v>
      </c>
      <c r="F265" s="128">
        <v>700</v>
      </c>
      <c r="G265" s="227"/>
      <c r="H265" s="227">
        <v>950</v>
      </c>
      <c r="I265" s="228">
        <v>950</v>
      </c>
      <c r="J265" s="229" t="s">
        <v>626</v>
      </c>
      <c r="K265" s="131">
        <f t="shared" si="63"/>
        <v>250</v>
      </c>
      <c r="L265" s="132">
        <f t="shared" si="64"/>
        <v>0.35714285714285715</v>
      </c>
      <c r="M265" s="127" t="s">
        <v>544</v>
      </c>
      <c r="N265" s="133">
        <v>45261</v>
      </c>
      <c r="O265" s="54"/>
      <c r="P265" s="54"/>
      <c r="R265" s="37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24">
        <v>194</v>
      </c>
      <c r="B266" s="225">
        <v>45184</v>
      </c>
      <c r="C266" s="225"/>
      <c r="D266" s="226" t="s">
        <v>500</v>
      </c>
      <c r="E266" s="227" t="s">
        <v>542</v>
      </c>
      <c r="F266" s="128">
        <v>372.5</v>
      </c>
      <c r="G266" s="227"/>
      <c r="H266" s="227">
        <v>480</v>
      </c>
      <c r="I266" s="228">
        <v>480</v>
      </c>
      <c r="J266" s="229" t="s">
        <v>626</v>
      </c>
      <c r="K266" s="131">
        <f t="shared" si="63"/>
        <v>107.5</v>
      </c>
      <c r="L266" s="132">
        <f t="shared" si="64"/>
        <v>0.28859060402684567</v>
      </c>
      <c r="M266" s="127" t="s">
        <v>544</v>
      </c>
      <c r="N266" s="133">
        <v>45523</v>
      </c>
      <c r="O266" s="54"/>
      <c r="P266" s="54"/>
      <c r="R266" s="37" t="s">
        <v>838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24">
        <v>195</v>
      </c>
      <c r="B267" s="225">
        <v>45203</v>
      </c>
      <c r="C267" s="225"/>
      <c r="D267" s="226" t="s">
        <v>171</v>
      </c>
      <c r="E267" s="227" t="s">
        <v>542</v>
      </c>
      <c r="F267" s="128">
        <v>992.5</v>
      </c>
      <c r="G267" s="227"/>
      <c r="H267" s="227">
        <v>1198</v>
      </c>
      <c r="I267" s="228">
        <v>1198</v>
      </c>
      <c r="J267" s="229" t="s">
        <v>626</v>
      </c>
      <c r="K267" s="131">
        <f t="shared" si="63"/>
        <v>205.5</v>
      </c>
      <c r="L267" s="132">
        <f t="shared" si="64"/>
        <v>0.2070528967254408</v>
      </c>
      <c r="M267" s="127" t="s">
        <v>544</v>
      </c>
      <c r="N267" s="133">
        <v>45392</v>
      </c>
      <c r="O267" s="54"/>
      <c r="P267" s="54"/>
      <c r="R267" s="37" t="s">
        <v>838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4">
        <v>196</v>
      </c>
      <c r="B268" s="225">
        <v>45216</v>
      </c>
      <c r="C268" s="225"/>
      <c r="D268" s="226" t="s">
        <v>104</v>
      </c>
      <c r="E268" s="227" t="s">
        <v>542</v>
      </c>
      <c r="F268" s="128">
        <v>5425</v>
      </c>
      <c r="G268" s="227"/>
      <c r="H268" s="227">
        <v>6880</v>
      </c>
      <c r="I268" s="228">
        <v>6870</v>
      </c>
      <c r="J268" s="229" t="s">
        <v>626</v>
      </c>
      <c r="K268" s="131">
        <f t="shared" si="63"/>
        <v>1455</v>
      </c>
      <c r="L268" s="132">
        <f t="shared" si="64"/>
        <v>0.26820276497695855</v>
      </c>
      <c r="M268" s="127" t="s">
        <v>544</v>
      </c>
      <c r="N268" s="133">
        <v>45342</v>
      </c>
      <c r="O268" s="54"/>
      <c r="P268" s="54"/>
      <c r="R268" s="37" t="s">
        <v>838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24">
        <v>197</v>
      </c>
      <c r="B269" s="225">
        <v>45216</v>
      </c>
      <c r="C269" s="225"/>
      <c r="D269" s="226" t="s">
        <v>805</v>
      </c>
      <c r="E269" s="227" t="s">
        <v>542</v>
      </c>
      <c r="F269" s="128">
        <v>1090</v>
      </c>
      <c r="G269" s="227"/>
      <c r="H269" s="227">
        <v>1415</v>
      </c>
      <c r="I269" s="228">
        <v>1415</v>
      </c>
      <c r="J269" s="229" t="s">
        <v>626</v>
      </c>
      <c r="K269" s="131">
        <f t="shared" si="63"/>
        <v>325</v>
      </c>
      <c r="L269" s="132">
        <f t="shared" si="64"/>
        <v>0.29816513761467889</v>
      </c>
      <c r="M269" s="127" t="s">
        <v>544</v>
      </c>
      <c r="N269" s="133">
        <v>45282</v>
      </c>
      <c r="O269" s="54"/>
      <c r="P269" s="54"/>
      <c r="R269" s="37" t="s">
        <v>838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224">
        <v>198</v>
      </c>
      <c r="B270" s="225">
        <v>45236</v>
      </c>
      <c r="C270" s="225"/>
      <c r="D270" s="226" t="s">
        <v>808</v>
      </c>
      <c r="E270" s="227" t="s">
        <v>542</v>
      </c>
      <c r="F270" s="128">
        <v>1270</v>
      </c>
      <c r="G270" s="227"/>
      <c r="H270" s="227">
        <v>1613</v>
      </c>
      <c r="I270" s="228">
        <v>1613</v>
      </c>
      <c r="J270" s="229" t="s">
        <v>626</v>
      </c>
      <c r="K270" s="131">
        <f t="shared" si="63"/>
        <v>343</v>
      </c>
      <c r="L270" s="132">
        <f t="shared" si="64"/>
        <v>0.27007874015748029</v>
      </c>
      <c r="M270" s="127" t="s">
        <v>544</v>
      </c>
      <c r="N270" s="133">
        <v>45246</v>
      </c>
      <c r="O270" s="54"/>
      <c r="P270" s="54"/>
      <c r="R270" s="37" t="s">
        <v>838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224">
        <v>199</v>
      </c>
      <c r="B271" s="225">
        <v>45251</v>
      </c>
      <c r="C271" s="225"/>
      <c r="D271" s="226" t="s">
        <v>809</v>
      </c>
      <c r="E271" s="227" t="s">
        <v>542</v>
      </c>
      <c r="F271" s="128">
        <v>807.5</v>
      </c>
      <c r="G271" s="227"/>
      <c r="H271" s="227">
        <v>1490</v>
      </c>
      <c r="I271" s="228">
        <v>1490</v>
      </c>
      <c r="J271" s="229" t="s">
        <v>626</v>
      </c>
      <c r="K271" s="131">
        <f t="shared" si="63"/>
        <v>682.5</v>
      </c>
      <c r="L271" s="132">
        <f t="shared" si="64"/>
        <v>0.84520123839009287</v>
      </c>
      <c r="M271" s="127" t="s">
        <v>544</v>
      </c>
      <c r="N271" s="133">
        <v>45479</v>
      </c>
      <c r="O271" s="54"/>
      <c r="P271" s="54"/>
      <c r="R271" s="37" t="s">
        <v>838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173">
        <v>200</v>
      </c>
      <c r="B272" s="174">
        <v>45254</v>
      </c>
      <c r="C272" s="53"/>
      <c r="D272" s="53" t="s">
        <v>808</v>
      </c>
      <c r="E272" s="175" t="s">
        <v>542</v>
      </c>
      <c r="F272" s="51" t="s">
        <v>810</v>
      </c>
      <c r="G272" s="51"/>
      <c r="H272" s="51"/>
      <c r="I272" s="51">
        <v>1806</v>
      </c>
      <c r="J272" s="51" t="s">
        <v>543</v>
      </c>
      <c r="K272" s="51"/>
      <c r="L272" s="51"/>
      <c r="M272" s="51"/>
      <c r="N272" s="51"/>
      <c r="O272" s="54"/>
      <c r="P272" s="54"/>
      <c r="R272" s="37" t="s">
        <v>838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24">
        <v>201</v>
      </c>
      <c r="B273" s="225">
        <v>45265</v>
      </c>
      <c r="C273" s="225"/>
      <c r="D273" s="226" t="s">
        <v>501</v>
      </c>
      <c r="E273" s="227" t="s">
        <v>542</v>
      </c>
      <c r="F273" s="128">
        <v>435</v>
      </c>
      <c r="G273" s="227"/>
      <c r="H273" s="227">
        <v>558</v>
      </c>
      <c r="I273" s="228">
        <v>558</v>
      </c>
      <c r="J273" s="229" t="s">
        <v>626</v>
      </c>
      <c r="K273" s="131">
        <f>H273-F273</f>
        <v>123</v>
      </c>
      <c r="L273" s="132">
        <f>K273/F273</f>
        <v>0.28275862068965518</v>
      </c>
      <c r="M273" s="127" t="s">
        <v>544</v>
      </c>
      <c r="N273" s="133">
        <v>45378</v>
      </c>
      <c r="O273" s="54"/>
      <c r="P273" s="54"/>
      <c r="R273" s="37" t="s">
        <v>838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24">
        <v>202</v>
      </c>
      <c r="B274" s="225">
        <v>45272</v>
      </c>
      <c r="C274" s="225"/>
      <c r="D274" s="226" t="s">
        <v>811</v>
      </c>
      <c r="E274" s="227" t="s">
        <v>542</v>
      </c>
      <c r="F274" s="128">
        <v>4225</v>
      </c>
      <c r="G274" s="227"/>
      <c r="H274" s="227">
        <v>5512</v>
      </c>
      <c r="I274" s="228">
        <v>5512</v>
      </c>
      <c r="J274" s="229" t="s">
        <v>626</v>
      </c>
      <c r="K274" s="131">
        <f>H274-F274</f>
        <v>1287</v>
      </c>
      <c r="L274" s="132">
        <f>K274/F274</f>
        <v>0.30461538461538462</v>
      </c>
      <c r="M274" s="127" t="s">
        <v>544</v>
      </c>
      <c r="N274" s="133">
        <v>45329</v>
      </c>
      <c r="O274" s="54"/>
      <c r="P274" s="54"/>
      <c r="R274" s="37" t="s">
        <v>838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224">
        <v>203</v>
      </c>
      <c r="B275" s="225">
        <v>45292</v>
      </c>
      <c r="C275" s="225"/>
      <c r="D275" s="226" t="s">
        <v>308</v>
      </c>
      <c r="E275" s="227" t="s">
        <v>542</v>
      </c>
      <c r="F275" s="128">
        <v>3670</v>
      </c>
      <c r="G275" s="227"/>
      <c r="H275" s="227">
        <v>4909</v>
      </c>
      <c r="I275" s="228">
        <v>4909</v>
      </c>
      <c r="J275" s="229" t="s">
        <v>626</v>
      </c>
      <c r="K275" s="131">
        <f>H275-F275</f>
        <v>1239</v>
      </c>
      <c r="L275" s="132">
        <f>K275/F275</f>
        <v>0.33760217983651225</v>
      </c>
      <c r="M275" s="127" t="s">
        <v>544</v>
      </c>
      <c r="N275" s="133">
        <v>45516</v>
      </c>
      <c r="O275" s="54"/>
      <c r="P275" s="54"/>
      <c r="R275" s="37" t="s">
        <v>838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224">
        <v>204</v>
      </c>
      <c r="B276" s="225">
        <v>45294</v>
      </c>
      <c r="C276" s="225"/>
      <c r="D276" s="226" t="s">
        <v>499</v>
      </c>
      <c r="E276" s="227" t="s">
        <v>542</v>
      </c>
      <c r="F276" s="128">
        <v>830</v>
      </c>
      <c r="G276" s="227"/>
      <c r="H276" s="227">
        <v>1205</v>
      </c>
      <c r="I276" s="228">
        <v>1080</v>
      </c>
      <c r="J276" s="229" t="s">
        <v>626</v>
      </c>
      <c r="K276" s="131">
        <f>H276-F276</f>
        <v>375</v>
      </c>
      <c r="L276" s="132">
        <f>K276/F276</f>
        <v>0.45180722891566266</v>
      </c>
      <c r="M276" s="127" t="s">
        <v>544</v>
      </c>
      <c r="N276" s="133">
        <v>45526</v>
      </c>
      <c r="O276" s="54"/>
      <c r="P276" s="54"/>
      <c r="R276" s="37" t="s">
        <v>838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173">
        <v>205</v>
      </c>
      <c r="B277" s="174">
        <v>45315</v>
      </c>
      <c r="C277" s="53"/>
      <c r="D277" s="53" t="s">
        <v>309</v>
      </c>
      <c r="E277" s="175" t="s">
        <v>542</v>
      </c>
      <c r="F277" s="51" t="s">
        <v>813</v>
      </c>
      <c r="G277" s="51"/>
      <c r="H277" s="51"/>
      <c r="I277" s="51">
        <v>2077</v>
      </c>
      <c r="J277" s="51" t="s">
        <v>543</v>
      </c>
      <c r="K277" s="51"/>
      <c r="L277" s="51"/>
      <c r="M277" s="51"/>
      <c r="N277" s="51"/>
      <c r="O277" s="54"/>
      <c r="P277" s="54"/>
      <c r="R277" s="37" t="s">
        <v>838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173">
        <v>206</v>
      </c>
      <c r="B278" s="174">
        <v>45320</v>
      </c>
      <c r="C278" s="53"/>
      <c r="D278" s="53" t="s">
        <v>814</v>
      </c>
      <c r="E278" s="175" t="s">
        <v>542</v>
      </c>
      <c r="F278" s="51" t="s">
        <v>815</v>
      </c>
      <c r="G278" s="51"/>
      <c r="H278" s="51"/>
      <c r="I278" s="51">
        <v>2906</v>
      </c>
      <c r="J278" s="51" t="s">
        <v>543</v>
      </c>
      <c r="K278" s="51"/>
      <c r="L278" s="51"/>
      <c r="M278" s="51"/>
      <c r="N278" s="51"/>
      <c r="O278" s="54"/>
      <c r="P278" s="54"/>
      <c r="R278" s="37" t="s">
        <v>838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224">
        <v>207</v>
      </c>
      <c r="B279" s="225">
        <v>45331</v>
      </c>
      <c r="C279" s="225"/>
      <c r="D279" s="226" t="s">
        <v>497</v>
      </c>
      <c r="E279" s="227" t="s">
        <v>542</v>
      </c>
      <c r="F279" s="128">
        <v>3270</v>
      </c>
      <c r="G279" s="227"/>
      <c r="H279" s="227">
        <v>4096</v>
      </c>
      <c r="I279" s="228">
        <v>4096</v>
      </c>
      <c r="J279" s="229" t="s">
        <v>626</v>
      </c>
      <c r="K279" s="131">
        <f>H279-F279</f>
        <v>826</v>
      </c>
      <c r="L279" s="132">
        <f>K279/F279</f>
        <v>0.25259938837920487</v>
      </c>
      <c r="M279" s="127" t="s">
        <v>544</v>
      </c>
      <c r="N279" s="133">
        <v>45377</v>
      </c>
      <c r="O279" s="54"/>
      <c r="P279" s="54"/>
      <c r="R279" s="37" t="s">
        <v>839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173">
        <v>208</v>
      </c>
      <c r="B280" s="174">
        <v>45345</v>
      </c>
      <c r="C280" s="53"/>
      <c r="D280" s="53" t="s">
        <v>59</v>
      </c>
      <c r="E280" s="175" t="s">
        <v>542</v>
      </c>
      <c r="F280" s="51" t="s">
        <v>830</v>
      </c>
      <c r="G280" s="51"/>
      <c r="H280" s="51"/>
      <c r="I280" s="51">
        <v>2627</v>
      </c>
      <c r="J280" s="51" t="s">
        <v>543</v>
      </c>
      <c r="K280" s="51"/>
      <c r="L280" s="51"/>
      <c r="M280" s="51"/>
      <c r="N280" s="53"/>
      <c r="O280" s="54"/>
      <c r="P280" s="54"/>
      <c r="R280" s="37" t="s">
        <v>839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24">
        <v>209</v>
      </c>
      <c r="B281" s="225">
        <v>45356</v>
      </c>
      <c r="C281" s="225"/>
      <c r="D281" s="226" t="s">
        <v>804</v>
      </c>
      <c r="E281" s="227" t="s">
        <v>542</v>
      </c>
      <c r="F281" s="128">
        <v>925</v>
      </c>
      <c r="G281" s="227"/>
      <c r="H281" s="227">
        <v>1170</v>
      </c>
      <c r="I281" s="228">
        <v>1170</v>
      </c>
      <c r="J281" s="229" t="s">
        <v>626</v>
      </c>
      <c r="K281" s="131">
        <f t="shared" ref="K281:K287" si="65">H281-F281</f>
        <v>245</v>
      </c>
      <c r="L281" s="132">
        <f t="shared" ref="L281:L287" si="66">K281/F281</f>
        <v>0.26486486486486488</v>
      </c>
      <c r="M281" s="127" t="s">
        <v>544</v>
      </c>
      <c r="N281" s="133">
        <v>45435</v>
      </c>
      <c r="O281" s="54"/>
      <c r="P281" s="54"/>
      <c r="R281" s="37" t="s">
        <v>838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224">
        <v>210</v>
      </c>
      <c r="B282" s="225">
        <v>45372</v>
      </c>
      <c r="C282" s="225"/>
      <c r="D282" s="226" t="s">
        <v>474</v>
      </c>
      <c r="E282" s="227" t="s">
        <v>542</v>
      </c>
      <c r="F282" s="128">
        <v>2910</v>
      </c>
      <c r="G282" s="227"/>
      <c r="H282" s="227">
        <v>3696</v>
      </c>
      <c r="I282" s="228">
        <v>3696</v>
      </c>
      <c r="J282" s="229" t="s">
        <v>626</v>
      </c>
      <c r="K282" s="131">
        <f t="shared" si="65"/>
        <v>786</v>
      </c>
      <c r="L282" s="132">
        <f t="shared" si="66"/>
        <v>0.27010309278350514</v>
      </c>
      <c r="M282" s="127" t="s">
        <v>544</v>
      </c>
      <c r="N282" s="133">
        <v>45412</v>
      </c>
      <c r="O282" s="54"/>
      <c r="P282" s="54"/>
      <c r="R282" s="37" t="s">
        <v>839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224">
        <v>211</v>
      </c>
      <c r="B283" s="225">
        <v>45387</v>
      </c>
      <c r="C283" s="225"/>
      <c r="D283" s="226" t="s">
        <v>503</v>
      </c>
      <c r="E283" s="227" t="s">
        <v>542</v>
      </c>
      <c r="F283" s="128">
        <v>735</v>
      </c>
      <c r="G283" s="227"/>
      <c r="H283" s="227">
        <v>938</v>
      </c>
      <c r="I283" s="228">
        <v>938</v>
      </c>
      <c r="J283" s="229" t="s">
        <v>626</v>
      </c>
      <c r="K283" s="131">
        <f t="shared" si="65"/>
        <v>203</v>
      </c>
      <c r="L283" s="132">
        <f t="shared" si="66"/>
        <v>0.27619047619047621</v>
      </c>
      <c r="M283" s="127" t="s">
        <v>544</v>
      </c>
      <c r="N283" s="133">
        <v>45449</v>
      </c>
      <c r="O283" s="54"/>
      <c r="P283" s="54"/>
      <c r="R283" s="37" t="s">
        <v>838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224">
        <v>212</v>
      </c>
      <c r="B284" s="225">
        <v>45407</v>
      </c>
      <c r="C284" s="225"/>
      <c r="D284" s="226" t="s">
        <v>805</v>
      </c>
      <c r="E284" s="227" t="s">
        <v>542</v>
      </c>
      <c r="F284" s="128">
        <v>1325</v>
      </c>
      <c r="G284" s="227"/>
      <c r="H284" s="227">
        <v>1675</v>
      </c>
      <c r="I284" s="228">
        <v>1675</v>
      </c>
      <c r="J284" s="229" t="s">
        <v>626</v>
      </c>
      <c r="K284" s="131">
        <f t="shared" si="65"/>
        <v>350</v>
      </c>
      <c r="L284" s="132">
        <f t="shared" si="66"/>
        <v>0.26415094339622641</v>
      </c>
      <c r="M284" s="127" t="s">
        <v>544</v>
      </c>
      <c r="N284" s="133">
        <v>45523</v>
      </c>
      <c r="O284" s="54"/>
      <c r="P284" s="54"/>
      <c r="R284" s="37" t="s">
        <v>839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224">
        <v>213</v>
      </c>
      <c r="B285" s="225">
        <v>45426</v>
      </c>
      <c r="C285" s="225"/>
      <c r="D285" s="226" t="s">
        <v>783</v>
      </c>
      <c r="E285" s="227" t="s">
        <v>542</v>
      </c>
      <c r="F285" s="128">
        <v>485</v>
      </c>
      <c r="G285" s="227"/>
      <c r="H285" s="227">
        <v>617</v>
      </c>
      <c r="I285" s="228">
        <v>617</v>
      </c>
      <c r="J285" s="229" t="s">
        <v>626</v>
      </c>
      <c r="K285" s="131">
        <f t="shared" si="65"/>
        <v>132</v>
      </c>
      <c r="L285" s="132">
        <f t="shared" si="66"/>
        <v>0.27216494845360822</v>
      </c>
      <c r="M285" s="127" t="s">
        <v>544</v>
      </c>
      <c r="N285" s="133">
        <v>45481</v>
      </c>
      <c r="O285" s="54"/>
      <c r="P285" s="54"/>
      <c r="R285" s="37" t="s">
        <v>838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224">
        <v>214</v>
      </c>
      <c r="B286" s="225">
        <v>45448</v>
      </c>
      <c r="C286" s="225"/>
      <c r="D286" s="226" t="s">
        <v>730</v>
      </c>
      <c r="E286" s="227" t="s">
        <v>542</v>
      </c>
      <c r="F286" s="128">
        <v>385</v>
      </c>
      <c r="G286" s="227"/>
      <c r="H286" s="227">
        <v>505</v>
      </c>
      <c r="I286" s="228">
        <v>505</v>
      </c>
      <c r="J286" s="229" t="s">
        <v>626</v>
      </c>
      <c r="K286" s="131">
        <f t="shared" si="65"/>
        <v>120</v>
      </c>
      <c r="L286" s="132">
        <f t="shared" si="66"/>
        <v>0.31168831168831168</v>
      </c>
      <c r="M286" s="127" t="s">
        <v>544</v>
      </c>
      <c r="N286" s="133">
        <v>45469</v>
      </c>
      <c r="O286" s="54"/>
      <c r="P286" s="54"/>
      <c r="R286" s="37" t="s">
        <v>839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224">
        <v>215</v>
      </c>
      <c r="B287" s="225">
        <v>45464</v>
      </c>
      <c r="C287" s="225"/>
      <c r="D287" s="226" t="s">
        <v>878</v>
      </c>
      <c r="E287" s="227" t="s">
        <v>542</v>
      </c>
      <c r="F287" s="128">
        <v>321</v>
      </c>
      <c r="G287" s="227"/>
      <c r="H287" s="227">
        <v>440</v>
      </c>
      <c r="I287" s="228">
        <v>412</v>
      </c>
      <c r="J287" s="229" t="s">
        <v>626</v>
      </c>
      <c r="K287" s="131">
        <f t="shared" si="65"/>
        <v>119</v>
      </c>
      <c r="L287" s="132">
        <f t="shared" si="66"/>
        <v>0.37071651090342678</v>
      </c>
      <c r="M287" s="127" t="s">
        <v>544</v>
      </c>
      <c r="N287" s="133">
        <v>45498</v>
      </c>
      <c r="O287" s="54"/>
      <c r="P287" s="54"/>
      <c r="R287" s="37" t="s">
        <v>839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224">
        <v>216</v>
      </c>
      <c r="B288" s="225">
        <v>45475</v>
      </c>
      <c r="C288" s="225"/>
      <c r="D288" s="226" t="s">
        <v>876</v>
      </c>
      <c r="E288" s="227" t="s">
        <v>542</v>
      </c>
      <c r="F288" s="128">
        <v>325</v>
      </c>
      <c r="G288" s="227"/>
      <c r="H288" s="227">
        <v>426</v>
      </c>
      <c r="I288" s="228">
        <v>426</v>
      </c>
      <c r="J288" s="229" t="s">
        <v>626</v>
      </c>
      <c r="K288" s="131">
        <f t="shared" ref="K288" si="67">H288-F288</f>
        <v>101</v>
      </c>
      <c r="L288" s="132">
        <f t="shared" ref="L288" si="68">K288/F288</f>
        <v>0.31076923076923074</v>
      </c>
      <c r="M288" s="127" t="s">
        <v>544</v>
      </c>
      <c r="N288" s="133">
        <v>45540</v>
      </c>
      <c r="O288" s="54"/>
      <c r="P288" s="54"/>
      <c r="R288" s="37" t="s">
        <v>838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303">
        <v>217</v>
      </c>
      <c r="B289" s="306">
        <v>45504</v>
      </c>
      <c r="C289" s="304"/>
      <c r="D289" s="53" t="s">
        <v>884</v>
      </c>
      <c r="E289" s="175" t="s">
        <v>542</v>
      </c>
      <c r="F289" s="51" t="s">
        <v>885</v>
      </c>
      <c r="G289" s="51"/>
      <c r="H289" s="51"/>
      <c r="I289" s="51">
        <v>1765</v>
      </c>
      <c r="J289" s="51" t="s">
        <v>543</v>
      </c>
      <c r="K289" s="51"/>
      <c r="L289" s="51"/>
      <c r="M289" s="51"/>
      <c r="N289" s="53"/>
      <c r="O289" s="54"/>
      <c r="P289" s="54"/>
      <c r="R289" s="37" t="s">
        <v>839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303">
        <v>218</v>
      </c>
      <c r="B290" s="306">
        <v>45526</v>
      </c>
      <c r="C290" s="304"/>
      <c r="D290" s="53" t="s">
        <v>783</v>
      </c>
      <c r="E290" s="175" t="s">
        <v>542</v>
      </c>
      <c r="F290" s="51" t="s">
        <v>904</v>
      </c>
      <c r="G290" s="51"/>
      <c r="H290" s="51"/>
      <c r="I290" s="51">
        <v>698</v>
      </c>
      <c r="J290" s="51" t="s">
        <v>543</v>
      </c>
      <c r="K290" s="51"/>
      <c r="L290" s="51"/>
      <c r="M290" s="51"/>
      <c r="N290" s="53"/>
      <c r="O290" s="54"/>
      <c r="P290" s="54"/>
      <c r="R290" s="37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305">
        <v>219</v>
      </c>
      <c r="B291" s="306">
        <v>45527</v>
      </c>
      <c r="C291" s="304"/>
      <c r="D291" s="53" t="s">
        <v>902</v>
      </c>
      <c r="E291" s="175" t="s">
        <v>542</v>
      </c>
      <c r="F291" s="51" t="s">
        <v>903</v>
      </c>
      <c r="G291" s="51"/>
      <c r="H291" s="51"/>
      <c r="I291" s="51">
        <v>2894</v>
      </c>
      <c r="J291" s="51" t="s">
        <v>543</v>
      </c>
      <c r="K291" s="51"/>
      <c r="L291" s="51"/>
      <c r="M291" s="51"/>
      <c r="N291" s="53"/>
      <c r="O291" s="54"/>
      <c r="P291" s="54"/>
      <c r="R291" s="37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G291" s="54"/>
      <c r="AI291" s="37"/>
      <c r="AL291" s="54"/>
    </row>
    <row r="292" spans="1:38" ht="12.75" customHeight="1">
      <c r="A292" s="305"/>
      <c r="B292" s="306"/>
      <c r="C292" s="304"/>
      <c r="D292" s="53"/>
      <c r="E292" s="175"/>
      <c r="F292" s="51"/>
      <c r="G292" s="51"/>
      <c r="H292" s="51"/>
      <c r="I292" s="51"/>
      <c r="J292" s="51"/>
      <c r="K292" s="51"/>
      <c r="L292" s="51"/>
      <c r="M292" s="51"/>
      <c r="N292" s="53"/>
      <c r="O292" s="54"/>
      <c r="P292" s="54"/>
      <c r="R292" s="37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5" customHeight="1">
      <c r="A293" s="305"/>
      <c r="B293" s="306"/>
      <c r="C293" s="304"/>
      <c r="D293" s="53"/>
      <c r="E293" s="175"/>
      <c r="F293" s="51"/>
      <c r="G293" s="51"/>
      <c r="H293" s="51"/>
      <c r="I293" s="51"/>
      <c r="J293" s="51"/>
      <c r="K293" s="51"/>
      <c r="L293" s="51"/>
      <c r="M293" s="51"/>
      <c r="N293" s="53"/>
      <c r="O293" s="54"/>
      <c r="P293" s="54"/>
      <c r="R293" s="37" t="s">
        <v>838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A294" s="300" t="s">
        <v>781</v>
      </c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37" t="s">
        <v>838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  <c r="AG294" s="54"/>
      <c r="AI294" s="37"/>
      <c r="AL294" s="54"/>
    </row>
    <row r="295" spans="1:38" ht="12.75" customHeight="1">
      <c r="A295" s="301" t="s">
        <v>877</v>
      </c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37" t="s">
        <v>839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G295" s="54"/>
      <c r="AI295" s="37"/>
      <c r="AL295" s="54"/>
    </row>
    <row r="296" spans="1:38" ht="12.75" customHeight="1">
      <c r="A296" s="302"/>
      <c r="B296" s="258"/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37" t="s">
        <v>840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A297" s="256"/>
      <c r="B297" s="258"/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37" t="s">
        <v>840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43" t="s">
        <v>839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43" t="s">
        <v>839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43" t="s">
        <v>839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8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43" t="s">
        <v>839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8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8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8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R349" s="54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R350" s="54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5" customHeight="1">
      <c r="F470" s="54"/>
      <c r="G470" s="54"/>
      <c r="H470" s="54"/>
      <c r="I470" s="54"/>
      <c r="J470" s="37"/>
      <c r="K470" s="54"/>
      <c r="L470" s="54"/>
      <c r="M470" s="54"/>
      <c r="O470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5"/>
  <sheetViews>
    <sheetView zoomScale="70" zoomScaleNormal="70" workbookViewId="0">
      <selection activeCell="J26" sqref="J26"/>
    </sheetView>
  </sheetViews>
  <sheetFormatPr defaultRowHeight="13.8"/>
  <cols>
    <col min="1" max="1" width="5.88671875" customWidth="1"/>
    <col min="2" max="2" width="10.109375" customWidth="1"/>
    <col min="3" max="3" width="0" hidden="1" customWidth="1"/>
    <col min="4" max="4" width="42" customWidth="1"/>
    <col min="5" max="5" width="7.88671875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554687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.44140625" bestFit="1" customWidth="1"/>
    <col min="16" max="16" width="14" customWidth="1"/>
  </cols>
  <sheetData>
    <row r="1" spans="1:58" ht="12.75" customHeight="1">
      <c r="A1" s="310"/>
      <c r="B1" s="311"/>
      <c r="C1" s="311"/>
      <c r="D1" s="311"/>
      <c r="E1" s="311"/>
      <c r="F1" s="190"/>
      <c r="G1" s="190"/>
      <c r="H1" s="190"/>
      <c r="I1" s="190"/>
      <c r="J1" s="191"/>
      <c r="K1" s="190"/>
      <c r="L1" s="190"/>
      <c r="M1" s="190"/>
      <c r="N1" s="191"/>
      <c r="O1" s="191"/>
      <c r="P1" s="258"/>
      <c r="Q1" s="258"/>
      <c r="R1" s="191"/>
      <c r="S1" s="191"/>
      <c r="T1" s="191"/>
      <c r="U1" s="191"/>
      <c r="V1" s="191"/>
      <c r="W1" s="191"/>
      <c r="X1" s="191"/>
      <c r="Y1" s="191"/>
      <c r="Z1" s="191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</row>
    <row r="2" spans="1:58" ht="12" customHeight="1">
      <c r="A2" s="319"/>
      <c r="B2" s="320"/>
      <c r="C2" s="320"/>
      <c r="D2" s="320"/>
      <c r="E2" s="320"/>
      <c r="F2" s="314"/>
      <c r="G2" s="314"/>
      <c r="H2" s="314"/>
      <c r="I2" s="314"/>
      <c r="J2" s="313"/>
      <c r="K2" s="314"/>
      <c r="L2" s="314"/>
      <c r="M2" s="314"/>
      <c r="N2" s="313"/>
      <c r="O2" s="191"/>
      <c r="P2" s="258"/>
      <c r="Q2" s="258"/>
      <c r="R2" s="191"/>
      <c r="S2" s="191"/>
      <c r="T2" s="191"/>
      <c r="U2" s="191"/>
      <c r="V2" s="191"/>
      <c r="W2" s="191"/>
      <c r="X2" s="191"/>
      <c r="Y2" s="191"/>
      <c r="Z2" s="191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21"/>
    </row>
    <row r="3" spans="1:58" ht="12.75" customHeight="1">
      <c r="A3" s="312"/>
      <c r="B3" s="315"/>
      <c r="C3" s="315"/>
      <c r="D3" s="315"/>
      <c r="E3" s="315"/>
      <c r="F3" s="315"/>
      <c r="G3" s="315"/>
      <c r="H3" s="315"/>
      <c r="I3" s="315"/>
      <c r="J3" s="322"/>
      <c r="K3" s="323"/>
      <c r="L3" s="314"/>
      <c r="M3" s="314"/>
      <c r="N3" s="313"/>
      <c r="O3" s="191"/>
      <c r="P3" s="258"/>
      <c r="Q3" s="258"/>
      <c r="R3" s="191"/>
      <c r="S3" s="191"/>
      <c r="T3" s="191"/>
      <c r="U3" s="191"/>
      <c r="V3" s="191"/>
      <c r="W3" s="191"/>
      <c r="X3" s="191"/>
      <c r="Y3" s="191"/>
      <c r="Z3" s="191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324"/>
    </row>
    <row r="4" spans="1:58" ht="12.75" customHeight="1">
      <c r="A4" s="312"/>
      <c r="B4" s="315"/>
      <c r="C4" s="315"/>
      <c r="D4" s="315"/>
      <c r="E4" s="315"/>
      <c r="F4" s="315"/>
      <c r="G4" s="315"/>
      <c r="H4" s="315"/>
      <c r="I4" s="327"/>
      <c r="J4" s="322"/>
      <c r="K4" s="323"/>
      <c r="L4" s="314"/>
      <c r="M4" s="314"/>
      <c r="N4" s="313"/>
      <c r="O4" s="191"/>
      <c r="P4" s="258"/>
      <c r="Q4" s="258"/>
      <c r="R4" s="191"/>
      <c r="S4" s="191"/>
      <c r="T4" s="191"/>
      <c r="U4" s="191"/>
      <c r="V4" s="191"/>
      <c r="W4" s="191"/>
      <c r="X4" s="191"/>
      <c r="Y4" s="191"/>
      <c r="Z4" s="191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324"/>
    </row>
    <row r="5" spans="1:58" ht="25.5" customHeight="1">
      <c r="A5" s="317"/>
      <c r="B5" s="318"/>
      <c r="C5" s="318"/>
      <c r="D5" s="318"/>
      <c r="E5" s="318"/>
      <c r="F5" s="190"/>
      <c r="G5" s="190"/>
      <c r="H5" s="190"/>
      <c r="I5" s="190"/>
      <c r="J5" s="191"/>
      <c r="K5" s="190"/>
      <c r="L5" s="256"/>
      <c r="M5" s="329" t="s">
        <v>304</v>
      </c>
      <c r="N5" s="191"/>
      <c r="O5" s="191"/>
      <c r="P5" s="258"/>
      <c r="Q5" s="258"/>
      <c r="R5" s="191"/>
      <c r="S5" s="191"/>
      <c r="T5" s="191"/>
      <c r="U5" s="191"/>
      <c r="V5" s="191"/>
      <c r="W5" s="191"/>
      <c r="X5" s="191"/>
      <c r="Y5" s="191"/>
      <c r="Z5" s="191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6"/>
    </row>
    <row r="6" spans="1:58" ht="20.25" customHeight="1">
      <c r="A6" s="316" t="s">
        <v>971</v>
      </c>
      <c r="B6" s="258"/>
      <c r="C6" s="258"/>
      <c r="D6" s="191"/>
      <c r="E6" s="191"/>
      <c r="F6" s="190"/>
      <c r="G6" s="190"/>
      <c r="H6" s="190"/>
      <c r="I6" s="190"/>
      <c r="J6" s="191"/>
      <c r="K6" s="190"/>
      <c r="L6" s="190"/>
      <c r="M6" s="307"/>
      <c r="N6" s="191"/>
      <c r="O6" s="191"/>
      <c r="P6" s="258"/>
      <c r="Q6" s="258"/>
      <c r="R6" s="191"/>
      <c r="S6" s="191"/>
      <c r="T6" s="191"/>
      <c r="U6" s="191"/>
      <c r="V6" s="191"/>
      <c r="W6" s="191"/>
      <c r="X6" s="191"/>
      <c r="Y6" s="191"/>
      <c r="Z6" s="191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</row>
    <row r="7" spans="1:58" ht="12.75" customHeight="1">
      <c r="A7" s="317"/>
      <c r="B7" s="318"/>
      <c r="C7" s="318"/>
      <c r="D7" s="309"/>
      <c r="E7" s="311"/>
      <c r="F7" s="190"/>
      <c r="G7" s="190"/>
      <c r="H7" s="190"/>
      <c r="I7" s="190"/>
      <c r="J7" s="191"/>
      <c r="K7" s="190"/>
      <c r="L7" s="190"/>
      <c r="M7" s="307">
        <v>45552</v>
      </c>
      <c r="N7" s="191"/>
      <c r="O7" s="191"/>
      <c r="P7" s="258"/>
      <c r="Q7" s="258"/>
      <c r="R7" s="191"/>
      <c r="S7" s="191"/>
      <c r="T7" s="191"/>
      <c r="U7" s="191"/>
      <c r="V7" s="191"/>
      <c r="W7" s="191"/>
      <c r="X7" s="191"/>
      <c r="Y7" s="191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</row>
    <row r="8" spans="1:58" ht="14.4">
      <c r="A8" s="114" t="s">
        <v>555</v>
      </c>
      <c r="B8" s="114"/>
      <c r="C8" s="114"/>
      <c r="D8" s="114"/>
      <c r="E8" s="190"/>
      <c r="F8" s="328"/>
      <c r="G8" s="54"/>
      <c r="H8" s="54"/>
      <c r="I8" s="54"/>
      <c r="J8" s="54"/>
      <c r="K8" s="54"/>
      <c r="L8" s="54"/>
      <c r="M8" s="54"/>
      <c r="N8" s="54"/>
      <c r="O8" s="54"/>
      <c r="P8" s="54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58" ht="40.200000000000003">
      <c r="A9" s="281" t="s">
        <v>16</v>
      </c>
      <c r="B9" s="281" t="s">
        <v>519</v>
      </c>
      <c r="C9" s="281"/>
      <c r="D9" s="282" t="s">
        <v>529</v>
      </c>
      <c r="E9" s="281" t="s">
        <v>530</v>
      </c>
      <c r="F9" s="281" t="s">
        <v>531</v>
      </c>
      <c r="G9" s="281" t="s">
        <v>551</v>
      </c>
      <c r="H9" s="281" t="s">
        <v>533</v>
      </c>
      <c r="I9" s="186" t="s">
        <v>534</v>
      </c>
      <c r="J9" s="283" t="s">
        <v>535</v>
      </c>
      <c r="K9" s="187" t="s">
        <v>556</v>
      </c>
      <c r="L9" s="284" t="s">
        <v>537</v>
      </c>
      <c r="M9" s="285" t="s">
        <v>557</v>
      </c>
      <c r="N9" s="281" t="s">
        <v>558</v>
      </c>
      <c r="O9" s="186" t="s">
        <v>539</v>
      </c>
      <c r="P9" s="286" t="s">
        <v>540</v>
      </c>
      <c r="Q9" s="22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58" ht="15" customHeight="1">
      <c r="A10" s="274">
        <v>1</v>
      </c>
      <c r="B10" s="290">
        <v>45540</v>
      </c>
      <c r="C10" s="291"/>
      <c r="D10" s="291" t="s">
        <v>933</v>
      </c>
      <c r="E10" s="274" t="s">
        <v>553</v>
      </c>
      <c r="F10" s="274">
        <v>211.75</v>
      </c>
      <c r="G10" s="274">
        <v>208.5</v>
      </c>
      <c r="H10" s="274">
        <v>208.65</v>
      </c>
      <c r="I10" s="275">
        <v>218</v>
      </c>
      <c r="J10" s="287" t="s">
        <v>941</v>
      </c>
      <c r="K10" s="273">
        <f>H10-F10</f>
        <v>-3.0999999999999943</v>
      </c>
      <c r="L10" s="288">
        <v>50</v>
      </c>
      <c r="M10" s="289">
        <f t="shared" ref="M10:M15" si="0">(K10*N10)-L10</f>
        <v>-13999.999999999975</v>
      </c>
      <c r="N10" s="273">
        <v>4500</v>
      </c>
      <c r="O10" s="287" t="s">
        <v>554</v>
      </c>
      <c r="P10" s="290">
        <v>45541</v>
      </c>
      <c r="Q10" s="219"/>
    </row>
    <row r="11" spans="1:58" ht="15" customHeight="1">
      <c r="A11" s="274">
        <v>2</v>
      </c>
      <c r="B11" s="290">
        <v>45544</v>
      </c>
      <c r="C11" s="291"/>
      <c r="D11" s="291" t="s">
        <v>951</v>
      </c>
      <c r="E11" s="274" t="s">
        <v>952</v>
      </c>
      <c r="F11" s="274">
        <v>781.5</v>
      </c>
      <c r="G11" s="274">
        <v>799</v>
      </c>
      <c r="H11" s="274">
        <v>788.5</v>
      </c>
      <c r="I11" s="275">
        <v>720</v>
      </c>
      <c r="J11" s="287" t="s">
        <v>999</v>
      </c>
      <c r="K11" s="273">
        <f>F11-H11</f>
        <v>-7</v>
      </c>
      <c r="L11" s="288">
        <v>50</v>
      </c>
      <c r="M11" s="289">
        <f t="shared" si="0"/>
        <v>-5300</v>
      </c>
      <c r="N11" s="273">
        <v>750</v>
      </c>
      <c r="O11" s="287" t="s">
        <v>554</v>
      </c>
      <c r="P11" s="290">
        <v>45547</v>
      </c>
      <c r="Q11" s="219"/>
    </row>
    <row r="12" spans="1:58" s="340" customFormat="1" ht="15" customHeight="1">
      <c r="A12" s="355">
        <v>3</v>
      </c>
      <c r="B12" s="255">
        <v>45544</v>
      </c>
      <c r="C12" s="356"/>
      <c r="D12" s="293" t="s">
        <v>953</v>
      </c>
      <c r="E12" s="358" t="s">
        <v>553</v>
      </c>
      <c r="F12" s="239">
        <v>3232.5</v>
      </c>
      <c r="G12" s="240">
        <v>3175</v>
      </c>
      <c r="H12" s="239">
        <v>3300</v>
      </c>
      <c r="I12" s="239">
        <v>3350</v>
      </c>
      <c r="J12" s="294" t="s">
        <v>770</v>
      </c>
      <c r="K12" s="238">
        <f>H12-F12</f>
        <v>67.5</v>
      </c>
      <c r="L12" s="295">
        <v>50</v>
      </c>
      <c r="M12" s="296">
        <f t="shared" si="0"/>
        <v>16825</v>
      </c>
      <c r="N12" s="238">
        <v>250</v>
      </c>
      <c r="O12" s="294" t="s">
        <v>544</v>
      </c>
      <c r="P12" s="292">
        <v>45544</v>
      </c>
      <c r="Q12" s="359"/>
    </row>
    <row r="13" spans="1:58" s="340" customFormat="1" ht="14.4">
      <c r="A13" s="360">
        <v>4</v>
      </c>
      <c r="B13" s="361">
        <v>45544</v>
      </c>
      <c r="C13" s="362"/>
      <c r="D13" s="363" t="s">
        <v>954</v>
      </c>
      <c r="E13" s="364" t="s">
        <v>553</v>
      </c>
      <c r="F13" s="365">
        <v>661</v>
      </c>
      <c r="G13" s="366">
        <v>649</v>
      </c>
      <c r="H13" s="365">
        <v>662.5</v>
      </c>
      <c r="I13" s="365">
        <v>685</v>
      </c>
      <c r="J13" s="367" t="s">
        <v>965</v>
      </c>
      <c r="K13" s="368">
        <f>H13-F13</f>
        <v>1.5</v>
      </c>
      <c r="L13" s="369">
        <v>50</v>
      </c>
      <c r="M13" s="370">
        <f t="shared" si="0"/>
        <v>1825</v>
      </c>
      <c r="N13" s="368">
        <v>1250</v>
      </c>
      <c r="O13" s="367" t="s">
        <v>561</v>
      </c>
      <c r="P13" s="371">
        <v>45545</v>
      </c>
      <c r="Q13" s="359"/>
    </row>
    <row r="14" spans="1:58" ht="14.4">
      <c r="A14" s="274">
        <v>5</v>
      </c>
      <c r="B14" s="290">
        <v>45545</v>
      </c>
      <c r="C14" s="291"/>
      <c r="D14" s="291" t="s">
        <v>966</v>
      </c>
      <c r="E14" s="274" t="s">
        <v>553</v>
      </c>
      <c r="F14" s="274">
        <v>3605</v>
      </c>
      <c r="G14" s="274">
        <v>3570</v>
      </c>
      <c r="H14" s="274">
        <v>3570</v>
      </c>
      <c r="I14" s="275">
        <v>3720</v>
      </c>
      <c r="J14" s="287" t="s">
        <v>989</v>
      </c>
      <c r="K14" s="273">
        <f>H14-F14</f>
        <v>-35</v>
      </c>
      <c r="L14" s="288">
        <v>50</v>
      </c>
      <c r="M14" s="289">
        <f t="shared" si="0"/>
        <v>-5300</v>
      </c>
      <c r="N14" s="273">
        <v>150</v>
      </c>
      <c r="O14" s="287" t="s">
        <v>554</v>
      </c>
      <c r="P14" s="290">
        <v>45546</v>
      </c>
      <c r="Q14" s="219"/>
    </row>
    <row r="15" spans="1:58" ht="14.4">
      <c r="A15" s="355">
        <v>6</v>
      </c>
      <c r="B15" s="255">
        <v>45548</v>
      </c>
      <c r="C15" s="356"/>
      <c r="D15" s="293" t="s">
        <v>1012</v>
      </c>
      <c r="E15" s="358" t="s">
        <v>553</v>
      </c>
      <c r="F15" s="239">
        <v>2782.5</v>
      </c>
      <c r="G15" s="240">
        <v>2735</v>
      </c>
      <c r="H15" s="239">
        <v>2815.5</v>
      </c>
      <c r="I15" s="239" t="s">
        <v>1013</v>
      </c>
      <c r="J15" s="294" t="s">
        <v>1064</v>
      </c>
      <c r="K15" s="238">
        <f>H15-F15</f>
        <v>33</v>
      </c>
      <c r="L15" s="295">
        <v>50</v>
      </c>
      <c r="M15" s="296">
        <f t="shared" si="0"/>
        <v>8200</v>
      </c>
      <c r="N15" s="238">
        <v>250</v>
      </c>
      <c r="O15" s="294" t="s">
        <v>544</v>
      </c>
      <c r="P15" s="292">
        <v>45551</v>
      </c>
      <c r="Q15" s="219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116"/>
      <c r="AK15" s="116"/>
      <c r="AL15" s="116"/>
    </row>
    <row r="16" spans="1:58" ht="14.4">
      <c r="A16" s="176"/>
      <c r="B16" s="223"/>
      <c r="C16" s="220"/>
      <c r="D16" s="220"/>
      <c r="E16" s="176"/>
      <c r="F16" s="176"/>
      <c r="G16" s="176"/>
      <c r="H16" s="176"/>
      <c r="I16" s="178"/>
      <c r="J16" s="178"/>
      <c r="K16" s="176"/>
      <c r="L16" s="179"/>
      <c r="M16" s="263"/>
      <c r="N16" s="176"/>
      <c r="O16" s="178"/>
      <c r="P16" s="223"/>
      <c r="Q16" s="219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116"/>
      <c r="AK16" s="116"/>
      <c r="AL16" s="116"/>
    </row>
    <row r="17" spans="1:38" ht="14.4">
      <c r="A17" s="176"/>
      <c r="B17" s="223"/>
      <c r="C17" s="220"/>
      <c r="D17" s="220"/>
      <c r="E17" s="176"/>
      <c r="F17" s="176"/>
      <c r="G17" s="176"/>
      <c r="H17" s="176"/>
      <c r="I17" s="178"/>
      <c r="J17" s="178"/>
      <c r="K17" s="176"/>
      <c r="L17" s="179"/>
      <c r="M17" s="263"/>
      <c r="N17" s="176"/>
      <c r="O17" s="178"/>
      <c r="P17" s="223"/>
      <c r="Q17" s="219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116"/>
      <c r="AK17" s="116"/>
      <c r="AL17" s="116"/>
    </row>
    <row r="18" spans="1:38" ht="14.4">
      <c r="A18" s="257"/>
      <c r="B18" s="219"/>
      <c r="C18" s="259"/>
      <c r="D18" s="259"/>
      <c r="E18" s="257"/>
      <c r="F18" s="257"/>
      <c r="G18" s="257"/>
      <c r="H18" s="257"/>
      <c r="I18" s="260"/>
      <c r="J18" s="260"/>
      <c r="K18" s="257"/>
      <c r="L18" s="261"/>
      <c r="M18" s="262"/>
      <c r="N18" s="257"/>
      <c r="O18" s="260"/>
      <c r="P18" s="219"/>
      <c r="Q18" s="219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116"/>
      <c r="AK18" s="116"/>
      <c r="AL18" s="116"/>
    </row>
    <row r="19" spans="1:38" ht="14.4">
      <c r="A19" s="116"/>
      <c r="B19" s="117"/>
      <c r="C19" s="115"/>
      <c r="D19" s="115"/>
      <c r="E19" s="116"/>
      <c r="F19" s="116"/>
      <c r="G19" s="116"/>
      <c r="H19" s="118"/>
      <c r="I19" s="118"/>
      <c r="J19" s="118"/>
      <c r="K19" s="115"/>
      <c r="L19" s="116"/>
      <c r="M19" s="116"/>
      <c r="N19" s="116"/>
      <c r="O19" s="118"/>
      <c r="P19" s="118"/>
      <c r="Q19" s="118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116"/>
      <c r="AK19" s="116"/>
      <c r="AL19" s="116"/>
    </row>
    <row r="20" spans="1:38">
      <c r="A20" s="297" t="s">
        <v>559</v>
      </c>
      <c r="B20" s="297"/>
      <c r="C20" s="297"/>
      <c r="D20" s="297"/>
      <c r="E20" s="298"/>
      <c r="F20" s="299"/>
      <c r="G20" s="299"/>
      <c r="H20" s="299"/>
      <c r="I20" s="299"/>
      <c r="J20" s="191"/>
      <c r="K20" s="190"/>
      <c r="L20" s="190"/>
      <c r="M20" s="190"/>
      <c r="N20" s="191"/>
      <c r="O20" s="191"/>
      <c r="P20" s="37"/>
      <c r="Q20" s="37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37"/>
      <c r="AK20" s="37"/>
      <c r="AL20" s="37"/>
    </row>
    <row r="21" spans="1:38" ht="39.6">
      <c r="A21" s="281" t="s">
        <v>16</v>
      </c>
      <c r="B21" s="281" t="s">
        <v>519</v>
      </c>
      <c r="C21" s="281"/>
      <c r="D21" s="282" t="s">
        <v>529</v>
      </c>
      <c r="E21" s="281" t="s">
        <v>530</v>
      </c>
      <c r="F21" s="281" t="s">
        <v>531</v>
      </c>
      <c r="G21" s="281" t="s">
        <v>551</v>
      </c>
      <c r="H21" s="281" t="s">
        <v>533</v>
      </c>
      <c r="I21" s="281" t="s">
        <v>534</v>
      </c>
      <c r="J21" s="186" t="s">
        <v>535</v>
      </c>
      <c r="K21" s="186" t="s">
        <v>560</v>
      </c>
      <c r="L21" s="284" t="s">
        <v>537</v>
      </c>
      <c r="M21" s="285" t="s">
        <v>557</v>
      </c>
      <c r="N21" s="281" t="s">
        <v>558</v>
      </c>
      <c r="O21" s="281" t="s">
        <v>539</v>
      </c>
      <c r="P21" s="282" t="s">
        <v>540</v>
      </c>
      <c r="Q21" s="219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37"/>
      <c r="AK21" s="37"/>
      <c r="AL21" s="37"/>
    </row>
    <row r="22" spans="1:38" ht="14.4">
      <c r="A22" s="274">
        <v>1</v>
      </c>
      <c r="B22" s="290">
        <v>45533</v>
      </c>
      <c r="C22" s="291"/>
      <c r="D22" s="291" t="s">
        <v>898</v>
      </c>
      <c r="E22" s="274" t="s">
        <v>553</v>
      </c>
      <c r="F22" s="274">
        <v>225</v>
      </c>
      <c r="G22" s="274">
        <v>130</v>
      </c>
      <c r="H22" s="274">
        <v>172.5</v>
      </c>
      <c r="I22" s="275">
        <v>350</v>
      </c>
      <c r="J22" s="287" t="s">
        <v>920</v>
      </c>
      <c r="K22" s="273">
        <f t="shared" ref="K22:K33" si="1">H22-F22</f>
        <v>-52.5</v>
      </c>
      <c r="L22" s="288">
        <v>50</v>
      </c>
      <c r="M22" s="289">
        <f t="shared" ref="M22:M33" si="2">(K22*N22)-L22</f>
        <v>-837.5</v>
      </c>
      <c r="N22" s="273">
        <v>15</v>
      </c>
      <c r="O22" s="287" t="s">
        <v>554</v>
      </c>
      <c r="P22" s="290">
        <v>45537</v>
      </c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116"/>
      <c r="AK22" s="116"/>
      <c r="AL22" s="116"/>
    </row>
    <row r="23" spans="1:38" s="234" customFormat="1" ht="14.4">
      <c r="A23" s="332">
        <v>2</v>
      </c>
      <c r="B23" s="331">
        <v>45537</v>
      </c>
      <c r="C23" s="293"/>
      <c r="D23" s="293" t="s">
        <v>921</v>
      </c>
      <c r="E23" s="239" t="s">
        <v>553</v>
      </c>
      <c r="F23" s="239">
        <v>107.5</v>
      </c>
      <c r="G23" s="239">
        <v>60</v>
      </c>
      <c r="H23" s="239">
        <v>155</v>
      </c>
      <c r="I23" s="240">
        <v>155</v>
      </c>
      <c r="J23" s="294" t="s">
        <v>563</v>
      </c>
      <c r="K23" s="238">
        <f t="shared" si="1"/>
        <v>47.5</v>
      </c>
      <c r="L23" s="295">
        <v>50</v>
      </c>
      <c r="M23" s="296">
        <f t="shared" si="2"/>
        <v>1137.5</v>
      </c>
      <c r="N23" s="238">
        <v>25</v>
      </c>
      <c r="O23" s="294" t="s">
        <v>544</v>
      </c>
      <c r="P23" s="292">
        <v>45537</v>
      </c>
      <c r="Q23"/>
      <c r="R23" s="54"/>
      <c r="S23" s="54"/>
      <c r="T23" s="37"/>
      <c r="U23" s="54"/>
      <c r="V23" s="37"/>
      <c r="W23" s="54"/>
      <c r="X23" s="37"/>
      <c r="Y23" s="54"/>
      <c r="Z23" s="37"/>
      <c r="AA23" s="54"/>
      <c r="AB23" s="37"/>
      <c r="AC23" s="54"/>
      <c r="AD23" s="37"/>
      <c r="AE23" s="54"/>
      <c r="AF23" s="37"/>
      <c r="AG23" s="233"/>
      <c r="AH23" s="231"/>
      <c r="AI23" s="231"/>
      <c r="AJ23" s="232"/>
      <c r="AK23" s="232"/>
      <c r="AL23" s="232"/>
    </row>
    <row r="24" spans="1:38" s="340" customFormat="1" ht="14.4">
      <c r="A24" s="239">
        <v>3</v>
      </c>
      <c r="B24" s="292">
        <v>45538</v>
      </c>
      <c r="C24" s="293"/>
      <c r="D24" s="293" t="s">
        <v>921</v>
      </c>
      <c r="E24" s="239" t="s">
        <v>553</v>
      </c>
      <c r="F24" s="239">
        <v>107.5</v>
      </c>
      <c r="G24" s="239">
        <v>65</v>
      </c>
      <c r="H24" s="239">
        <v>217.5</v>
      </c>
      <c r="I24" s="240">
        <v>150</v>
      </c>
      <c r="J24" s="294" t="s">
        <v>928</v>
      </c>
      <c r="K24" s="238">
        <f t="shared" si="1"/>
        <v>110</v>
      </c>
      <c r="L24" s="295">
        <v>50</v>
      </c>
      <c r="M24" s="296">
        <f t="shared" si="2"/>
        <v>2700</v>
      </c>
      <c r="N24" s="238">
        <v>25</v>
      </c>
      <c r="O24" s="294" t="s">
        <v>544</v>
      </c>
      <c r="P24" s="292">
        <v>45539</v>
      </c>
      <c r="R24" s="341"/>
      <c r="S24" s="341"/>
      <c r="T24" s="342"/>
      <c r="U24" s="341"/>
      <c r="V24" s="342"/>
      <c r="W24" s="341"/>
      <c r="X24" s="342"/>
      <c r="Y24" s="341"/>
      <c r="Z24" s="342"/>
      <c r="AA24" s="341"/>
      <c r="AB24" s="342"/>
      <c r="AC24" s="341"/>
      <c r="AD24" s="342"/>
      <c r="AE24" s="341"/>
      <c r="AF24" s="342"/>
      <c r="AG24" s="343"/>
      <c r="AH24" s="344"/>
      <c r="AI24" s="344"/>
      <c r="AJ24" s="345"/>
      <c r="AK24" s="345"/>
      <c r="AL24" s="345"/>
    </row>
    <row r="25" spans="1:38" s="234" customFormat="1" ht="14.4">
      <c r="A25" s="274">
        <v>4</v>
      </c>
      <c r="B25" s="290">
        <v>45538</v>
      </c>
      <c r="C25" s="291"/>
      <c r="D25" s="291" t="s">
        <v>922</v>
      </c>
      <c r="E25" s="274" t="s">
        <v>553</v>
      </c>
      <c r="F25" s="274">
        <v>15.5</v>
      </c>
      <c r="G25" s="274">
        <v>7</v>
      </c>
      <c r="H25" s="274">
        <v>7</v>
      </c>
      <c r="I25" s="275">
        <v>28</v>
      </c>
      <c r="J25" s="287" t="s">
        <v>929</v>
      </c>
      <c r="K25" s="273">
        <f t="shared" si="1"/>
        <v>-8.5</v>
      </c>
      <c r="L25" s="288">
        <v>50</v>
      </c>
      <c r="M25" s="289">
        <f t="shared" si="2"/>
        <v>-3926</v>
      </c>
      <c r="N25" s="273">
        <v>456</v>
      </c>
      <c r="O25" s="287" t="s">
        <v>554</v>
      </c>
      <c r="P25" s="290">
        <v>45539</v>
      </c>
      <c r="Q25"/>
      <c r="R25" s="54"/>
      <c r="S25" s="54"/>
      <c r="T25" s="37"/>
      <c r="U25" s="54"/>
      <c r="V25" s="37"/>
      <c r="W25" s="54"/>
      <c r="X25" s="37"/>
      <c r="Y25" s="54"/>
      <c r="Z25" s="37"/>
      <c r="AA25" s="54"/>
      <c r="AB25" s="37"/>
      <c r="AC25" s="54"/>
      <c r="AD25" s="37"/>
      <c r="AE25" s="54"/>
      <c r="AF25" s="37"/>
      <c r="AG25" s="233"/>
      <c r="AH25" s="231"/>
      <c r="AI25" s="231"/>
      <c r="AJ25" s="232"/>
      <c r="AK25" s="232"/>
      <c r="AL25" s="232"/>
    </row>
    <row r="26" spans="1:38" s="234" customFormat="1" ht="14.4">
      <c r="A26" s="239">
        <v>5</v>
      </c>
      <c r="B26" s="292">
        <v>45538</v>
      </c>
      <c r="C26" s="293"/>
      <c r="D26" s="293" t="s">
        <v>923</v>
      </c>
      <c r="E26" s="239" t="s">
        <v>553</v>
      </c>
      <c r="F26" s="239">
        <v>59</v>
      </c>
      <c r="G26" s="239">
        <v>40</v>
      </c>
      <c r="H26" s="239">
        <v>74.5</v>
      </c>
      <c r="I26" s="240">
        <v>90</v>
      </c>
      <c r="J26" s="294" t="s">
        <v>942</v>
      </c>
      <c r="K26" s="238">
        <f t="shared" si="1"/>
        <v>15.5</v>
      </c>
      <c r="L26" s="295">
        <v>50</v>
      </c>
      <c r="M26" s="296">
        <f t="shared" si="2"/>
        <v>4600</v>
      </c>
      <c r="N26" s="238">
        <v>300</v>
      </c>
      <c r="O26" s="294" t="s">
        <v>544</v>
      </c>
      <c r="P26" s="292">
        <v>45541</v>
      </c>
      <c r="Q26"/>
      <c r="R26" s="54"/>
      <c r="S26" s="54"/>
      <c r="T26" s="37"/>
      <c r="U26" s="54"/>
      <c r="V26" s="37"/>
      <c r="W26" s="54"/>
      <c r="X26" s="37"/>
      <c r="Y26" s="54"/>
      <c r="Z26" s="37"/>
      <c r="AA26" s="54"/>
      <c r="AB26" s="37"/>
      <c r="AC26" s="54"/>
      <c r="AD26" s="37"/>
      <c r="AE26" s="54"/>
      <c r="AF26" s="37"/>
      <c r="AG26" s="233"/>
      <c r="AH26" s="231"/>
      <c r="AI26" s="231"/>
      <c r="AJ26" s="232"/>
      <c r="AK26" s="232"/>
      <c r="AL26" s="232"/>
    </row>
    <row r="27" spans="1:38" s="340" customFormat="1" ht="14.4">
      <c r="A27" s="239">
        <v>6</v>
      </c>
      <c r="B27" s="292">
        <v>45539</v>
      </c>
      <c r="C27" s="293"/>
      <c r="D27" s="293" t="s">
        <v>930</v>
      </c>
      <c r="E27" s="239" t="s">
        <v>553</v>
      </c>
      <c r="F27" s="239">
        <v>5.65</v>
      </c>
      <c r="G27" s="239">
        <v>2.8</v>
      </c>
      <c r="H27" s="239">
        <v>7.45</v>
      </c>
      <c r="I27" s="240">
        <v>9</v>
      </c>
      <c r="J27" s="294" t="s">
        <v>934</v>
      </c>
      <c r="K27" s="238">
        <f t="shared" si="1"/>
        <v>1.7999999999999998</v>
      </c>
      <c r="L27" s="295">
        <v>50</v>
      </c>
      <c r="M27" s="296">
        <f t="shared" si="2"/>
        <v>4989.9999999999991</v>
      </c>
      <c r="N27" s="238">
        <v>2800</v>
      </c>
      <c r="O27" s="294" t="s">
        <v>544</v>
      </c>
      <c r="P27" s="292">
        <v>45540</v>
      </c>
      <c r="R27" s="341"/>
      <c r="S27" s="341"/>
      <c r="T27" s="342"/>
      <c r="U27" s="341"/>
      <c r="V27" s="342"/>
      <c r="W27" s="341"/>
      <c r="X27" s="342"/>
      <c r="Y27" s="341"/>
      <c r="Z27" s="342"/>
      <c r="AA27" s="341"/>
      <c r="AB27" s="342"/>
      <c r="AC27" s="341"/>
      <c r="AD27" s="342"/>
      <c r="AE27" s="341"/>
      <c r="AF27" s="342"/>
      <c r="AG27" s="343"/>
      <c r="AH27" s="344"/>
      <c r="AI27" s="344"/>
      <c r="AJ27" s="345"/>
      <c r="AK27" s="345"/>
      <c r="AL27" s="345"/>
    </row>
    <row r="28" spans="1:38" s="234" customFormat="1" ht="14.4">
      <c r="A28" s="274">
        <v>7</v>
      </c>
      <c r="B28" s="290">
        <v>45540</v>
      </c>
      <c r="C28" s="291"/>
      <c r="D28" s="291" t="s">
        <v>935</v>
      </c>
      <c r="E28" s="274" t="s">
        <v>553</v>
      </c>
      <c r="F28" s="274">
        <v>315</v>
      </c>
      <c r="G28" s="274">
        <v>250</v>
      </c>
      <c r="H28" s="274">
        <v>242.5</v>
      </c>
      <c r="I28" s="274">
        <v>420</v>
      </c>
      <c r="J28" s="287" t="s">
        <v>943</v>
      </c>
      <c r="K28" s="273">
        <f t="shared" si="1"/>
        <v>-72.5</v>
      </c>
      <c r="L28" s="288">
        <v>50</v>
      </c>
      <c r="M28" s="289">
        <f t="shared" si="2"/>
        <v>-1137.5</v>
      </c>
      <c r="N28" s="273">
        <v>15</v>
      </c>
      <c r="O28" s="287" t="s">
        <v>554</v>
      </c>
      <c r="P28" s="290">
        <v>45541</v>
      </c>
      <c r="Q28"/>
      <c r="R28" s="54"/>
      <c r="S28" s="54"/>
      <c r="T28" s="37"/>
      <c r="U28" s="54"/>
      <c r="V28" s="37"/>
      <c r="W28" s="54"/>
      <c r="X28" s="37"/>
      <c r="Y28" s="54"/>
      <c r="Z28" s="37"/>
      <c r="AA28" s="54"/>
      <c r="AB28" s="37"/>
      <c r="AC28" s="54"/>
      <c r="AD28" s="37"/>
      <c r="AE28" s="54"/>
      <c r="AF28" s="37"/>
      <c r="AG28" s="233"/>
      <c r="AH28" s="231"/>
      <c r="AI28" s="231"/>
      <c r="AJ28" s="232"/>
      <c r="AK28" s="232"/>
      <c r="AL28" s="232"/>
    </row>
    <row r="29" spans="1:38" s="234" customFormat="1" ht="14.4">
      <c r="A29" s="239">
        <v>8</v>
      </c>
      <c r="B29" s="292">
        <v>45544</v>
      </c>
      <c r="C29" s="293"/>
      <c r="D29" s="293" t="s">
        <v>955</v>
      </c>
      <c r="E29" s="239" t="s">
        <v>553</v>
      </c>
      <c r="F29" s="239">
        <v>152.5</v>
      </c>
      <c r="G29" s="239">
        <v>90</v>
      </c>
      <c r="H29" s="239">
        <v>212.5</v>
      </c>
      <c r="I29" s="239">
        <v>230</v>
      </c>
      <c r="J29" s="294" t="s">
        <v>754</v>
      </c>
      <c r="K29" s="238">
        <f t="shared" si="1"/>
        <v>60</v>
      </c>
      <c r="L29" s="295">
        <v>50</v>
      </c>
      <c r="M29" s="296">
        <f t="shared" si="2"/>
        <v>1450</v>
      </c>
      <c r="N29" s="238">
        <v>25</v>
      </c>
      <c r="O29" s="294" t="s">
        <v>544</v>
      </c>
      <c r="P29" s="292">
        <v>45544</v>
      </c>
      <c r="Q29"/>
      <c r="R29" s="54"/>
      <c r="S29" s="54"/>
      <c r="T29" s="37"/>
      <c r="U29" s="54"/>
      <c r="V29" s="37"/>
      <c r="W29" s="54"/>
      <c r="X29" s="37"/>
      <c r="Y29" s="54"/>
      <c r="Z29" s="37"/>
      <c r="AA29" s="54"/>
      <c r="AB29" s="37"/>
      <c r="AC29" s="54"/>
      <c r="AD29" s="37"/>
      <c r="AE29" s="54"/>
      <c r="AF29" s="37"/>
      <c r="AG29" s="233"/>
      <c r="AH29" s="231"/>
      <c r="AI29" s="231"/>
      <c r="AJ29" s="232"/>
      <c r="AK29" s="232"/>
      <c r="AL29" s="232"/>
    </row>
    <row r="30" spans="1:38" s="234" customFormat="1" ht="14.4">
      <c r="A30" s="239">
        <v>9</v>
      </c>
      <c r="B30" s="292">
        <v>45545</v>
      </c>
      <c r="C30" s="293"/>
      <c r="D30" s="293" t="s">
        <v>967</v>
      </c>
      <c r="E30" s="239" t="s">
        <v>553</v>
      </c>
      <c r="F30" s="239">
        <v>110</v>
      </c>
      <c r="G30" s="239">
        <v>80</v>
      </c>
      <c r="H30" s="239">
        <v>152.5</v>
      </c>
      <c r="I30" s="239">
        <v>180</v>
      </c>
      <c r="J30" s="294" t="s">
        <v>968</v>
      </c>
      <c r="K30" s="238">
        <f t="shared" si="1"/>
        <v>42.5</v>
      </c>
      <c r="L30" s="295">
        <v>50</v>
      </c>
      <c r="M30" s="296">
        <f t="shared" si="2"/>
        <v>1012.5</v>
      </c>
      <c r="N30" s="238">
        <v>25</v>
      </c>
      <c r="O30" s="294" t="s">
        <v>544</v>
      </c>
      <c r="P30" s="292">
        <v>45545</v>
      </c>
      <c r="Q30"/>
      <c r="R30" s="54"/>
      <c r="S30" s="54"/>
      <c r="T30" s="37"/>
      <c r="U30" s="54"/>
      <c r="V30" s="37"/>
      <c r="W30" s="54"/>
      <c r="X30" s="37"/>
      <c r="Y30" s="54"/>
      <c r="Z30" s="37"/>
      <c r="AA30" s="54"/>
      <c r="AB30" s="37"/>
      <c r="AC30" s="54"/>
      <c r="AD30" s="37"/>
      <c r="AE30" s="54"/>
      <c r="AF30" s="37"/>
      <c r="AG30" s="233"/>
      <c r="AH30" s="231"/>
      <c r="AI30" s="231"/>
      <c r="AJ30" s="232"/>
      <c r="AK30" s="232"/>
      <c r="AL30" s="232"/>
    </row>
    <row r="31" spans="1:38" s="234" customFormat="1" ht="14.4">
      <c r="A31" s="274">
        <v>10</v>
      </c>
      <c r="B31" s="290">
        <v>45545</v>
      </c>
      <c r="C31" s="291"/>
      <c r="D31" s="291" t="s">
        <v>969</v>
      </c>
      <c r="E31" s="274" t="s">
        <v>553</v>
      </c>
      <c r="F31" s="274">
        <v>205</v>
      </c>
      <c r="G31" s="274">
        <v>95</v>
      </c>
      <c r="H31" s="274">
        <v>115</v>
      </c>
      <c r="I31" s="274">
        <v>360</v>
      </c>
      <c r="J31" s="287" t="s">
        <v>970</v>
      </c>
      <c r="K31" s="273">
        <f t="shared" si="1"/>
        <v>-90</v>
      </c>
      <c r="L31" s="288">
        <v>50</v>
      </c>
      <c r="M31" s="289">
        <f t="shared" si="2"/>
        <v>-1400</v>
      </c>
      <c r="N31" s="273">
        <v>15</v>
      </c>
      <c r="O31" s="287" t="s">
        <v>554</v>
      </c>
      <c r="P31" s="290">
        <v>45545</v>
      </c>
      <c r="Q31"/>
      <c r="R31" s="54"/>
      <c r="S31" s="54"/>
      <c r="T31" s="37"/>
      <c r="U31" s="54"/>
      <c r="V31" s="37"/>
      <c r="W31" s="54"/>
      <c r="X31" s="37"/>
      <c r="Y31" s="54"/>
      <c r="Z31" s="37"/>
      <c r="AA31" s="54"/>
      <c r="AB31" s="37"/>
      <c r="AC31" s="54"/>
      <c r="AD31" s="37"/>
      <c r="AE31" s="54"/>
      <c r="AF31" s="37"/>
      <c r="AG31" s="233"/>
      <c r="AH31" s="231"/>
      <c r="AI31" s="231"/>
      <c r="AJ31" s="232"/>
      <c r="AK31" s="232"/>
      <c r="AL31" s="232"/>
    </row>
    <row r="32" spans="1:38" s="234" customFormat="1" ht="14.4">
      <c r="A32" s="274">
        <v>11</v>
      </c>
      <c r="B32" s="290">
        <v>45546</v>
      </c>
      <c r="C32" s="291"/>
      <c r="D32" s="291" t="s">
        <v>990</v>
      </c>
      <c r="E32" s="274" t="s">
        <v>553</v>
      </c>
      <c r="F32" s="274">
        <v>15.25</v>
      </c>
      <c r="G32" s="274">
        <v>7</v>
      </c>
      <c r="H32" s="274">
        <v>7</v>
      </c>
      <c r="I32" s="274">
        <v>335</v>
      </c>
      <c r="J32" s="287" t="s">
        <v>1014</v>
      </c>
      <c r="K32" s="273">
        <f t="shared" si="1"/>
        <v>-8.25</v>
      </c>
      <c r="L32" s="288">
        <v>50</v>
      </c>
      <c r="M32" s="289">
        <f t="shared" si="2"/>
        <v>-6650</v>
      </c>
      <c r="N32" s="273">
        <v>800</v>
      </c>
      <c r="O32" s="287" t="s">
        <v>554</v>
      </c>
      <c r="P32" s="290">
        <v>45548</v>
      </c>
      <c r="Q32"/>
      <c r="R32" s="54"/>
      <c r="S32" s="54"/>
      <c r="T32" s="37"/>
      <c r="U32" s="54"/>
      <c r="V32" s="37"/>
      <c r="W32" s="54"/>
      <c r="X32" s="37"/>
      <c r="Y32" s="54"/>
      <c r="Z32" s="37"/>
      <c r="AA32" s="54"/>
      <c r="AB32" s="37"/>
      <c r="AC32" s="54"/>
      <c r="AD32" s="37"/>
      <c r="AE32" s="54"/>
      <c r="AF32" s="37"/>
      <c r="AG32" s="233"/>
      <c r="AH32" s="231"/>
      <c r="AI32" s="231"/>
      <c r="AJ32" s="232"/>
      <c r="AK32" s="232"/>
      <c r="AL32" s="232"/>
    </row>
    <row r="33" spans="1:38" s="234" customFormat="1" ht="14.4">
      <c r="A33" s="239">
        <v>12</v>
      </c>
      <c r="B33" s="292">
        <v>45547</v>
      </c>
      <c r="C33" s="293"/>
      <c r="D33" s="293" t="s">
        <v>1000</v>
      </c>
      <c r="E33" s="239" t="s">
        <v>553</v>
      </c>
      <c r="F33" s="239">
        <v>275</v>
      </c>
      <c r="G33" s="239">
        <v>180</v>
      </c>
      <c r="H33" s="239">
        <v>385</v>
      </c>
      <c r="I33" s="239" t="s">
        <v>1001</v>
      </c>
      <c r="J33" s="294" t="s">
        <v>928</v>
      </c>
      <c r="K33" s="238">
        <f t="shared" si="1"/>
        <v>110</v>
      </c>
      <c r="L33" s="295">
        <v>50</v>
      </c>
      <c r="M33" s="296">
        <f t="shared" si="2"/>
        <v>1600</v>
      </c>
      <c r="N33" s="238">
        <v>15</v>
      </c>
      <c r="O33" s="294" t="s">
        <v>544</v>
      </c>
      <c r="P33" s="292">
        <v>45547</v>
      </c>
      <c r="Q33"/>
      <c r="R33" s="54"/>
      <c r="S33" s="54"/>
      <c r="T33" s="37"/>
      <c r="U33" s="54"/>
      <c r="V33" s="37"/>
      <c r="W33" s="54"/>
      <c r="X33" s="37"/>
      <c r="Y33" s="54"/>
      <c r="Z33" s="37"/>
      <c r="AA33" s="54"/>
      <c r="AB33" s="37"/>
      <c r="AC33" s="54"/>
      <c r="AD33" s="37"/>
      <c r="AE33" s="54"/>
      <c r="AF33" s="37"/>
      <c r="AG33" s="233"/>
      <c r="AH33" s="231"/>
      <c r="AI33" s="231"/>
      <c r="AJ33" s="232"/>
      <c r="AK33" s="232"/>
      <c r="AL33" s="232"/>
    </row>
    <row r="34" spans="1:38" s="234" customFormat="1" ht="14.4">
      <c r="A34" s="333">
        <v>13</v>
      </c>
      <c r="B34" s="335">
        <v>45551</v>
      </c>
      <c r="C34" s="334"/>
      <c r="D34" s="334" t="s">
        <v>1065</v>
      </c>
      <c r="E34" s="333" t="s">
        <v>553</v>
      </c>
      <c r="F34" s="333">
        <v>72.5</v>
      </c>
      <c r="G34" s="333">
        <v>40</v>
      </c>
      <c r="H34" s="333"/>
      <c r="I34" s="337" t="s">
        <v>1066</v>
      </c>
      <c r="J34" s="337" t="s">
        <v>543</v>
      </c>
      <c r="K34" s="333"/>
      <c r="L34" s="338"/>
      <c r="M34" s="339"/>
      <c r="N34" s="333"/>
      <c r="O34" s="337"/>
      <c r="P34" s="335"/>
      <c r="Q34"/>
      <c r="R34" s="54"/>
      <c r="S34" s="54"/>
      <c r="T34" s="37"/>
      <c r="U34" s="54"/>
      <c r="V34" s="37"/>
      <c r="W34" s="54"/>
      <c r="X34" s="37"/>
      <c r="Y34" s="54"/>
      <c r="Z34" s="37"/>
      <c r="AA34" s="54"/>
      <c r="AB34" s="37"/>
      <c r="AC34" s="54"/>
      <c r="AD34" s="37"/>
      <c r="AE34" s="54"/>
      <c r="AF34" s="37"/>
      <c r="AG34" s="233"/>
      <c r="AH34" s="231"/>
      <c r="AI34" s="231"/>
      <c r="AJ34" s="232"/>
      <c r="AK34" s="232"/>
      <c r="AL34" s="232"/>
    </row>
    <row r="35" spans="1:38" s="234" customFormat="1" ht="14.4">
      <c r="A35" s="333"/>
      <c r="B35" s="335"/>
      <c r="C35" s="334"/>
      <c r="D35" s="334"/>
      <c r="E35" s="333"/>
      <c r="F35" s="333"/>
      <c r="G35" s="333"/>
      <c r="H35" s="333"/>
      <c r="I35" s="337"/>
      <c r="J35" s="337"/>
      <c r="K35" s="333"/>
      <c r="L35" s="338"/>
      <c r="M35" s="339"/>
      <c r="N35" s="333"/>
      <c r="O35" s="337"/>
      <c r="P35" s="335"/>
      <c r="Q35"/>
      <c r="R35" s="54"/>
      <c r="S35" s="54"/>
      <c r="T35" s="37"/>
      <c r="U35" s="54"/>
      <c r="V35" s="37"/>
      <c r="W35" s="54"/>
      <c r="X35" s="37"/>
      <c r="Y35" s="54"/>
      <c r="Z35" s="37"/>
      <c r="AA35" s="54"/>
      <c r="AB35" s="37"/>
      <c r="AC35" s="54"/>
      <c r="AD35" s="37"/>
      <c r="AE35" s="54"/>
      <c r="AF35" s="37"/>
      <c r="AG35" s="233"/>
      <c r="AH35" s="231"/>
      <c r="AI35" s="231"/>
      <c r="AJ35" s="232"/>
      <c r="AK35" s="232"/>
      <c r="AL35" s="232"/>
    </row>
    <row r="36" spans="1:38" s="234" customFormat="1" ht="14.4">
      <c r="A36" s="333"/>
      <c r="B36" s="335"/>
      <c r="C36" s="334"/>
      <c r="D36" s="334"/>
      <c r="E36" s="333"/>
      <c r="F36" s="333"/>
      <c r="G36" s="333"/>
      <c r="H36" s="333"/>
      <c r="I36" s="337"/>
      <c r="J36" s="337"/>
      <c r="K36" s="333"/>
      <c r="L36" s="338"/>
      <c r="M36" s="339"/>
      <c r="N36" s="333"/>
      <c r="O36" s="337"/>
      <c r="P36" s="335"/>
      <c r="Q36"/>
      <c r="R36" s="54"/>
      <c r="S36" s="54"/>
      <c r="T36" s="37"/>
      <c r="U36" s="54"/>
      <c r="V36" s="37"/>
      <c r="W36" s="54"/>
      <c r="X36" s="37"/>
      <c r="Y36" s="54"/>
      <c r="Z36" s="37"/>
      <c r="AA36" s="54"/>
      <c r="AB36" s="37"/>
      <c r="AC36" s="54"/>
      <c r="AD36" s="37"/>
      <c r="AE36" s="54"/>
      <c r="AF36" s="37"/>
      <c r="AG36" s="233"/>
      <c r="AH36" s="231"/>
      <c r="AI36" s="231"/>
      <c r="AJ36" s="232"/>
      <c r="AK36" s="232"/>
      <c r="AL36" s="232"/>
    </row>
    <row r="45" spans="1:38">
      <c r="D45" s="308"/>
    </row>
  </sheetData>
  <hyperlinks>
    <hyperlink ref="M5" location="Main!A1" display="Back To Main Page"/>
    <hyperlink ref="M17" location="Main!A1" display="Back To Main Page"/>
  </hyperlinks>
  <pageMargins left="0.7" right="0.7" top="0.75" bottom="0.75" header="0.3" footer="0.3"/>
  <ignoredErrors>
    <ignoredError sqref="K11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2024-09-16T15:02:52Z</dcterms:modified>
</cp:coreProperties>
</file>