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2" i="7"/>
  <c r="K22"/>
  <c r="M22" s="1"/>
  <c r="L24"/>
  <c r="K24"/>
  <c r="L59"/>
  <c r="K59"/>
  <c r="L67"/>
  <c r="K67"/>
  <c r="M67" s="1"/>
  <c r="L66"/>
  <c r="K66"/>
  <c r="M66" s="1"/>
  <c r="L61"/>
  <c r="K61"/>
  <c r="M61" s="1"/>
  <c r="L65"/>
  <c r="K65"/>
  <c r="L18"/>
  <c r="M24" l="1"/>
  <c r="M59"/>
  <c r="M65"/>
  <c r="L20"/>
  <c r="K20"/>
  <c r="L27"/>
  <c r="K27"/>
  <c r="L21"/>
  <c r="K21"/>
  <c r="L48"/>
  <c r="K48"/>
  <c r="M48" s="1"/>
  <c r="L60"/>
  <c r="K60"/>
  <c r="M60" s="1"/>
  <c r="K109"/>
  <c r="M109" s="1"/>
  <c r="L83"/>
  <c r="K83"/>
  <c r="H18"/>
  <c r="K18" s="1"/>
  <c r="K106"/>
  <c r="M106" s="1"/>
  <c r="K107"/>
  <c r="M107" s="1"/>
  <c r="K108"/>
  <c r="M108" s="1"/>
  <c r="L57"/>
  <c r="K57"/>
  <c r="L56"/>
  <c r="K56"/>
  <c r="K84"/>
  <c r="L84"/>
  <c r="K101"/>
  <c r="M101" s="1"/>
  <c r="L53"/>
  <c r="K53"/>
  <c r="L55"/>
  <c r="K55"/>
  <c r="L118"/>
  <c r="K118"/>
  <c r="L54"/>
  <c r="K54"/>
  <c r="K105"/>
  <c r="M105" s="1"/>
  <c r="L50"/>
  <c r="K50"/>
  <c r="K104"/>
  <c r="M104" s="1"/>
  <c r="L82"/>
  <c r="K82"/>
  <c r="L17"/>
  <c r="K17"/>
  <c r="L15"/>
  <c r="K15"/>
  <c r="K103"/>
  <c r="M103" s="1"/>
  <c r="L51"/>
  <c r="K51"/>
  <c r="L49"/>
  <c r="K49"/>
  <c r="L47"/>
  <c r="K47"/>
  <c r="K102"/>
  <c r="M102" s="1"/>
  <c r="K100"/>
  <c r="M100" s="1"/>
  <c r="K99"/>
  <c r="M99" s="1"/>
  <c r="K98"/>
  <c r="M98" s="1"/>
  <c r="L45"/>
  <c r="K45"/>
  <c r="L11"/>
  <c r="K11"/>
  <c r="K97"/>
  <c r="M97" s="1"/>
  <c r="K95"/>
  <c r="M95" s="1"/>
  <c r="K96"/>
  <c r="M96" s="1"/>
  <c r="K77"/>
  <c r="L77"/>
  <c r="L81"/>
  <c r="K81"/>
  <c r="L44"/>
  <c r="K44"/>
  <c r="K42"/>
  <c r="L42"/>
  <c r="L46"/>
  <c r="K46"/>
  <c r="K94"/>
  <c r="M94" s="1"/>
  <c r="L80"/>
  <c r="K80"/>
  <c r="L14"/>
  <c r="K14"/>
  <c r="K41"/>
  <c r="L41"/>
  <c r="L43"/>
  <c r="K43"/>
  <c r="K93"/>
  <c r="M93" s="1"/>
  <c r="K92"/>
  <c r="M92" s="1"/>
  <c r="K78"/>
  <c r="L10"/>
  <c r="K10"/>
  <c r="L13"/>
  <c r="K13"/>
  <c r="L12"/>
  <c r="K12"/>
  <c r="L79"/>
  <c r="K79"/>
  <c r="L78"/>
  <c r="M83" l="1"/>
  <c r="M21"/>
  <c r="M57"/>
  <c r="M20"/>
  <c r="M27"/>
  <c r="M55"/>
  <c r="M56"/>
  <c r="M84"/>
  <c r="M54"/>
  <c r="M53"/>
  <c r="M118"/>
  <c r="M15"/>
  <c r="M49"/>
  <c r="M82"/>
  <c r="M50"/>
  <c r="M17"/>
  <c r="M51"/>
  <c r="M14"/>
  <c r="M11"/>
  <c r="M47"/>
  <c r="M45"/>
  <c r="M42"/>
  <c r="M81"/>
  <c r="M44"/>
  <c r="M77"/>
  <c r="M46"/>
  <c r="M80"/>
  <c r="M41"/>
  <c r="M43"/>
  <c r="M18"/>
  <c r="M10"/>
  <c r="M13"/>
  <c r="M12"/>
  <c r="M79"/>
  <c r="M78"/>
  <c r="K280" l="1"/>
  <c r="L280" s="1"/>
  <c r="M7" l="1"/>
  <c r="F268" l="1"/>
  <c r="K269"/>
  <c r="L269" s="1"/>
  <c r="K260"/>
  <c r="L260" s="1"/>
  <c r="K263"/>
  <c r="L263" s="1"/>
  <c r="K271" l="1"/>
  <c r="L271" s="1"/>
  <c r="F262"/>
  <c r="F261"/>
  <c r="F259"/>
  <c r="K259" s="1"/>
  <c r="L259" s="1"/>
  <c r="F239"/>
  <c r="F191"/>
  <c r="K270" l="1"/>
  <c r="L270" s="1"/>
  <c r="K268"/>
  <c r="L268" s="1"/>
  <c r="K274"/>
  <c r="L274" s="1"/>
  <c r="K275"/>
  <c r="L275" s="1"/>
  <c r="K267"/>
  <c r="L267" s="1"/>
  <c r="K277"/>
  <c r="L277" s="1"/>
  <c r="K273"/>
  <c r="L273" s="1"/>
  <c r="K266" l="1"/>
  <c r="L266" s="1"/>
  <c r="K255"/>
  <c r="L255" s="1"/>
  <c r="K257"/>
  <c r="L257" s="1"/>
  <c r="K254"/>
  <c r="L254" s="1"/>
  <c r="K256"/>
  <c r="L256" s="1"/>
  <c r="K185"/>
  <c r="L185" s="1"/>
  <c r="K238"/>
  <c r="L238" s="1"/>
  <c r="K252"/>
  <c r="L252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40"/>
  <c r="L240" s="1"/>
  <c r="K239"/>
  <c r="L239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09"/>
  <c r="L209" s="1"/>
  <c r="K207"/>
  <c r="L207" s="1"/>
  <c r="K206"/>
  <c r="L206" s="1"/>
  <c r="K205"/>
  <c r="L205" s="1"/>
  <c r="K203"/>
  <c r="L203" s="1"/>
  <c r="K202"/>
  <c r="L202" s="1"/>
  <c r="K201"/>
  <c r="L201" s="1"/>
  <c r="K200"/>
  <c r="K199"/>
  <c r="L199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K187"/>
  <c r="L187" s="1"/>
  <c r="K186"/>
  <c r="L186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H156"/>
  <c r="K156" s="1"/>
  <c r="L156" s="1"/>
  <c r="F155"/>
  <c r="K155" s="1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D7" i="6"/>
  <c r="K6" i="4"/>
  <c r="K6" i="3"/>
  <c r="L6" i="2"/>
</calcChain>
</file>

<file path=xl/sharedStrings.xml><?xml version="1.0" encoding="utf-8"?>
<sst xmlns="http://schemas.openxmlformats.org/spreadsheetml/2006/main" count="7571" uniqueCount="3829">
  <si>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</si>
  <si>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</si>
  <si>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</si>
  <si>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</si>
  <si>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</si>
  <si>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</si>
  <si>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</si>
  <si>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</si>
  <si>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</si>
  <si>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</si>
  <si>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</si>
  <si>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</si>
  <si>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</si>
  <si>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</si>
  <si>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</si>
  <si>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</si>
  <si>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</si>
  <si>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</si>
  <si>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</si>
  <si>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</si>
  <si>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</si>
  <si>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</si>
  <si>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</si>
  <si>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</si>
  <si>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</si>
  <si>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</si>
  <si>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</si>
  <si>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</si>
  <si>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</si>
  <si>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</si>
  <si>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</si>
  <si>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</si>
  <si>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</si>
  <si>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</si>
  <si>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</si>
  <si>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</si>
  <si>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</si>
  <si>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</si>
  <si>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</si>
  <si>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</si>
  <si>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</si>
  <si>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</si>
  <si>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</si>
  <si>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</si>
  <si>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</si>
  <si>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</si>
  <si>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</si>
  <si>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</si>
  <si>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</si>
  <si>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</si>
  <si>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</si>
  <si>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</si>
  <si>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</si>
  <si>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</si>
  <si>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</si>
  <si>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</si>
  <si>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</si>
  <si>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</si>
  <si>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</si>
  <si>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</si>
  <si>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</si>
  <si>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</si>
  <si>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</si>
  <si>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</si>
  <si>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</si>
  <si>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</si>
  <si>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</si>
  <si>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</si>
  <si>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</si>
  <si>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</si>
  <si>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</si>
  <si>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</si>
  <si>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</si>
  <si>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</si>
  <si>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</si>
  <si>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</si>
  <si>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</si>
  <si>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</si>
  <si>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</si>
  <si>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</si>
  <si>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</si>
  <si>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</si>
  <si>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</si>
  <si>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</si>
  <si>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</si>
  <si>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</si>
  <si>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</si>
  <si>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</si>
  <si>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</si>
  <si>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</si>
  <si>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</si>
  <si>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</si>
  <si>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</si>
  <si>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</si>
  <si>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</si>
  <si>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</si>
  <si>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</si>
  <si>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</si>
  <si>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</si>
  <si>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</si>
  <si>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</si>
  <si>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</si>
  <si>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</si>
  <si>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</si>
  <si>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</si>
  <si>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</si>
  <si>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</si>
  <si>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</si>
  <si>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</si>
  <si>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</si>
  <si>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</si>
  <si>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</si>
  <si>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</si>
  <si>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</si>
  <si>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</si>
  <si>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</si>
  <si>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</si>
  <si>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</si>
  <si>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</si>
  <si>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</si>
  <si>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</si>
  <si>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</si>
  <si>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</si>
  <si>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</si>
  <si>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</si>
  <si>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</si>
  <si>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</si>
  <si>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</si>
  <si>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</si>
  <si>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</si>
  <si>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</si>
  <si>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</si>
  <si>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</si>
  <si>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</si>
  <si>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</si>
  <si>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</si>
  <si>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</si>
  <si>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</si>
  <si>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</si>
  <si>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</si>
  <si>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</si>
  <si>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</si>
  <si>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</si>
  <si>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</si>
  <si>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</si>
  <si>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</si>
  <si>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</si>
  <si>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</si>
  <si>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</si>
  <si>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</si>
  <si>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</si>
  <si>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</si>
  <si>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</si>
  <si>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</si>
  <si>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</si>
  <si>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</si>
  <si>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</si>
  <si>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</si>
  <si>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</si>
  <si>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</si>
  <si>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</si>
  <si>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</si>
  <si>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</si>
  <si>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</si>
  <si>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</si>
  <si>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</si>
  <si>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</si>
  <si>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</si>
  <si>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</si>
  <si>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</si>
  <si>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</si>
  <si>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</si>
  <si>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</si>
  <si>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</si>
  <si>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</si>
  <si>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</si>
  <si>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</si>
  <si>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</si>
  <si>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</si>
  <si>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</si>
  <si>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</si>
  <si>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</si>
  <si>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</si>
  <si>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</si>
  <si>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</si>
  <si>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</si>
  <si>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</si>
  <si>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</si>
  <si>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</si>
  <si>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</si>
  <si>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</si>
  <si>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</si>
  <si>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</si>
  <si>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</si>
  <si>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</si>
  <si>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</si>
  <si>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</si>
  <si>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</si>
  <si>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</si>
  <si>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</si>
  <si>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</si>
  <si>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</si>
  <si>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</si>
  <si>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</si>
  <si>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</si>
  <si>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</si>
  <si>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</si>
  <si>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</si>
  <si>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</si>
  <si>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</si>
  <si>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</si>
  <si>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</si>
  <si>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</si>
  <si>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</si>
  <si>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</si>
  <si>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</si>
  <si>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</si>
  <si>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</si>
  <si>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</si>
  <si>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</si>
  <si>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</si>
  <si>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</si>
  <si>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</si>
  <si>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</si>
  <si>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</si>
  <si>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</si>
  <si>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</si>
  <si>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</si>
  <si>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</si>
  <si>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</si>
  <si>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</si>
  <si>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</si>
  <si>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</si>
  <si>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</si>
  <si>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</si>
  <si>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</si>
  <si>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</si>
  <si>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</si>
  <si>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</si>
  <si>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</si>
  <si>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</si>
  <si>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</si>
  <si>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</si>
  <si>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</si>
  <si>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</si>
  <si>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</si>
  <si>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</si>
  <si>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</si>
  <si>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</si>
  <si>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</si>
  <si>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</si>
  <si>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</si>
  <si>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</si>
  <si>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</si>
  <si>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</si>
  <si>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</si>
  <si>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</si>
  <si>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</si>
  <si>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</si>
  <si>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</si>
  <si>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</si>
  <si>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</si>
  <si>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</si>
  <si>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</si>
  <si>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</si>
  <si>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</si>
  <si>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</si>
  <si>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</si>
  <si>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</si>
  <si>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</si>
  <si>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</si>
  <si>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</si>
  <si>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</si>
  <si>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</si>
  <si>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</si>
  <si>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</si>
  <si>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</si>
  <si>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</si>
  <si>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</si>
  <si>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</si>
  <si>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</si>
  <si>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</si>
  <si>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</si>
  <si>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</si>
  <si>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</si>
  <si>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</si>
  <si>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</si>
  <si>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</si>
  <si>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</si>
  <si>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</si>
  <si>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</si>
  <si>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</si>
  <si>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</si>
  <si>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</si>
  <si>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</si>
  <si>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</si>
  <si>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</si>
  <si>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</si>
  <si>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</si>
  <si>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</si>
  <si>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</si>
  <si>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</si>
  <si>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</si>
  <si>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</si>
  <si>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</si>
  <si>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</si>
  <si>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</si>
  <si>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</si>
  <si>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</si>
  <si>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</si>
  <si>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</si>
  <si>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</si>
  <si>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</si>
  <si>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</si>
  <si>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</si>
  <si>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</si>
  <si>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</si>
  <si>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</si>
  <si>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</si>
  <si>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</si>
  <si>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</si>
  <si>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</si>
  <si>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</si>
  <si>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</si>
  <si>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</si>
  <si>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</si>
  <si>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</si>
  <si>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</si>
  <si>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</si>
  <si>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</si>
  <si>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</si>
  <si>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</si>
  <si>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</si>
  <si>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</si>
  <si>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</si>
  <si>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</si>
  <si>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</si>
  <si>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</si>
  <si>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</si>
  <si>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</si>
  <si>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</si>
  <si>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</si>
  <si>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</si>
  <si>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</si>
  <si>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</si>
  <si>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</si>
  <si>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</si>
  <si>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</si>
  <si>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</si>
  <si>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</si>
  <si>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</si>
  <si>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</si>
  <si>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</si>
  <si>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</si>
  <si>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</si>
  <si>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</si>
  <si>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</si>
  <si>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</si>
  <si>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</si>
  <si>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</si>
  <si>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</si>
  <si>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</si>
  <si>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</si>
  <si>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</si>
  <si>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</si>
  <si>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</si>
  <si>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</si>
  <si>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</si>
  <si>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</si>
  <si>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</si>
  <si>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</si>
  <si>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</si>
  <si>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</si>
  <si>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</si>
  <si>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</si>
  <si>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</si>
  <si>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</si>
  <si>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</si>
  <si>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</si>
  <si>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</si>
  <si>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</si>
  <si>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</si>
  <si>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</si>
  <si>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</si>
  <si>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</si>
  <si>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</si>
  <si>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</si>
  <si>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</si>
  <si>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</si>
  <si>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</si>
  <si>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</si>
  <si>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</si>
  <si>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</si>
  <si>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</si>
  <si>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</si>
  <si>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</si>
  <si>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</si>
  <si>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</si>
  <si>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</si>
  <si>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</si>
  <si>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</si>
  <si>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</si>
  <si>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</si>
  <si>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</si>
  <si>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</si>
  <si>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</si>
  <si>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</si>
  <si>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</si>
  <si>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</si>
  <si>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</si>
  <si>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</si>
  <si>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</si>
  <si>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</si>
  <si>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</si>
  <si>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</si>
  <si>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</si>
  <si>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</si>
  <si>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</si>
  <si>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</si>
  <si>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</si>
  <si>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</si>
  <si>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</si>
  <si>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</si>
  <si>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</si>
  <si>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</si>
  <si>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</si>
  <si>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</si>
  <si>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</si>
  <si>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</si>
  <si>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</si>
  <si>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</si>
  <si>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</si>
  <si>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</si>
  <si>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</si>
  <si>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</si>
  <si>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</si>
  <si>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</si>
  <si>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</si>
  <si>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</si>
  <si>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</si>
  <si>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</si>
  <si>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</si>
  <si>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</si>
  <si>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</si>
  <si>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</si>
  <si>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</si>
  <si>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</si>
  <si>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</si>
  <si>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</si>
  <si>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</si>
  <si>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</si>
  <si>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</si>
  <si>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</si>
  <si>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</si>
  <si>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</si>
  <si>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</si>
  <si>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</si>
  <si>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</si>
  <si>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</si>
  <si>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</si>
  <si>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</si>
  <si>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</si>
  <si>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</si>
  <si>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</si>
  <si>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</si>
  <si>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</si>
  <si>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</si>
  <si>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</si>
  <si>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</si>
  <si>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</si>
  <si>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</si>
  <si>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</si>
  <si>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</si>
  <si>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</si>
  <si>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</si>
  <si>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</si>
  <si>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</si>
  <si>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</si>
  <si>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</si>
  <si>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</si>
  <si>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</si>
  <si>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</si>
  <si>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</si>
  <si>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</si>
  <si>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</si>
  <si>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</si>
  <si>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</si>
  <si>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</si>
  <si>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</si>
  <si>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</si>
  <si>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</si>
  <si>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</si>
  <si>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</si>
  <si>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</si>
  <si>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</si>
  <si>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</si>
  <si>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</si>
  <si>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</si>
  <si>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</si>
  <si>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</si>
  <si>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</si>
  <si>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</si>
  <si>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</si>
  <si>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</si>
  <si>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</si>
  <si>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</si>
  <si>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</si>
  <si>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</si>
  <si>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</si>
  <si>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</si>
  <si>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</si>
  <si>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</si>
  <si>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</si>
  <si>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</si>
  <si>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</si>
  <si>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</si>
  <si>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</si>
  <si>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</si>
  <si>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</si>
  <si>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</si>
  <si>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</si>
  <si>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</si>
  <si>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</si>
  <si>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</si>
  <si>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</si>
  <si>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</si>
  <si>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</si>
  <si>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</si>
  <si>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</si>
  <si>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</si>
  <si>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</si>
  <si>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</si>
  <si>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</si>
  <si>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</si>
  <si>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</si>
  <si>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</si>
  <si>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</si>
  <si>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</si>
  <si>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</si>
  <si>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</si>
  <si>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</si>
  <si>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</si>
  <si>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</si>
  <si>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</si>
  <si>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</si>
  <si>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</si>
  <si>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</si>
  <si>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</si>
  <si>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</si>
  <si>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</si>
  <si>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</si>
  <si>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</si>
  <si>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</si>
  <si>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</si>
  <si>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</si>
  <si>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</si>
  <si>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</si>
  <si>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</si>
  <si>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</si>
  <si>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</si>
  <si>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</si>
  <si>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</si>
  <si>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</si>
  <si>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</si>
  <si>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</si>
  <si>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</si>
  <si>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</si>
  <si>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</si>
  <si>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</si>
  <si>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</si>
  <si>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</si>
  <si>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</si>
  <si>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</si>
  <si>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</si>
  <si>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</si>
  <si>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</si>
  <si>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</si>
  <si>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</si>
  <si>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</si>
  <si>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</si>
  <si>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</si>
  <si>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</si>
  <si>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</si>
  <si>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</si>
  <si>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</si>
  <si>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</si>
  <si>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</si>
  <si>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</si>
  <si>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</si>
  <si>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</si>
  <si>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</si>
  <si>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</si>
  <si>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</si>
  <si>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</si>
  <si>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</si>
  <si>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</si>
  <si>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</si>
  <si>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</si>
  <si>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</si>
  <si>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</si>
  <si>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</si>
  <si>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</si>
  <si>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</si>
  <si>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</si>
  <si>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</si>
  <si>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</si>
  <si>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</si>
  <si>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</si>
  <si>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</si>
  <si>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</si>
  <si>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</si>
  <si>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</si>
  <si>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</si>
  <si>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</si>
  <si>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</si>
  <si>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</si>
  <si>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</si>
  <si>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</si>
  <si>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</si>
  <si>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</si>
  <si>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</si>
  <si>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</si>
  <si>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</si>
  <si>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</si>
  <si>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</si>
  <si>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</si>
  <si>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</si>
  <si>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</si>
  <si>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</si>
  <si>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</si>
  <si>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</si>
  <si>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</si>
  <si>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</si>
  <si>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</si>
  <si>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</si>
  <si>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</si>
  <si>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</si>
  <si>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</si>
  <si>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</si>
  <si>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</si>
  <si>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</si>
  <si>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</si>
  <si>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</si>
  <si>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</si>
  <si>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</si>
  <si>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</si>
  <si>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</si>
  <si>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</si>
  <si>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</si>
  <si>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</si>
  <si>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</si>
  <si>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</si>
  <si>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</si>
  <si>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</si>
  <si>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</si>
  <si>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</si>
  <si>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</si>
  <si>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</si>
  <si>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</si>
  <si>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</si>
  <si>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</si>
  <si>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</si>
  <si>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</si>
  <si>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</si>
  <si>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</si>
  <si>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</si>
  <si>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</si>
  <si>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</si>
  <si>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</si>
  <si>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</si>
  <si>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</si>
  <si>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</si>
  <si>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</si>
  <si>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</si>
  <si>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</si>
  <si>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</si>
  <si>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</si>
  <si>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</si>
  <si>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</si>
  <si>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</si>
  <si>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</si>
  <si>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</si>
  <si>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</si>
  <si>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</si>
  <si>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</si>
  <si>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</si>
  <si>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</si>
  <si>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</si>
  <si>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</si>
  <si>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</si>
  <si>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</si>
  <si>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</si>
  <si>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</si>
  <si>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</si>
  <si>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</si>
  <si>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</si>
  <si>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</si>
  <si>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</si>
  <si>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</si>
  <si>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</si>
  <si>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</si>
  <si>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</si>
  <si>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</si>
  <si>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</si>
  <si>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</si>
  <si>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</si>
  <si>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</si>
  <si>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</si>
  <si>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</si>
  <si>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</si>
  <si>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</si>
  <si>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</si>
  <si>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</si>
  <si>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</si>
  <si>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</si>
  <si>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</si>
  <si>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</si>
  <si>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</si>
  <si>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</si>
  <si>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</si>
  <si>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</si>
  <si>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</si>
  <si>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</si>
  <si>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</si>
  <si>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</si>
  <si>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</si>
  <si>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</si>
  <si>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</si>
  <si>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</si>
  <si>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</si>
  <si>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</si>
  <si>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</si>
  <si>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</si>
  <si>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</si>
  <si>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</si>
  <si>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</si>
  <si>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</si>
  <si>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</si>
  <si>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</si>
  <si>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</si>
  <si>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</si>
  <si>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</si>
  <si>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</si>
  <si>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</si>
  <si>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</si>
  <si>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</si>
  <si>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</si>
  <si>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</si>
  <si>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</si>
  <si>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</si>
  <si>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</si>
  <si>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</si>
  <si>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</si>
  <si>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</si>
  <si>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</si>
  <si>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</si>
  <si>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</si>
  <si>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</si>
  <si>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</si>
  <si>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</si>
  <si>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</si>
  <si>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</si>
  <si>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</si>
  <si>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</si>
  <si>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</si>
  <si>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</si>
  <si>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</si>
  <si>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</si>
  <si>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</si>
  <si>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</si>
  <si>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</si>
  <si>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</si>
  <si>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</si>
  <si>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</si>
  <si>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</si>
  <si>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</si>
  <si>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</si>
  <si>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</si>
  <si>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</si>
  <si>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</si>
  <si>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</si>
  <si>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</si>
  <si>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</si>
  <si>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</si>
  <si>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</si>
  <si>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</si>
  <si>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</si>
  <si>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</si>
  <si>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</si>
  <si>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</si>
  <si>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</si>
  <si>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</si>
  <si>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</si>
  <si>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</si>
  <si>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</si>
  <si>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</si>
  <si>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</si>
  <si>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</si>
  <si>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</si>
  <si>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</si>
  <si>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</si>
  <si>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</si>
  <si>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</si>
  <si>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</si>
  <si>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</si>
  <si>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</si>
  <si>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</si>
  <si>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</si>
  <si>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</si>
  <si>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</si>
  <si>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</si>
  <si>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</si>
  <si>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</si>
  <si>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</si>
  <si>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</si>
  <si>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</si>
  <si>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</si>
  <si>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</si>
  <si>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</si>
  <si>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</si>
  <si>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</si>
  <si>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</si>
  <si>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</si>
  <si>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</si>
  <si>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</si>
  <si>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</si>
  <si>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</si>
  <si>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</si>
  <si>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</si>
  <si>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</si>
  <si>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</si>
  <si>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</si>
  <si>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</si>
  <si>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</si>
  <si>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</si>
  <si>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</si>
  <si>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</si>
  <si>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</si>
  <si>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</si>
  <si>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</si>
  <si>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</si>
  <si>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</si>
  <si>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</si>
  <si>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</si>
  <si>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</si>
  <si>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</si>
  <si>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</si>
  <si>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</si>
  <si>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</si>
  <si>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</si>
  <si>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</si>
  <si>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</si>
  <si>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</si>
  <si>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</si>
  <si>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</si>
  <si>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</si>
  <si>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</si>
  <si>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</si>
  <si>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</si>
  <si>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</si>
  <si>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</si>
  <si>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</si>
  <si>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</si>
  <si>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</si>
  <si>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</si>
  <si>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</si>
  <si>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</si>
  <si>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</si>
  <si>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</si>
  <si>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</si>
  <si>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</si>
  <si>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</si>
  <si>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</si>
  <si>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</si>
  <si>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</si>
  <si>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</si>
  <si>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</si>
  <si>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</si>
  <si>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</si>
  <si>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</si>
  <si>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</si>
  <si>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</si>
  <si>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</si>
  <si>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</si>
  <si>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</si>
  <si>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</si>
  <si>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</si>
  <si>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</si>
  <si>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</si>
  <si>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</si>
  <si>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</si>
  <si>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</si>
  <si>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</si>
  <si>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</si>
  <si>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</si>
  <si>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</si>
  <si>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</si>
  <si>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</si>
  <si>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</si>
  <si>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</si>
  <si>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</si>
  <si>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</si>
  <si>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</si>
  <si>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</si>
  <si>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</si>
  <si>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</si>
  <si>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</si>
  <si>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</si>
  <si>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</si>
  <si>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</si>
  <si>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</si>
  <si>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</si>
  <si>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</si>
  <si>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</si>
  <si>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</si>
  <si>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</si>
  <si>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</si>
  <si>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</si>
  <si>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</si>
  <si>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</si>
  <si>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</si>
  <si>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</si>
  <si>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</si>
  <si>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</si>
  <si>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</si>
  <si>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</si>
  <si>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</si>
  <si>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</si>
  <si>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</si>
  <si>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</si>
  <si>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</si>
  <si>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</si>
  <si>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</si>
  <si>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</si>
  <si>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</si>
  <si>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</si>
  <si>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</si>
  <si>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</si>
  <si>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</si>
  <si>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</si>
  <si>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</si>
  <si>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</si>
  <si>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</si>
  <si>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</si>
  <si>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</si>
  <si>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</si>
  <si>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</si>
  <si>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</si>
  <si>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</si>
  <si>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</si>
  <si>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</si>
  <si>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</si>
  <si>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</si>
  <si>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</si>
  <si>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</si>
  <si>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</si>
  <si>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</si>
  <si>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</si>
  <si>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</si>
  <si>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</si>
  <si>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</si>
  <si>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</si>
  <si>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</si>
  <si>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</si>
  <si>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</si>
  <si>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</si>
  <si>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</si>
  <si>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</si>
  <si>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</si>
  <si>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</si>
  <si>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</si>
  <si>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</si>
  <si>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</si>
  <si>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</si>
  <si>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</si>
  <si>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</si>
  <si>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</si>
  <si>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</si>
  <si>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</si>
  <si>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</si>
  <si>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</si>
  <si>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</si>
  <si>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</si>
  <si>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</si>
  <si>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</si>
  <si>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</si>
  <si>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</si>
  <si>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</si>
  <si>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</si>
  <si>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</si>
  <si>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</si>
  <si>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</si>
  <si>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</si>
  <si>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</si>
  <si>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</si>
  <si>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</si>
  <si>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</si>
  <si>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</si>
  <si>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</si>
  <si>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</si>
  <si>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</si>
  <si>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</si>
  <si>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</si>
  <si>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</si>
  <si>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</si>
  <si>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</si>
  <si>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</si>
  <si>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</si>
  <si>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</si>
  <si>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</si>
  <si>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</si>
  <si>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</si>
  <si>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</si>
  <si>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</si>
  <si>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</si>
  <si>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</si>
  <si>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</si>
  <si>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</si>
  <si>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</si>
  <si>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</si>
  <si>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</si>
  <si>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</si>
  <si>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</si>
  <si>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</si>
  <si>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</si>
  <si>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</si>
  <si>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</si>
  <si>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</si>
  <si>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</si>
  <si>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</si>
  <si>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</si>
  <si>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</si>
  <si>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</si>
  <si>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</si>
  <si>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</si>
  <si>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</si>
  <si>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</si>
  <si>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</si>
  <si>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</si>
  <si>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</si>
  <si>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</si>
  <si>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</si>
  <si>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</si>
  <si>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</si>
  <si>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</si>
  <si>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</si>
  <si>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</si>
  <si>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</si>
  <si>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</si>
  <si>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</si>
  <si>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</si>
  <si>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</si>
  <si>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</si>
  <si>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</si>
  <si>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</si>
  <si>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</si>
  <si>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</si>
  <si>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</si>
  <si>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</si>
  <si>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</si>
  <si>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</si>
  <si>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</si>
  <si>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</si>
  <si>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</si>
  <si>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</si>
  <si>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</si>
  <si>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</si>
  <si>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</si>
  <si>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</si>
  <si>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</si>
  <si>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</si>
  <si>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</si>
  <si>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</si>
  <si>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</si>
  <si>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</si>
  <si>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</si>
  <si>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</si>
  <si>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</si>
  <si>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</si>
  <si>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</si>
  <si>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</si>
  <si>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</si>
  <si>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</si>
  <si>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</si>
  <si>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</si>
  <si>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</si>
  <si>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</si>
  <si>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</si>
  <si>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</si>
  <si>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</si>
  <si>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</si>
  <si>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</si>
  <si>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</si>
  <si>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</si>
  <si>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</si>
  <si>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</si>
  <si>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</si>
  <si>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</si>
  <si>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</si>
  <si>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</si>
  <si>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</si>
  <si>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</si>
  <si>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</si>
  <si>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</si>
  <si>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</si>
  <si>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</si>
  <si>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</si>
  <si>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</si>
  <si>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</si>
  <si>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</si>
  <si>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</si>
  <si>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</si>
  <si>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</si>
  <si>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</si>
  <si>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</si>
  <si>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</si>
  <si>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</si>
  <si>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</si>
  <si>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</si>
  <si>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</si>
  <si>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</si>
  <si>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</si>
  <si>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</si>
  <si>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</si>
  <si>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</si>
  <si>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</si>
  <si>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</si>
  <si>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</si>
  <si>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</si>
  <si>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</si>
  <si>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</si>
  <si>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</si>
  <si>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</si>
  <si>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</si>
  <si>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</si>
  <si>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</si>
  <si>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</si>
  <si>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</si>
  <si>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</si>
  <si>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</si>
  <si>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</si>
  <si>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</si>
  <si>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</si>
  <si>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</si>
  <si>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</si>
  <si>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</si>
  <si>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</si>
  <si>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</si>
  <si>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</si>
  <si>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</si>
  <si>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</si>
  <si>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</si>
  <si>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</si>
  <si>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</si>
  <si>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</si>
  <si>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</si>
  <si>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</si>
  <si>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</si>
  <si>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</si>
  <si>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</si>
  <si>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</si>
  <si>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</si>
  <si>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</si>
  <si>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</si>
  <si>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</si>
  <si>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</si>
  <si>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</si>
  <si>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</si>
  <si>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</si>
  <si>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</si>
  <si>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</si>
  <si>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</si>
  <si>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</si>
  <si>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</si>
  <si>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</si>
  <si>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</si>
  <si>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</si>
  <si>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</si>
  <si>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</si>
  <si>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</si>
  <si>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</si>
  <si>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</si>
  <si>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</si>
  <si>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</si>
  <si>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</si>
  <si>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</si>
  <si>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</si>
  <si>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</si>
  <si>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</si>
  <si>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</si>
  <si>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</si>
  <si>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</si>
  <si>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</si>
  <si>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</si>
  <si>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</si>
  <si>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</si>
  <si>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</si>
  <si>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</si>
  <si>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</si>
  <si>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</si>
  <si>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</si>
  <si>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</si>
  <si>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</si>
  <si>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</si>
  <si>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</si>
  <si>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</si>
  <si>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</si>
  <si>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</si>
  <si>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</si>
  <si>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</si>
  <si>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</si>
  <si>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</si>
  <si>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</si>
  <si>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</si>
  <si>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</si>
  <si>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</si>
  <si>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</si>
  <si>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</si>
  <si>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</si>
  <si>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</si>
  <si>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</si>
  <si>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</si>
  <si>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</si>
  <si>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</si>
  <si>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</si>
  <si>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</si>
  <si>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</si>
  <si>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</si>
  <si>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</si>
  <si>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</si>
  <si>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</si>
  <si>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</si>
  <si>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</si>
  <si>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</si>
  <si>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</si>
  <si>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</si>
  <si>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</si>
  <si>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</si>
  <si>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</si>
  <si>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</si>
  <si>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</si>
  <si>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</si>
  <si>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</si>
  <si>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</si>
  <si>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</si>
  <si>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</si>
  <si>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</si>
  <si>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</si>
  <si>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</si>
  <si>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</si>
  <si>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</si>
  <si>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</si>
  <si>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</si>
  <si>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</si>
  <si>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</si>
  <si>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</si>
  <si>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</si>
  <si>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</si>
  <si>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</si>
  <si>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</si>
  <si>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</si>
  <si>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</si>
  <si>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</si>
  <si>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</si>
  <si>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</si>
  <si>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</si>
  <si>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</si>
  <si>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</si>
  <si>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</si>
  <si>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</si>
  <si>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</si>
  <si>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</si>
  <si>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</si>
  <si>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</si>
  <si>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</si>
  <si>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</si>
  <si>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</si>
  <si>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</si>
  <si>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</si>
  <si>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</si>
  <si>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</si>
  <si>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</si>
  <si>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</si>
  <si>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</si>
  <si>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</si>
  <si>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</si>
  <si>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</si>
  <si>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</si>
  <si>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</si>
  <si>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</si>
  <si>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</si>
  <si>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</si>
  <si>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</si>
  <si>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</si>
  <si>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</si>
  <si>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</si>
  <si>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</si>
  <si>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</si>
  <si>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</si>
  <si>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</si>
  <si>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</si>
  <si>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</si>
  <si>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</si>
  <si>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</si>
  <si>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</si>
  <si>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</si>
  <si>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</si>
  <si>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</si>
  <si>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</si>
  <si>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</si>
  <si>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</si>
  <si>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</si>
  <si>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</si>
  <si>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</si>
  <si>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</si>
  <si>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</si>
  <si>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</si>
  <si>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</si>
  <si>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</si>
  <si>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</si>
  <si>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</si>
  <si>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</si>
  <si>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</si>
  <si>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</si>
  <si>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</si>
  <si>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</si>
  <si>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</si>
  <si>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</si>
  <si>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</si>
  <si>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</si>
  <si>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</si>
  <si>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</si>
  <si>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</si>
  <si>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</si>
  <si>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</si>
  <si>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</si>
  <si>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</si>
  <si>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</si>
  <si>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</si>
  <si>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</si>
  <si>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</si>
  <si>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</si>
  <si>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</si>
  <si>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</si>
  <si>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</si>
  <si>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</si>
  <si>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</si>
  <si>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</si>
  <si>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</si>
  <si>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</si>
  <si>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</si>
  <si>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</si>
  <si>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</si>
  <si>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</si>
  <si>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</si>
  <si>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</si>
  <si>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</si>
  <si>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</si>
  <si>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</si>
  <si>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</si>
  <si>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</si>
  <si>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</si>
  <si>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</si>
  <si>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</si>
  <si>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</si>
  <si>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</si>
  <si>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</si>
  <si>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</si>
  <si>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</si>
  <si>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</si>
  <si>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</si>
  <si>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</si>
  <si>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</si>
  <si>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</si>
  <si>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</si>
  <si>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</si>
  <si>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</si>
  <si>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</si>
  <si>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</si>
  <si>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</si>
  <si>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</si>
  <si>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</si>
  <si>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</si>
  <si>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</si>
  <si>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</si>
  <si>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</si>
  <si>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</si>
  <si>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</si>
  <si>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</si>
  <si>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</si>
  <si>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</si>
  <si>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</si>
  <si>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</si>
  <si>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</si>
  <si>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</si>
  <si>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</si>
  <si>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</si>
  <si>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</si>
  <si>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</si>
  <si>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</si>
  <si>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</si>
  <si>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</si>
  <si>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</si>
  <si>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</si>
  <si>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</si>
  <si>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</si>
  <si>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</si>
  <si>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</si>
  <si>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</si>
  <si>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</si>
  <si>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</si>
  <si>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</si>
  <si>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</si>
  <si>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</si>
  <si>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</si>
  <si>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</si>
  <si>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</si>
  <si>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</si>
  <si>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</si>
  <si>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</si>
  <si>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</si>
  <si>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</si>
  <si>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</si>
  <si>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</si>
  <si>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</si>
  <si>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</si>
  <si>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</si>
  <si>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</si>
  <si>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</si>
  <si>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</si>
  <si>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</si>
  <si>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</si>
  <si>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</si>
  <si>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</si>
  <si>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</si>
  <si>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</si>
  <si>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</si>
  <si>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</si>
  <si>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</si>
  <si>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</si>
  <si>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</si>
  <si>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</si>
  <si>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</si>
  <si>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</si>
  <si>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</si>
  <si>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</si>
  <si>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</si>
  <si>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</si>
  <si>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</si>
  <si>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</si>
  <si>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</si>
  <si>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</si>
  <si>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</si>
  <si>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</si>
  <si>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</si>
  <si>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</si>
  <si>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</si>
  <si>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</si>
  <si>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</si>
  <si>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</si>
  <si>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</si>
  <si>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</si>
  <si>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</si>
  <si>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</si>
  <si>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</si>
  <si>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</si>
  <si>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</si>
  <si>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</si>
  <si>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</si>
  <si>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</si>
  <si>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</si>
  <si>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</si>
  <si>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</si>
  <si>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</si>
  <si>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</si>
  <si>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</si>
  <si>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</si>
  <si>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</si>
  <si>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</si>
  <si>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</si>
  <si>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</si>
  <si>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</si>
  <si>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</si>
  <si>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</si>
  <si>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</si>
  <si>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</si>
  <si>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</si>
  <si>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</si>
  <si>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</si>
  <si>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</si>
  <si>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</si>
  <si>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</si>
  <si>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</si>
  <si>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</si>
  <si>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</si>
  <si>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</si>
  <si>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</si>
  <si>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</si>
  <si>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</si>
  <si>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</si>
  <si>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</si>
  <si>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</si>
  <si>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</si>
  <si>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</si>
  <si>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</si>
  <si>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</si>
  <si>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</si>
  <si>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</si>
  <si>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</si>
  <si>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</si>
  <si>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</si>
  <si>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</si>
  <si>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</si>
  <si>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</si>
  <si>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</si>
  <si>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</si>
  <si>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</si>
  <si>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</si>
  <si>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</si>
  <si>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</si>
  <si>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</si>
  <si>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</si>
  <si>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</si>
  <si>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</si>
  <si>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</si>
  <si>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</si>
  <si>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</si>
  <si>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</si>
  <si>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</si>
  <si>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</si>
  <si>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</si>
  <si>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</si>
  <si>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</si>
  <si>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</si>
  <si>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</si>
  <si>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</si>
  <si>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</si>
  <si>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</si>
  <si>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</si>
  <si>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</si>
  <si>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</si>
  <si>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</si>
  <si>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</si>
  <si>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</si>
  <si>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</si>
  <si>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</si>
  <si>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</si>
  <si>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</si>
  <si>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</si>
  <si>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</si>
  <si>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</si>
  <si>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</si>
  <si>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</si>
  <si>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</si>
  <si>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</si>
  <si>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</si>
  <si>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</si>
  <si>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</si>
  <si>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</si>
  <si>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</si>
  <si>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</si>
  <si>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</si>
  <si>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</si>
  <si>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</si>
  <si>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</si>
  <si>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</si>
  <si>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</si>
  <si>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</si>
  <si>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</si>
  <si>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</si>
  <si>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</si>
  <si>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</si>
  <si>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</si>
  <si>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</si>
  <si>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</si>
  <si>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</si>
  <si>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</si>
  <si>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</si>
  <si>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</si>
  <si>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</si>
  <si>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</si>
  <si>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</si>
  <si>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</si>
  <si>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</si>
  <si>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</si>
  <si>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</si>
  <si>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</si>
  <si>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</si>
  <si>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</si>
  <si>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</si>
  <si>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</si>
  <si>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</si>
  <si>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</si>
  <si>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</si>
  <si>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</si>
  <si>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</si>
  <si>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</si>
  <si>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</si>
  <si>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</si>
  <si>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</si>
  <si>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</si>
  <si>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</si>
  <si>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</si>
  <si>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</si>
  <si>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</si>
  <si>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</si>
  <si>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</si>
  <si>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</si>
  <si>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</si>
  <si>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</si>
  <si>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</si>
  <si>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</si>
  <si>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</si>
  <si>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</si>
  <si>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</si>
  <si>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</si>
  <si>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</si>
  <si>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</si>
  <si>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</si>
  <si>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</si>
  <si>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</si>
  <si>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</si>
  <si>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</si>
  <si>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</si>
  <si>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</si>
  <si>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</si>
  <si>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</si>
  <si>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</si>
  <si>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</si>
  <si>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</si>
  <si>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</si>
  <si>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</si>
  <si>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</si>
  <si>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</si>
  <si>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</si>
  <si>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</si>
  <si>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</si>
  <si>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</si>
  <si>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</si>
  <si>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</si>
  <si>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</si>
  <si>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</si>
  <si>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</si>
  <si>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</si>
  <si>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</si>
  <si>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</si>
  <si>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</si>
  <si>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</si>
  <si>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</si>
  <si>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</si>
  <si>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</si>
  <si>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</si>
  <si>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</si>
  <si>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</si>
  <si>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</si>
  <si>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</si>
  <si>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</si>
  <si>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</si>
  <si>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</si>
  <si>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</si>
  <si>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</si>
  <si>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</si>
  <si>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</si>
  <si>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</si>
  <si>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</si>
  <si>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</si>
  <si>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</si>
  <si>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</si>
  <si>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</si>
  <si>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</si>
  <si>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</si>
  <si>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</si>
  <si>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</si>
  <si>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</si>
  <si>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</si>
  <si>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</si>
  <si>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</si>
  <si>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</si>
  <si>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</si>
  <si>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</si>
  <si>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</si>
  <si>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</si>
  <si>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</si>
  <si>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</si>
  <si>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</si>
  <si>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</si>
  <si>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</si>
  <si>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</si>
  <si>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</si>
  <si>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</si>
  <si>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</si>
  <si>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</si>
  <si>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</si>
  <si>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</si>
  <si>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</si>
  <si>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</si>
  <si>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</si>
  <si>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</si>
  <si>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</si>
  <si>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</si>
  <si>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</si>
  <si>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</si>
  <si>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</si>
  <si>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</si>
  <si>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</si>
  <si>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</si>
  <si>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</si>
  <si>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</si>
  <si>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</si>
  <si>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</si>
  <si>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</si>
  <si>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</si>
  <si>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</si>
  <si>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</si>
  <si>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</si>
  <si>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</si>
  <si>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</si>
  <si>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</si>
  <si>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</si>
  <si>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</si>
  <si>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</si>
  <si>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</si>
  <si>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</si>
  <si>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</si>
  <si>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</si>
  <si>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</si>
  <si>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</si>
  <si>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</si>
  <si>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</si>
  <si>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</si>
  <si>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</si>
  <si>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</si>
  <si>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</si>
  <si>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</si>
  <si>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</si>
  <si>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</si>
  <si>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</si>
  <si>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</si>
  <si>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</si>
  <si>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</si>
  <si>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</si>
  <si>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</si>
  <si>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</si>
  <si>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</si>
  <si>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</si>
  <si>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</si>
  <si>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</si>
  <si>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</si>
  <si>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</si>
  <si>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</si>
  <si>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</si>
  <si>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</si>
  <si>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</si>
  <si>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</si>
  <si>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</si>
  <si>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</si>
  <si>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</si>
  <si>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</si>
  <si>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</si>
  <si>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</si>
  <si>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</si>
  <si>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</si>
  <si>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</si>
  <si>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</si>
  <si>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</si>
  <si>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</si>
  <si>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</si>
  <si>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</si>
  <si>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</si>
  <si>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</si>
  <si>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</si>
  <si>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</si>
  <si>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</si>
  <si>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</si>
  <si>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</si>
  <si>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</si>
  <si>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</si>
  <si>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</si>
  <si>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</si>
  <si>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</si>
  <si>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</si>
  <si>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</si>
  <si>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</si>
  <si>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</si>
  <si>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</si>
  <si>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</si>
  <si>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</si>
  <si>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</si>
  <si>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</si>
  <si>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</si>
  <si>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</si>
  <si>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</si>
  <si>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</si>
  <si>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</si>
  <si>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</si>
  <si>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</si>
  <si>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</si>
  <si>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</si>
  <si>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</si>
  <si>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</si>
  <si>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</si>
  <si>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</si>
  <si>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</si>
  <si>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</si>
  <si>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</si>
  <si>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</si>
  <si>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</si>
  <si>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</si>
  <si>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</si>
  <si>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</si>
  <si>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</si>
  <si>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</si>
  <si>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</si>
  <si>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</si>
  <si>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</si>
  <si>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</si>
  <si>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</si>
  <si>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</si>
  <si>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</si>
  <si>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</si>
  <si>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</si>
  <si>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</si>
  <si>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</si>
  <si>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</si>
  <si>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</si>
  <si>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</si>
  <si>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</si>
  <si>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</si>
  <si>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</si>
  <si>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</si>
  <si>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</si>
  <si>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</si>
  <si>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</si>
  <si>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</si>
  <si>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</si>
  <si>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</si>
  <si>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</si>
  <si>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</si>
  <si>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</si>
  <si>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</si>
  <si>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</si>
  <si>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</si>
  <si>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</si>
  <si>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</si>
  <si>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</si>
  <si>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</si>
  <si>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</si>
  <si>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</si>
  <si>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</si>
  <si>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</si>
  <si>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</si>
  <si>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</si>
  <si>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</si>
  <si>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</si>
  <si>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</si>
  <si>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</si>
  <si>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</si>
  <si>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</si>
  <si>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</si>
  <si>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</si>
  <si>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</si>
  <si>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</si>
  <si>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</si>
  <si>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</si>
  <si>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</si>
  <si>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</si>
  <si>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</si>
  <si>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</si>
  <si>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</si>
  <si>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</si>
  <si>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</si>
  <si>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</si>
  <si>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</si>
  <si>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</si>
  <si>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</si>
  <si>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</si>
  <si>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</si>
  <si>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</si>
  <si>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</si>
  <si>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</si>
  <si>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</si>
  <si>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</si>
  <si>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</si>
  <si>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</si>
  <si>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</si>
  <si>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</si>
  <si>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</si>
  <si>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</si>
  <si>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</si>
  <si>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</si>
  <si>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</si>
  <si>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</si>
  <si>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</si>
  <si>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</si>
  <si>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</si>
  <si>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</si>
  <si>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</si>
  <si>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</si>
  <si>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</si>
  <si>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</si>
  <si>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</si>
  <si>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</si>
  <si>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</si>
  <si>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</si>
  <si>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</si>
  <si>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</si>
  <si>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</si>
  <si>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</si>
  <si>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</si>
  <si>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</si>
  <si>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</si>
  <si>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</si>
  <si>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</si>
  <si>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</si>
  <si>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</si>
  <si>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</si>
  <si>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</si>
  <si>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</si>
  <si>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</si>
  <si>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</si>
  <si>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</si>
  <si>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</si>
  <si>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</si>
  <si>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</si>
  <si>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</si>
  <si>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</si>
  <si>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</si>
  <si>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</si>
  <si>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</si>
  <si>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</si>
  <si>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</si>
  <si>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</si>
  <si>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</si>
  <si>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</si>
  <si>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</si>
  <si>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</si>
  <si>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</si>
  <si>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</si>
  <si>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</si>
  <si>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</si>
  <si>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</si>
  <si>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</si>
  <si>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</si>
  <si>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</si>
  <si>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</si>
  <si>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</si>
  <si>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</si>
  <si>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</si>
  <si>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</si>
  <si>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</si>
  <si>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</si>
  <si>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</si>
  <si>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</si>
  <si>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</si>
  <si>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</si>
  <si>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</si>
  <si>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</si>
  <si>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</si>
  <si>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</si>
  <si>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</si>
  <si>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</si>
  <si>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</si>
  <si>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</si>
  <si>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</si>
  <si>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</si>
  <si>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</si>
  <si>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</si>
  <si>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</si>
  <si>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</si>
  <si>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</si>
  <si>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</si>
  <si>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</si>
  <si>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</si>
  <si>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</si>
  <si>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</si>
  <si>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</si>
  <si>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</si>
  <si>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</si>
  <si>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</si>
  <si>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</si>
  <si>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</si>
  <si>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</si>
  <si>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</si>
  <si>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</si>
  <si>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</si>
  <si>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</si>
  <si>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</si>
  <si>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</si>
  <si>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</si>
  <si>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</si>
  <si>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</si>
  <si>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</si>
  <si>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</si>
  <si>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</si>
  <si>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</si>
  <si>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</si>
  <si>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</si>
  <si>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</si>
  <si>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</si>
  <si>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</si>
  <si>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</si>
  <si>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</si>
  <si>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</si>
  <si>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</si>
  <si>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</si>
  <si>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</si>
  <si>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</si>
  <si>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</si>
  <si>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</si>
  <si>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</si>
  <si>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</si>
  <si>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</si>
  <si>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</si>
  <si>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</si>
  <si>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</si>
  <si>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</si>
  <si>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</si>
  <si>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</si>
  <si>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</si>
  <si>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</si>
  <si>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</si>
  <si>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</si>
  <si>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</si>
  <si>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</si>
  <si>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</si>
  <si>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</si>
  <si>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</si>
  <si>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</si>
  <si>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</si>
  <si>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</si>
  <si>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</si>
  <si>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</si>
  <si>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</si>
  <si>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</si>
  <si>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</si>
  <si>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</si>
  <si>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</si>
  <si>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</si>
  <si>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</si>
  <si>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</si>
  <si>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</si>
  <si>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</si>
  <si>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</si>
  <si>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</si>
  <si>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</si>
  <si>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</si>
  <si>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</si>
  <si>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</si>
  <si>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</si>
  <si>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</si>
  <si>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</si>
  <si>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</si>
  <si>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</si>
  <si>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</si>
  <si>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</si>
  <si>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</si>
  <si>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</si>
  <si>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</si>
  <si>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</si>
  <si>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</si>
  <si>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</si>
  <si>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</si>
  <si>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</si>
  <si>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</si>
  <si>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</si>
  <si>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</si>
  <si>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</si>
  <si>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</si>
  <si>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</si>
  <si>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</si>
  <si>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</si>
  <si>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</si>
  <si>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</si>
  <si>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</si>
  <si>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</si>
  <si>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</si>
  <si>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</si>
  <si>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</si>
  <si>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</si>
  <si>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</si>
  <si>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</si>
  <si>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</si>
  <si>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</si>
  <si>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</si>
  <si>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</si>
  <si>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</si>
  <si>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</si>
  <si>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</si>
  <si>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</si>
  <si>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</si>
  <si>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</si>
  <si>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</si>
  <si>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</si>
  <si>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</si>
  <si>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</si>
  <si>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</si>
  <si>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</si>
  <si>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</si>
  <si>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</si>
  <si>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</si>
  <si>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</si>
  <si>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</si>
  <si>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</si>
  <si>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</si>
  <si>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</si>
  <si>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</si>
  <si>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</si>
  <si>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</si>
  <si>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</si>
  <si>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</si>
  <si>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</si>
  <si>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</si>
  <si>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</si>
  <si>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</si>
  <si>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</si>
  <si>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</si>
  <si>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</si>
  <si>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</si>
  <si>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</si>
  <si>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</si>
  <si>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</si>
  <si>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</si>
  <si>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</si>
  <si>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</si>
  <si>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</si>
  <si>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</si>
  <si>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</si>
  <si>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</si>
  <si>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</si>
  <si>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</si>
  <si>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</si>
  <si>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</si>
  <si>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</si>
  <si>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</si>
  <si>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</si>
  <si>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</si>
  <si>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</si>
  <si>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</si>
  <si>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</si>
  <si>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</si>
  <si>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</si>
  <si>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</si>
  <si>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</si>
  <si>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</si>
  <si>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</si>
  <si>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</si>
  <si>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</si>
  <si>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</si>
  <si>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</si>
  <si>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</si>
  <si>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</si>
  <si>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</si>
  <si>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</si>
  <si>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</si>
  <si>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</si>
  <si>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</si>
  <si>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</si>
  <si>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</si>
  <si>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</si>
  <si>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</si>
  <si>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</si>
  <si>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</si>
  <si>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</si>
  <si>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</si>
  <si>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</si>
  <si>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</si>
  <si>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</si>
  <si>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</si>
  <si>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</si>
  <si>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</si>
  <si>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</si>
  <si>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</si>
  <si>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</si>
  <si>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</si>
  <si>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</si>
  <si>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</si>
  <si>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</si>
  <si>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</si>
  <si>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</si>
  <si>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</si>
  <si>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</si>
  <si>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</si>
  <si>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</si>
  <si>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</si>
  <si>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</si>
  <si>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</si>
  <si>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</si>
  <si>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</si>
  <si>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</si>
  <si>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</si>
  <si>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</si>
  <si>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</si>
  <si>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</si>
  <si>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</si>
  <si>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</si>
  <si>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</si>
  <si>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</si>
  <si>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</si>
  <si>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</si>
  <si>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</si>
  <si>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</si>
  <si>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</si>
  <si>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</si>
  <si>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</si>
  <si>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</si>
  <si>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</si>
  <si>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</si>
  <si>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</si>
  <si>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</si>
  <si>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</si>
  <si>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</si>
  <si>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</si>
  <si>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</si>
  <si>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</si>
  <si>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</si>
  <si>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</si>
  <si>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</si>
  <si>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</si>
  <si>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</si>
  <si>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</si>
  <si>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</si>
  <si>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</si>
  <si>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</si>
  <si>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</si>
  <si>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</si>
  <si>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</si>
  <si>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</si>
  <si>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</si>
  <si>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</si>
  <si>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</si>
  <si>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</si>
  <si>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</si>
  <si>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</si>
  <si>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</si>
  <si>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</si>
  <si>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</si>
  <si>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</si>
  <si>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</si>
  <si>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</si>
  <si>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</si>
  <si>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</si>
  <si>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</si>
  <si>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</si>
  <si>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</si>
  <si>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</si>
  <si>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</si>
  <si>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</si>
  <si>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</si>
  <si>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</si>
  <si>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</si>
  <si>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</si>
  <si>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</si>
  <si>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</si>
  <si>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</si>
  <si>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</si>
  <si>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</si>
  <si>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</si>
  <si>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</si>
  <si>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</si>
  <si>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</si>
  <si>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</si>
  <si>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</si>
  <si>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</si>
  <si>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</si>
  <si>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</si>
  <si>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</si>
  <si>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</si>
  <si>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</si>
  <si>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</si>
  <si>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</si>
  <si>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</si>
  <si>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</si>
  <si>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</si>
  <si>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</si>
  <si>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</si>
  <si>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</si>
  <si>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</si>
  <si>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</si>
  <si>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</si>
  <si>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</si>
  <si>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</si>
  <si>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</si>
  <si>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</si>
  <si>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</si>
  <si>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</si>
  <si>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</si>
  <si>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</si>
  <si>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</si>
  <si>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</si>
  <si>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</si>
  <si>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</si>
  <si>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</si>
  <si>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</si>
  <si>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</si>
  <si>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</si>
  <si>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</si>
  <si>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</si>
  <si>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</si>
  <si>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</si>
  <si>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</si>
  <si>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</si>
  <si>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</si>
  <si>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</si>
  <si>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</si>
  <si>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</si>
  <si>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</si>
  <si>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</si>
  <si>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</si>
  <si>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</si>
  <si>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</si>
  <si>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</si>
  <si>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</si>
  <si>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</si>
  <si>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</si>
  <si>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</si>
  <si>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</si>
  <si>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</si>
  <si>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</si>
  <si>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</si>
  <si>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</si>
  <si>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</si>
  <si>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</si>
  <si>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</si>
  <si>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</si>
  <si>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</si>
  <si>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</si>
  <si>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</si>
  <si>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</si>
  <si>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</si>
  <si>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</si>
  <si>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</si>
  <si>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</si>
  <si>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</si>
  <si>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</si>
  <si>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</si>
  <si>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</si>
  <si>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</si>
  <si>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</si>
  <si>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</si>
  <si>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</si>
  <si>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</si>
  <si>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</si>
  <si>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</si>
  <si>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</si>
  <si>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</si>
  <si>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</si>
  <si>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</si>
  <si>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</si>
  <si>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</si>
  <si>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</si>
  <si>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</si>
  <si>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</si>
  <si>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</si>
  <si>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</si>
  <si>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</si>
  <si>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</si>
  <si>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</si>
  <si>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</si>
  <si>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</si>
  <si>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</si>
  <si>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</si>
  <si>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</si>
  <si>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</si>
  <si>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</si>
  <si>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</si>
  <si>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</si>
  <si>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</si>
  <si>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</si>
  <si>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</si>
  <si>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</si>
  <si>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</si>
  <si>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</si>
  <si>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</si>
  <si>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</si>
  <si>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</si>
  <si>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</si>
  <si>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</si>
  <si>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</si>
  <si>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</si>
  <si>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</si>
  <si>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</si>
  <si>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</si>
  <si>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</si>
  <si>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</si>
  <si>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</si>
  <si>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</si>
  <si>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</si>
  <si>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</si>
  <si>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</si>
  <si>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</si>
  <si>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</si>
  <si>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</si>
  <si>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</si>
  <si>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</si>
  <si>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</si>
  <si>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</si>
  <si>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</si>
  <si>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</si>
  <si>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</si>
  <si>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</si>
  <si>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</si>
  <si>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</si>
  <si>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</si>
  <si>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</si>
  <si>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</si>
  <si>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</si>
  <si>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</si>
  <si>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</si>
  <si>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</si>
  <si>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</si>
  <si>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</si>
  <si>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</si>
  <si>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</si>
  <si>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</si>
  <si>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</si>
  <si>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</si>
  <si>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</si>
  <si>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</si>
  <si>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</si>
  <si>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</si>
  <si>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</si>
  <si>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</si>
  <si>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</si>
  <si>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</si>
  <si>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</si>
  <si>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</si>
  <si>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</si>
  <si>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</si>
  <si>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</si>
  <si>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</si>
  <si>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</si>
  <si>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</si>
  <si>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</si>
  <si>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</si>
  <si>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</si>
  <si>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</si>
  <si>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</si>
  <si>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</si>
  <si>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</si>
  <si>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</si>
  <si>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</si>
  <si>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</si>
  <si>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</si>
  <si>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</si>
  <si>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</si>
  <si>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</si>
  <si>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</si>
  <si>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</si>
  <si>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</si>
  <si>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</si>
  <si>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</si>
  <si>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</si>
  <si>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</si>
  <si>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</si>
  <si>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</si>
  <si>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</si>
  <si>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</si>
  <si>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</si>
  <si>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</si>
  <si>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</si>
  <si>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</si>
  <si>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</si>
  <si>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</si>
  <si>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</si>
  <si>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</si>
  <si>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</si>
  <si>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</si>
  <si>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</si>
  <si>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</si>
  <si>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</si>
  <si>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</si>
  <si>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</si>
  <si>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</si>
  <si>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</si>
  <si>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</si>
  <si>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</si>
  <si>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</si>
  <si>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</si>
  <si>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</si>
  <si>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</si>
  <si>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</si>
  <si>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</si>
  <si>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</si>
  <si>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</si>
  <si>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</si>
  <si>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</si>
  <si>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</si>
  <si>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</si>
  <si>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</si>
  <si>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</si>
  <si>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</si>
  <si>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</si>
  <si>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</si>
  <si>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</si>
  <si>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</si>
  <si>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</si>
  <si>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</si>
  <si>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</si>
  <si>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</si>
  <si>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</si>
  <si>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</si>
  <si>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</si>
  <si>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</si>
  <si>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</si>
  <si>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</si>
  <si>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</si>
  <si>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</si>
  <si>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</si>
  <si>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</si>
  <si>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</si>
  <si>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</si>
  <si>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</si>
  <si>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</si>
  <si>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</si>
  <si>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</si>
  <si>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</si>
  <si>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</si>
  <si>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</si>
  <si>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</si>
  <si>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</si>
  <si>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</si>
  <si>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</si>
  <si>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</si>
  <si>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</si>
  <si>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</si>
  <si>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</si>
  <si>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</si>
  <si>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</si>
  <si>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</si>
  <si>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</si>
  <si>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</si>
  <si>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</si>
  <si>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</si>
  <si>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</si>
  <si>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</si>
  <si>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</si>
  <si>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</si>
  <si>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</si>
  <si>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</si>
  <si>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</si>
  <si>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</si>
  <si>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</si>
  <si>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</si>
  <si>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</si>
  <si>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</si>
  <si>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</si>
  <si>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</si>
  <si>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</si>
  <si>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</si>
  <si>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</si>
  <si>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</si>
  <si>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</si>
  <si>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</si>
  <si>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</si>
  <si>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</si>
  <si>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</si>
  <si>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</si>
  <si>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</si>
  <si>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</si>
  <si>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</si>
  <si>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</si>
  <si>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</si>
  <si>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</si>
  <si>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</si>
  <si>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</si>
  <si>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</si>
  <si>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</si>
  <si>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</si>
  <si>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</si>
  <si>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</si>
  <si>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</si>
  <si>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</si>
  <si>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</si>
  <si>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</si>
  <si>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</si>
  <si>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</si>
  <si>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</si>
  <si>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</si>
  <si>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</si>
  <si>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</si>
  <si>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</si>
  <si>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</si>
  <si>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</si>
  <si>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</si>
  <si>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</si>
  <si>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</si>
  <si>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</si>
  <si>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</si>
  <si>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</si>
  <si>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</si>
  <si>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</si>
  <si>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</si>
  <si>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</si>
  <si>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</si>
  <si>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</si>
  <si>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</si>
  <si>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</si>
  <si>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</si>
  <si>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</si>
  <si>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</si>
  <si>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</si>
  <si>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</si>
  <si>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</si>
  <si>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</si>
  <si>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</si>
  <si>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</si>
  <si>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</si>
  <si>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</si>
  <si>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</si>
  <si>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</si>
  <si>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</si>
  <si>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</si>
  <si>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</si>
  <si>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</si>
  <si>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</si>
  <si>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</si>
  <si>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</si>
  <si>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</si>
  <si>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</si>
  <si>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</si>
  <si>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</si>
  <si>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</si>
  <si>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</si>
  <si>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</si>
  <si>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</si>
  <si>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</si>
  <si>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</si>
  <si>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</si>
  <si>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</si>
  <si>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</si>
  <si>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</si>
  <si>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</si>
  <si>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</si>
  <si>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</si>
  <si>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</si>
  <si>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</si>
  <si>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</si>
  <si>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</si>
  <si>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</si>
  <si>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</si>
  <si>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</si>
  <si>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</si>
  <si>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</si>
  <si>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</si>
  <si>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</si>
  <si>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</si>
  <si>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</si>
  <si>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</si>
  <si>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</si>
  <si>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</si>
  <si>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</si>
  <si>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</si>
  <si>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</si>
  <si>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</si>
  <si>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</si>
  <si>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</si>
  <si>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</si>
  <si>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</si>
  <si>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</si>
  <si>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</si>
  <si>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</si>
  <si>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</si>
  <si>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</si>
  <si>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</si>
  <si>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</si>
  <si>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</si>
  <si>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</si>
  <si>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</si>
  <si>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</si>
  <si>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</si>
  <si>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</si>
  <si>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</si>
  <si>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</si>
  <si>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</si>
  <si>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</si>
  <si>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</si>
  <si>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</si>
  <si>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</si>
  <si>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</si>
  <si>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</si>
  <si>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</si>
  <si>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</si>
  <si>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</si>
  <si>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</si>
  <si>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</si>
  <si>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</si>
  <si>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</si>
  <si>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</si>
  <si>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</si>
  <si>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</si>
  <si>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</si>
  <si>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</si>
  <si>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</si>
  <si>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</si>
  <si>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</si>
  <si>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</si>
  <si>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</si>
  <si>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</si>
  <si>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</si>
  <si>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</si>
  <si>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</si>
  <si>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</si>
  <si>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</si>
  <si>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</si>
  <si>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</si>
  <si>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</si>
  <si>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</si>
  <si>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</si>
  <si>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</si>
  <si>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</si>
  <si>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</si>
  <si>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</si>
  <si>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</si>
  <si>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</si>
  <si>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</si>
  <si>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</si>
  <si>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</si>
  <si>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</si>
  <si>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</si>
  <si>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</si>
  <si>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</si>
  <si>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</si>
  <si>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</si>
  <si>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</si>
  <si>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</si>
  <si>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</si>
  <si>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</si>
  <si>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</si>
  <si>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</si>
  <si>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</si>
  <si>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</si>
  <si>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</si>
  <si>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</si>
  <si>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</si>
  <si>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</si>
  <si>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</si>
  <si>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</si>
  <si>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</si>
  <si>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</si>
  <si>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</si>
  <si>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</si>
  <si>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</si>
  <si>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</si>
  <si>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</si>
  <si>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</si>
  <si>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</si>
  <si>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</si>
  <si>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</si>
  <si>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</si>
  <si>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</si>
  <si>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</si>
  <si>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</si>
  <si>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</si>
  <si>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</si>
  <si>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</si>
  <si>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</si>
  <si>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</si>
  <si>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</si>
  <si>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</si>
  <si>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</si>
  <si>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</si>
  <si>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</si>
  <si>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</si>
  <si>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</si>
  <si>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</si>
  <si>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</si>
  <si>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</si>
  <si>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</si>
  <si>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</si>
  <si>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</si>
  <si>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</si>
  <si>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</si>
  <si>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</si>
  <si>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</si>
  <si>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</si>
  <si>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</si>
  <si>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</si>
  <si>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</si>
  <si>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</si>
  <si>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</si>
  <si>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</si>
  <si>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</si>
  <si>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</si>
  <si>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</si>
  <si>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</si>
  <si>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</si>
  <si>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</si>
  <si>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</si>
  <si>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</si>
  <si>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</si>
  <si>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</si>
  <si>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</si>
  <si>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</si>
  <si>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</si>
  <si>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</si>
  <si>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</si>
  <si>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</si>
  <si>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</si>
  <si>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</si>
  <si>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</si>
  <si>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</si>
  <si>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</si>
  <si>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</si>
  <si>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</si>
  <si>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</si>
  <si>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</si>
  <si>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</si>
  <si>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</si>
  <si>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</si>
  <si>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</si>
  <si>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</si>
  <si>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</si>
  <si>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</si>
  <si>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</si>
  <si>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</si>
  <si>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</si>
  <si>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</si>
  <si>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</si>
  <si>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</si>
  <si>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</si>
  <si>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</si>
  <si>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</si>
  <si>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</si>
  <si>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</si>
  <si>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</si>
  <si>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</si>
  <si>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</si>
  <si>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</si>
  <si>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</si>
  <si>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</si>
  <si>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</si>
  <si>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</si>
  <si>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</si>
  <si>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</si>
  <si>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</si>
  <si>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</si>
  <si>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</si>
  <si>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</si>
  <si>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</si>
  <si>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</si>
  <si>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</si>
  <si>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</si>
  <si>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</si>
  <si>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</si>
  <si>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</si>
  <si>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</si>
  <si>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</si>
  <si>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</si>
  <si>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</si>
  <si>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</si>
  <si>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</si>
  <si>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</si>
  <si>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</si>
  <si>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</si>
  <si>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</si>
  <si>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</si>
  <si>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</si>
  <si>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</si>
  <si>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</si>
  <si>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</si>
  <si>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</si>
  <si>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</si>
  <si>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</si>
  <si>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</si>
  <si>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</si>
  <si>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</si>
  <si>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</si>
  <si>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</si>
  <si>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</si>
  <si>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</si>
  <si>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</si>
  <si>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</si>
  <si>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</si>
  <si>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</si>
  <si>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</si>
  <si>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</si>
  <si>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</si>
  <si>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</si>
  <si>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</si>
  <si>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</si>
  <si>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</si>
  <si>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</si>
  <si>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</si>
  <si>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</si>
  <si>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</si>
  <si>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</si>
  <si>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</si>
  <si>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</si>
  <si>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</si>
  <si>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</si>
  <si>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</si>
  <si>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</si>
  <si>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</si>
  <si>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</si>
  <si>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</si>
  <si>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</si>
  <si>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</si>
  <si>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</si>
  <si>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</si>
  <si>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</si>
  <si>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</si>
  <si>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</si>
  <si>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</si>
  <si>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</si>
  <si>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</si>
  <si>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</si>
  <si>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</si>
  <si>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</si>
  <si>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</si>
  <si>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</si>
  <si>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</si>
  <si>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</si>
  <si>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</si>
  <si>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</si>
  <si>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</si>
  <si>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</si>
  <si>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</si>
  <si>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</si>
  <si>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</si>
  <si>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</si>
  <si>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</si>
  <si>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</si>
  <si>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</si>
  <si>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</si>
  <si>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</si>
  <si>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</si>
  <si>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</si>
  <si>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</si>
  <si>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</si>
  <si>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</si>
  <si>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</si>
  <si>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</si>
  <si>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</si>
  <si>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</si>
  <si>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</si>
  <si>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</si>
  <si>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</si>
  <si>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</si>
  <si>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</si>
  <si>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</si>
  <si>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</si>
  <si>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</si>
  <si>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</si>
  <si>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</si>
  <si>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</si>
  <si>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</si>
  <si>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</si>
  <si>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</si>
  <si>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</si>
  <si>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</si>
  <si>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</si>
  <si>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</si>
  <si>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</si>
  <si>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</si>
  <si>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</si>
  <si>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</si>
  <si>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</si>
  <si>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</si>
  <si>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</si>
  <si>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</si>
  <si>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</si>
  <si>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</si>
  <si>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</si>
  <si>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</si>
  <si>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</si>
  <si>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</si>
  <si>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</si>
  <si>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</si>
  <si>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</si>
  <si>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</si>
  <si>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</si>
  <si>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</si>
  <si>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</si>
  <si>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</si>
  <si>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</si>
  <si>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</si>
  <si>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</si>
  <si>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</si>
  <si>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</si>
  <si>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</si>
  <si>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</si>
  <si>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</si>
  <si>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</si>
  <si>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</si>
  <si>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</si>
  <si>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</si>
  <si>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</si>
  <si>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</si>
  <si>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</si>
  <si>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</si>
  <si>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</si>
  <si>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</si>
  <si>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</si>
  <si>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</si>
  <si>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</si>
  <si>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</si>
  <si>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</si>
  <si>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</si>
  <si>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</si>
  <si>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</si>
  <si>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</si>
  <si>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</si>
  <si>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</si>
  <si>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</si>
  <si>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</si>
  <si>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</si>
  <si>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</si>
  <si>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</si>
  <si>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</si>
  <si>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</si>
  <si>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</si>
  <si>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</si>
  <si>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</si>
  <si>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</si>
  <si>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</si>
  <si>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</si>
  <si>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</si>
  <si>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</si>
  <si>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</si>
  <si>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</si>
  <si>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</si>
  <si>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</si>
  <si>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</si>
  <si>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</si>
  <si>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</si>
  <si>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</si>
  <si>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</si>
  <si>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</si>
  <si>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</si>
  <si>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</si>
  <si>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</si>
  <si>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</si>
  <si>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</si>
  <si>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</si>
  <si>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</si>
  <si>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</si>
  <si>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</si>
  <si>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</si>
  <si>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</si>
  <si>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</si>
  <si>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</si>
  <si>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</si>
  <si>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</si>
  <si>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</si>
  <si>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</si>
  <si>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</si>
  <si>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</si>
  <si>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</si>
  <si>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</si>
  <si>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</si>
  <si>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</si>
  <si>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</si>
  <si>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</si>
  <si>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</si>
  <si>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</si>
  <si>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</si>
  <si>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</si>
  <si>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</si>
  <si>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</si>
  <si>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</si>
  <si>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</si>
  <si>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</si>
  <si>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</si>
  <si>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</si>
  <si>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</si>
  <si>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</si>
  <si>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</si>
  <si>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</si>
  <si>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</si>
  <si>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</si>
  <si>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</si>
  <si>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</si>
  <si>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</si>
  <si>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</si>
  <si>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</si>
  <si>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</si>
  <si>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</si>
  <si>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</si>
  <si>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</si>
  <si>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</si>
  <si>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</si>
  <si>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</si>
  <si>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</si>
  <si>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</si>
  <si>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</si>
  <si>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</si>
  <si>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</si>
  <si>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</si>
  <si>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</si>
  <si>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</si>
  <si>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</si>
  <si>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</si>
  <si>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</si>
  <si>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</si>
  <si>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</si>
  <si>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</si>
  <si>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</si>
  <si>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</si>
  <si>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</si>
  <si>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</si>
  <si>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</si>
  <si>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</si>
  <si>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</si>
  <si>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</si>
  <si>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</si>
  <si>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</si>
  <si>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</si>
  <si>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</si>
  <si>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</si>
  <si>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</si>
  <si>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</si>
  <si>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</si>
  <si>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</si>
  <si>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</si>
  <si>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</si>
  <si>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</si>
  <si>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</si>
  <si>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</si>
  <si>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</si>
  <si>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</si>
  <si>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</si>
  <si>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</si>
  <si>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</si>
  <si>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</si>
  <si>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</si>
  <si>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</si>
  <si>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</si>
  <si>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</si>
  <si>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</si>
  <si>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</si>
  <si>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</si>
  <si>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</si>
  <si>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</si>
  <si>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</si>
  <si>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</si>
  <si>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</si>
  <si>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</si>
  <si>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</si>
  <si>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</si>
  <si>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</si>
  <si>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</si>
  <si>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</si>
  <si>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</si>
  <si>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</si>
  <si>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</si>
  <si>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</si>
  <si>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</si>
  <si>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</si>
  <si>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</si>
  <si>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</si>
  <si>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</si>
  <si>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</si>
  <si>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</si>
  <si>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</si>
  <si>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</si>
  <si>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</si>
  <si>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</si>
  <si>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</si>
  <si>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</si>
  <si>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</si>
  <si>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</si>
  <si>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</si>
  <si>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</si>
  <si>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</si>
  <si>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</si>
  <si>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</si>
  <si>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</si>
  <si>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</si>
  <si>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</si>
  <si>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</si>
  <si>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</si>
  <si>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</si>
  <si>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</si>
  <si>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</si>
  <si>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</si>
  <si>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</si>
  <si>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</si>
  <si>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</si>
  <si>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</si>
  <si>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</si>
  <si>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</si>
  <si>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</si>
  <si>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</si>
  <si>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</si>
  <si>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</si>
  <si>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</si>
  <si>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</si>
  <si>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</si>
  <si>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</si>
  <si>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</si>
  <si>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</si>
  <si>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</si>
  <si>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</si>
  <si>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</si>
  <si>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</si>
  <si>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</si>
  <si>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</si>
  <si>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</si>
  <si>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</si>
  <si>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</si>
  <si>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</si>
  <si>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</si>
  <si>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</si>
  <si>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</si>
  <si>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</si>
  <si>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</si>
  <si>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</si>
  <si>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</si>
  <si>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</si>
  <si>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</si>
  <si>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</si>
  <si>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</si>
  <si>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</si>
  <si>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</si>
  <si>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</si>
  <si>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</si>
  <si>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</si>
  <si>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</si>
  <si>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</si>
  <si>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</si>
  <si>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</si>
  <si>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</si>
  <si>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</si>
  <si>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</si>
  <si>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</si>
  <si>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</si>
  <si>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</si>
  <si>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</si>
  <si>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</si>
  <si>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</si>
  <si>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</si>
  <si>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</si>
  <si>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</si>
  <si>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</si>
  <si>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</si>
  <si>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</si>
  <si>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</si>
  <si>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</si>
  <si>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</si>
  <si>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</si>
  <si>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</si>
  <si>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</si>
  <si>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</si>
  <si>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</si>
  <si>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</si>
  <si>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</si>
  <si>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</si>
  <si>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</si>
  <si>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</si>
  <si>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</si>
  <si>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</si>
  <si>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</si>
  <si>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</si>
  <si>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</si>
  <si>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</si>
  <si>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</si>
  <si>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</si>
  <si>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</si>
  <si>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</si>
  <si>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</si>
  <si>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</si>
  <si>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</si>
  <si>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</si>
  <si>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</si>
  <si>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</si>
  <si>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</si>
  <si>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</si>
  <si>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</si>
  <si>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</si>
  <si>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</si>
  <si>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</si>
  <si>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</si>
  <si>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</si>
  <si>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</si>
  <si>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</si>
  <si>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</si>
  <si>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</si>
  <si>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</si>
  <si>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</si>
  <si>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</si>
  <si>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</si>
  <si>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</si>
  <si>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</si>
  <si>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</si>
  <si>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</si>
  <si>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</si>
  <si>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</si>
  <si>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</si>
  <si>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</si>
  <si>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</si>
  <si>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</si>
  <si>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</si>
  <si>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</si>
  <si>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</si>
  <si>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</si>
  <si>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</si>
  <si>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</si>
  <si>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</si>
  <si>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</si>
  <si>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</si>
  <si>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</si>
  <si>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</si>
  <si>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</si>
  <si>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</si>
  <si>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</si>
  <si>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</si>
  <si>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</si>
  <si>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</si>
  <si>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</si>
  <si>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</si>
  <si>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</si>
  <si>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</si>
  <si>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</si>
  <si>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</si>
  <si>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</si>
  <si>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</si>
  <si>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</si>
  <si>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</si>
  <si>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</si>
  <si>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</si>
  <si>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</si>
  <si>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</si>
  <si>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</si>
  <si>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</si>
  <si>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</si>
  <si>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</si>
  <si>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</si>
  <si>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</si>
  <si>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</si>
  <si>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</si>
  <si>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</si>
  <si>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</si>
  <si>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</si>
  <si>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</si>
  <si>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</si>
  <si>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</si>
  <si>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</si>
  <si>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</si>
  <si>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</si>
  <si>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</si>
  <si>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</si>
  <si>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</si>
  <si>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</si>
  <si>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</si>
  <si>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</si>
  <si>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</si>
  <si>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</si>
  <si>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</si>
  <si>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</si>
  <si>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</si>
  <si>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</si>
  <si>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</si>
  <si>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</si>
  <si>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</si>
  <si>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</si>
  <si>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</si>
  <si>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</si>
  <si>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</si>
  <si>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</si>
  <si>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</si>
  <si>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</si>
  <si>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</si>
  <si>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</si>
  <si>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</si>
  <si>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</si>
  <si>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</si>
  <si>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</si>
  <si>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</si>
  <si>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</si>
  <si>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</si>
  <si>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</si>
  <si>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</si>
  <si>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</si>
  <si>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</si>
  <si>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</si>
  <si>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</si>
  <si>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</si>
  <si>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</si>
  <si>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</si>
  <si>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</si>
  <si>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</si>
  <si>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</si>
  <si>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</si>
  <si>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</si>
  <si>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</si>
  <si>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</si>
  <si>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</si>
  <si>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</si>
  <si>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</si>
  <si>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</si>
  <si>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</si>
  <si>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</si>
  <si>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</si>
  <si>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</si>
  <si>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</si>
  <si>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</si>
  <si>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</si>
  <si>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</si>
  <si>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</si>
  <si>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</si>
  <si>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</si>
  <si>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</si>
  <si>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</si>
  <si>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</si>
  <si>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</si>
  <si>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</si>
  <si>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</si>
  <si>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</si>
  <si>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</si>
  <si>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</si>
  <si>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</si>
  <si>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</si>
  <si>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</si>
  <si>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</si>
  <si>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</si>
  <si>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</si>
  <si>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</si>
  <si>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</si>
  <si>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</si>
  <si>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</si>
  <si>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</si>
  <si>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</si>
  <si>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</si>
  <si>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</si>
  <si>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</si>
  <si>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</si>
  <si>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</si>
  <si>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</si>
  <si>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</si>
  <si>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</si>
  <si>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</si>
  <si>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</si>
  <si>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</si>
  <si>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</si>
  <si>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</si>
  <si>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</si>
  <si>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</si>
  <si>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</si>
  <si>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</si>
  <si>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</si>
  <si>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</si>
  <si>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</si>
  <si>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</si>
  <si>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</si>
  <si>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</si>
  <si>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</si>
  <si>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</si>
  <si>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</si>
  <si>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</si>
  <si>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</si>
  <si>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</si>
  <si>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</si>
  <si>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</si>
  <si>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</si>
  <si>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</si>
  <si>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</si>
  <si>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</si>
  <si>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</si>
  <si>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</si>
  <si>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</si>
  <si>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</si>
  <si>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</si>
  <si>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</si>
  <si>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</si>
  <si>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</si>
  <si>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</si>
  <si>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</si>
  <si>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</si>
  <si>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</si>
  <si>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</si>
  <si>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</si>
  <si>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</si>
  <si>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</si>
  <si>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</si>
  <si>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</si>
  <si>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</si>
  <si>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</si>
  <si>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</si>
  <si>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</si>
  <si>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</si>
  <si>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</si>
  <si>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</si>
  <si>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</si>
  <si>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</si>
  <si>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</si>
  <si>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</si>
  <si>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</si>
  <si>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</si>
  <si>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</si>
  <si>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</si>
  <si>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</si>
  <si>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</si>
  <si>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</si>
  <si>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</si>
  <si>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</si>
  <si>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</si>
  <si>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</si>
  <si>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</si>
  <si>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</si>
  <si>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</si>
  <si>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</si>
  <si>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</si>
  <si>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</si>
  <si>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</si>
  <si>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</si>
  <si>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</si>
  <si>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</si>
  <si>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</si>
  <si>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</si>
  <si>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</si>
  <si>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</si>
  <si>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</si>
  <si>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</si>
  <si>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</si>
  <si>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</si>
  <si>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</si>
  <si>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</si>
  <si>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</si>
  <si>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</si>
  <si>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</si>
  <si>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</si>
  <si>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</si>
  <si>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</si>
  <si>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</si>
  <si>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</si>
  <si>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</si>
  <si>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</si>
  <si>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</si>
  <si>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</si>
  <si>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</si>
  <si>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</si>
  <si>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</si>
  <si>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</si>
  <si>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</si>
  <si>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</si>
  <si>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</si>
  <si>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</si>
  <si>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</si>
  <si>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</si>
  <si>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</si>
  <si>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</si>
  <si>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</si>
  <si>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</si>
  <si>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</si>
  <si>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</si>
  <si>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</si>
  <si>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</si>
  <si>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</si>
  <si>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</si>
  <si>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</si>
  <si>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</si>
  <si>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</si>
  <si>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</si>
  <si>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</si>
  <si>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</si>
  <si>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</si>
  <si>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</si>
  <si>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</si>
  <si>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</si>
  <si>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</si>
  <si>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</si>
  <si>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</si>
  <si>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</si>
  <si>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</si>
  <si>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</si>
  <si>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</si>
  <si>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</si>
  <si>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</si>
  <si>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</si>
  <si>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</si>
  <si>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</si>
  <si>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</si>
  <si>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</si>
  <si>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</si>
  <si>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</si>
  <si>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</si>
  <si>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</si>
  <si>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</si>
  <si>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</si>
  <si>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</si>
  <si>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</si>
  <si>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</si>
  <si>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</si>
  <si>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</si>
  <si>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</si>
  <si>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</si>
  <si>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</si>
  <si>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</si>
  <si>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</si>
  <si>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</si>
  <si>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</si>
  <si>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</si>
  <si>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</si>
  <si>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</si>
  <si>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</si>
  <si>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</si>
  <si>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</si>
  <si>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</si>
  <si>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</si>
  <si>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</si>
  <si>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</si>
  <si>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</si>
  <si>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</si>
  <si>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</si>
  <si>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</si>
  <si>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</si>
  <si>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</si>
  <si>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</si>
  <si>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</si>
  <si>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</si>
  <si>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</si>
  <si>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</si>
  <si>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</si>
  <si>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</si>
  <si>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</si>
  <si>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</si>
  <si>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</si>
  <si>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</si>
  <si>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</si>
  <si>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</si>
  <si>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</si>
  <si>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</si>
  <si>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</si>
  <si>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</si>
  <si>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</si>
  <si>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</si>
  <si>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</si>
  <si>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</si>
  <si>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</si>
  <si>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</si>
  <si>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</si>
  <si>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</si>
  <si>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</si>
  <si>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</si>
  <si>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</si>
  <si>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</si>
  <si>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</si>
  <si>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</si>
  <si>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</si>
  <si>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</si>
  <si>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</si>
  <si>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</si>
  <si>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</si>
  <si>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</si>
  <si>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</si>
  <si>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</si>
  <si>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</si>
  <si>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</si>
  <si>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</si>
  <si>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</si>
  <si>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</si>
  <si>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</si>
  <si>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</si>
  <si>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</si>
  <si>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</si>
  <si>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</si>
  <si>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</si>
  <si>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</si>
  <si>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</si>
  <si>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</si>
  <si>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</si>
  <si>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</si>
  <si>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</si>
  <si>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</si>
  <si>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</si>
  <si>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</si>
  <si>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</si>
  <si>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</si>
  <si>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</si>
  <si>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</si>
  <si>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</si>
  <si>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</si>
  <si>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</si>
  <si>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</si>
  <si>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</si>
  <si>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</si>
  <si>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</si>
  <si>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</si>
  <si>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</si>
  <si>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</si>
  <si>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</si>
  <si>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</si>
  <si>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</si>
  <si>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</si>
  <si>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</si>
  <si>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</si>
  <si>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</si>
  <si>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</si>
  <si>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</si>
  <si>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</si>
  <si>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</si>
  <si>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</si>
  <si>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</si>
  <si>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</si>
  <si>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</si>
  <si>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</si>
  <si>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</si>
  <si>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</si>
  <si>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</si>
  <si>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</si>
  <si>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</si>
  <si>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</si>
  <si>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</si>
  <si>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</si>
  <si>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</si>
  <si>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Part Profit of Rs.107.5/-</t>
  </si>
  <si>
    <t>Loss of Rs.19.5/-</t>
  </si>
  <si>
    <t>925-929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</si>
  <si>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</si>
  <si>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</si>
  <si>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</si>
  <si>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</si>
  <si>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</si>
  <si>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</si>
  <si>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</si>
  <si>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</si>
  <si>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</si>
  <si>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</si>
  <si>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GOYALASS</t>
  </si>
  <si>
    <t>REGENCY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</si>
  <si>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</si>
  <si>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</si>
  <si>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</si>
  <si>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</si>
  <si>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</si>
  <si>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</si>
  <si>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</si>
  <si>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</si>
  <si>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</si>
  <si>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</si>
  <si>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</si>
  <si>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>423-425</t>
  </si>
  <si>
    <t xml:space="preserve">HCLTECH </t>
  </si>
  <si>
    <t>Profit of Rs.6/-</t>
  </si>
  <si>
    <t>Loss of Rs. 14/-</t>
  </si>
  <si>
    <t>BINOY RAJEN SHAH</t>
  </si>
  <si>
    <t>MALAV RAJEN SHAH</t>
  </si>
  <si>
    <t>NAVEEN GUPTA</t>
  </si>
  <si>
    <t>YOGESH KUMAR GAWANDE</t>
  </si>
  <si>
    <t>Loss of Rs.115/-</t>
  </si>
  <si>
    <t>Profit of Rs.12.5/-</t>
  </si>
  <si>
    <t>2180-2200</t>
  </si>
  <si>
    <t>Profit of Rs.42.5/-</t>
  </si>
  <si>
    <t>Profit of Rs.10/-</t>
  </si>
  <si>
    <t>262-265</t>
  </si>
  <si>
    <t>Loss of Rs.9.75/-</t>
  </si>
  <si>
    <t>920-930</t>
  </si>
  <si>
    <t>1020-1050</t>
  </si>
  <si>
    <t>228-231</t>
  </si>
  <si>
    <t>250-255</t>
  </si>
  <si>
    <t>Profit of Rs.66/-</t>
  </si>
  <si>
    <t>Profit of Rs.60.5/-</t>
  </si>
  <si>
    <t>660-666</t>
  </si>
  <si>
    <t>79-79.5</t>
  </si>
  <si>
    <t>88-90</t>
  </si>
  <si>
    <t>Part Profit of Rs.35/-</t>
  </si>
  <si>
    <t>639-646</t>
  </si>
  <si>
    <t>700-720</t>
  </si>
  <si>
    <t>123-125</t>
  </si>
  <si>
    <t>140-145</t>
  </si>
  <si>
    <t>Profit of Rs.16/-</t>
  </si>
  <si>
    <t>BIBCL</t>
  </si>
  <si>
    <t>VORA PRITESH PRAVINCHANDRA</t>
  </si>
  <si>
    <t>MAYUKH</t>
  </si>
  <si>
    <t>SARVAJANA PROPERTIES PRIVATE LIMITED</t>
  </si>
  <si>
    <t>PARLEIND</t>
  </si>
  <si>
    <t>GLIMMER ENTERPRISE PRIVATE LIMITED</t>
  </si>
  <si>
    <t>CONSORTIUM CAPITAL PRIVATE LIMITED</t>
  </si>
  <si>
    <t>BSE Limited</t>
  </si>
  <si>
    <t>Maheshwari Logistics Limi</t>
  </si>
  <si>
    <t>DEUTSCHE BOERSE AKTIENGESELLSCHAFT</t>
  </si>
  <si>
    <t>1050-1060</t>
  </si>
  <si>
    <t>1100-1120</t>
  </si>
  <si>
    <t>197.5-198.5</t>
  </si>
  <si>
    <t>534-538</t>
  </si>
  <si>
    <t>570-580</t>
  </si>
  <si>
    <t>210-212</t>
  </si>
  <si>
    <t>Profit of Rs.3.75/-</t>
  </si>
  <si>
    <t>Profit of Rs.22.5/-</t>
  </si>
  <si>
    <t>Profit of Rs.44/-</t>
  </si>
  <si>
    <t>Part Profit of Rs.7/-</t>
  </si>
  <si>
    <t>11490-11510</t>
  </si>
  <si>
    <t>AGIIL</t>
  </si>
  <si>
    <t>SHRI RAVINDRA MEDIA VENTURES PRIVATE LIMITED</t>
  </si>
  <si>
    <t>OVERSKUD MULTI ASSET MANAGEMENT PRIVATE LIMITED</t>
  </si>
  <si>
    <t>ARYAMAN BROKING LIMITED</t>
  </si>
  <si>
    <t>ARYAN</t>
  </si>
  <si>
    <t>MANOJ NAVIN SHAH</t>
  </si>
  <si>
    <t>UMA RAJESH</t>
  </si>
  <si>
    <t>BAJAJHCARE</t>
  </si>
  <si>
    <t>FRANKLININD</t>
  </si>
  <si>
    <t>NIKUNJ SURESHCHANDRA SHAH</t>
  </si>
  <si>
    <t>VIDHI NIKUNJ SHAH</t>
  </si>
  <si>
    <t>HARDCAS</t>
  </si>
  <si>
    <t>SAUBHAGYA IMPEX PVT LTD</t>
  </si>
  <si>
    <t>USHADEVI JATIA</t>
  </si>
  <si>
    <t>HAWCOPLAST INVESTMENT &amp; TRADING LIMITED</t>
  </si>
  <si>
    <t>WINMORE LEASING &amp; HOLDING LTD.</t>
  </si>
  <si>
    <t>HITECHWIND</t>
  </si>
  <si>
    <t>NIMISH PANDE</t>
  </si>
  <si>
    <t>INDRENEW</t>
  </si>
  <si>
    <t>NEETA AJIT JAIN</t>
  </si>
  <si>
    <t>SHAIK PAKURUNNISHA</t>
  </si>
  <si>
    <t>MILLENNIUM STOCK BROKING PVT LTD</t>
  </si>
  <si>
    <t>DEVRAM ZIPA LONDHE</t>
  </si>
  <si>
    <t>GAGANBASE VINCOM PVT. LTD.</t>
  </si>
  <si>
    <t>NIRMITEE</t>
  </si>
  <si>
    <t>NIYATI JATIN MEHTA</t>
  </si>
  <si>
    <t>STYLAMIND</t>
  </si>
  <si>
    <t>INDIA 2020 FUND II, LIMITED</t>
  </si>
  <si>
    <t>SUNEDISON</t>
  </si>
  <si>
    <t>RAJSHREE CHOWDHARY</t>
  </si>
  <si>
    <t>VMV</t>
  </si>
  <si>
    <t>DHARMENDRASINH SHIVBHA JADEJA</t>
  </si>
  <si>
    <t>KCT MANAGEMENT SERVICES PRIVATE LIMITED</t>
  </si>
  <si>
    <t>Asian Granito India Limit</t>
  </si>
  <si>
    <t>DILIPBHAI PURSOTTAMBHAI SUTHAR</t>
  </si>
  <si>
    <t>NIPPON INDIA MUTUAL FUND A/C NIPPON INDIA SMALL CAP FUND</t>
  </si>
  <si>
    <t>Dhunseri Tea &amp; Ind. Ltd.</t>
  </si>
  <si>
    <t>DHUNSERI VENTURES LIMITED</t>
  </si>
  <si>
    <t>Hexaware Technologies Lim</t>
  </si>
  <si>
    <t>SOCIETE GENERALE</t>
  </si>
  <si>
    <t>MAXIND</t>
  </si>
  <si>
    <t>Max India Limited</t>
  </si>
  <si>
    <t>PRAGYA EQUITIES PVT LTD</t>
  </si>
  <si>
    <t>RAJASTHAN GLOBAL SECURITIES PVT LTD</t>
  </si>
  <si>
    <t>GYAN TRADERS LIMITED</t>
  </si>
  <si>
    <t>Shilpa Medicare Ltd</t>
  </si>
  <si>
    <t>BARCLAYS MERCHANT BANK SINGAPORE LIMITED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</si>
</sst>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52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5" fontId="0" fillId="61" borderId="37" xfId="0" applyNumberFormat="1" applyFill="1" applyBorder="1" applyAlignment="1">
      <alignment horizontal="center" vertical="center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25" borderId="37" xfId="0" applyNumberFormat="1" applyFill="1" applyBorder="1" applyAlignment="1">
      <alignment horizontal="center" vertical="center"/>
    </xf>
    <xf numFmtId="166" fontId="8" fillId="25" borderId="37" xfId="0" applyNumberFormat="1" applyFont="1" applyFill="1" applyBorder="1" applyAlignment="1">
      <alignment horizontal="center" vertical="center"/>
    </xf>
    <xf numFmtId="0" fontId="50" fillId="25" borderId="37" xfId="0" applyFont="1" applyFill="1" applyBorder="1"/>
    <xf numFmtId="0" fontId="8" fillId="25" borderId="37" xfId="0" applyFont="1" applyFill="1" applyBorder="1" applyAlignment="1">
      <alignment horizontal="center" vertical="center"/>
    </xf>
    <xf numFmtId="0" fontId="47" fillId="25" borderId="37" xfId="0" applyFon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44090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44090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1" t="s">
        <v>16</v>
      </c>
      <c r="B9" s="543" t="s">
        <v>17</v>
      </c>
      <c r="C9" s="543" t="s">
        <v>18</v>
      </c>
      <c r="D9" s="274" t="s">
        <v>19</v>
      </c>
      <c r="E9" s="274" t="s">
        <v>20</v>
      </c>
      <c r="F9" s="538" t="s">
        <v>21</v>
      </c>
      <c r="G9" s="539"/>
      <c r="H9" s="540"/>
      <c r="I9" s="538" t="s">
        <v>22</v>
      </c>
      <c r="J9" s="539"/>
      <c r="K9" s="540"/>
      <c r="L9" s="274"/>
      <c r="M9" s="281"/>
      <c r="N9" s="281"/>
      <c r="O9" s="281"/>
    </row>
    <row r="10" spans="1:15" ht="59.25" customHeight="1">
      <c r="A10" s="542"/>
      <c r="B10" s="544" t="s">
        <v>17</v>
      </c>
      <c r="C10" s="544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22558.45</v>
      </c>
      <c r="E11" s="303">
        <v>22413.166666666668</v>
      </c>
      <c r="F11" s="315">
        <v>22229.333333333336</v>
      </c>
      <c r="G11" s="315">
        <v>21900.216666666667</v>
      </c>
      <c r="H11" s="315">
        <v>21716.383333333335</v>
      </c>
      <c r="I11" s="315">
        <v>22742.283333333336</v>
      </c>
      <c r="J11" s="315">
        <v>22926.116666666672</v>
      </c>
      <c r="K11" s="315">
        <v>23255.233333333337</v>
      </c>
      <c r="L11" s="302">
        <v>22597</v>
      </c>
      <c r="M11" s="302">
        <v>22084.05</v>
      </c>
      <c r="N11" s="319">
        <v>1859100</v>
      </c>
      <c r="O11" s="320">
        <v>-6.6341904379268776E-2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11527.4</v>
      </c>
      <c r="E12" s="316">
        <v>11507.183333333334</v>
      </c>
      <c r="F12" s="317">
        <v>11472.116666666669</v>
      </c>
      <c r="G12" s="317">
        <v>11416.833333333334</v>
      </c>
      <c r="H12" s="317">
        <v>11381.766666666668</v>
      </c>
      <c r="I12" s="317">
        <v>11562.466666666669</v>
      </c>
      <c r="J12" s="317">
        <v>11597.533333333335</v>
      </c>
      <c r="K12" s="317">
        <v>11652.816666666669</v>
      </c>
      <c r="L12" s="304">
        <v>11542.25</v>
      </c>
      <c r="M12" s="304">
        <v>11451.9</v>
      </c>
      <c r="N12" s="319">
        <v>12334950</v>
      </c>
      <c r="O12" s="320">
        <v>1.9488972365827351E-2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1386.75</v>
      </c>
      <c r="E13" s="316">
        <v>1377.3999999999999</v>
      </c>
      <c r="F13" s="317">
        <v>1365.1999999999998</v>
      </c>
      <c r="G13" s="317">
        <v>1343.6499999999999</v>
      </c>
      <c r="H13" s="317">
        <v>1331.4499999999998</v>
      </c>
      <c r="I13" s="317">
        <v>1398.9499999999998</v>
      </c>
      <c r="J13" s="317">
        <v>1411.15</v>
      </c>
      <c r="K13" s="317">
        <v>1432.6999999999998</v>
      </c>
      <c r="L13" s="304">
        <v>1389.6</v>
      </c>
      <c r="M13" s="304">
        <v>1355.85</v>
      </c>
      <c r="N13" s="319">
        <v>2237500</v>
      </c>
      <c r="O13" s="320">
        <v>-1.5184859154929578E-2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289.3</v>
      </c>
      <c r="E14" s="316">
        <v>290.45</v>
      </c>
      <c r="F14" s="317">
        <v>279.89999999999998</v>
      </c>
      <c r="G14" s="317">
        <v>270.5</v>
      </c>
      <c r="H14" s="317">
        <v>259.95</v>
      </c>
      <c r="I14" s="317">
        <v>299.84999999999997</v>
      </c>
      <c r="J14" s="317">
        <v>310.40000000000003</v>
      </c>
      <c r="K14" s="317">
        <v>319.79999999999995</v>
      </c>
      <c r="L14" s="304">
        <v>301</v>
      </c>
      <c r="M14" s="304">
        <v>281.05</v>
      </c>
      <c r="N14" s="319">
        <v>17844000</v>
      </c>
      <c r="O14" s="320">
        <v>-1.4796819787985865E-2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353.05</v>
      </c>
      <c r="E15" s="316">
        <v>354.15000000000003</v>
      </c>
      <c r="F15" s="317">
        <v>351.10000000000008</v>
      </c>
      <c r="G15" s="317">
        <v>349.15000000000003</v>
      </c>
      <c r="H15" s="317">
        <v>346.10000000000008</v>
      </c>
      <c r="I15" s="317">
        <v>356.10000000000008</v>
      </c>
      <c r="J15" s="317">
        <v>359.15000000000003</v>
      </c>
      <c r="K15" s="317">
        <v>361.10000000000008</v>
      </c>
      <c r="L15" s="304">
        <v>357.2</v>
      </c>
      <c r="M15" s="304">
        <v>352.2</v>
      </c>
      <c r="N15" s="319">
        <v>29080000</v>
      </c>
      <c r="O15" s="320">
        <v>-5.8969318861635759E-3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782.85</v>
      </c>
      <c r="E16" s="316">
        <v>778.5</v>
      </c>
      <c r="F16" s="317">
        <v>772.5</v>
      </c>
      <c r="G16" s="317">
        <v>762.15</v>
      </c>
      <c r="H16" s="317">
        <v>756.15</v>
      </c>
      <c r="I16" s="317">
        <v>788.85</v>
      </c>
      <c r="J16" s="317">
        <v>794.85</v>
      </c>
      <c r="K16" s="317">
        <v>805.2</v>
      </c>
      <c r="L16" s="304">
        <v>784.5</v>
      </c>
      <c r="M16" s="304">
        <v>768.15</v>
      </c>
      <c r="N16" s="319">
        <v>1126000</v>
      </c>
      <c r="O16" s="320">
        <v>-1.3146362839614373E-2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217.6</v>
      </c>
      <c r="E17" s="316">
        <v>215.79999999999998</v>
      </c>
      <c r="F17" s="317">
        <v>213.69999999999996</v>
      </c>
      <c r="G17" s="317">
        <v>209.79999999999998</v>
      </c>
      <c r="H17" s="317">
        <v>207.69999999999996</v>
      </c>
      <c r="I17" s="317">
        <v>219.69999999999996</v>
      </c>
      <c r="J17" s="317">
        <v>221.79999999999998</v>
      </c>
      <c r="K17" s="317">
        <v>225.69999999999996</v>
      </c>
      <c r="L17" s="304">
        <v>217.9</v>
      </c>
      <c r="M17" s="304">
        <v>211.9</v>
      </c>
      <c r="N17" s="319">
        <v>13248000</v>
      </c>
      <c r="O17" s="320">
        <v>-1.5604101649576461E-2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1669.7</v>
      </c>
      <c r="E18" s="316">
        <v>1659.2833333333335</v>
      </c>
      <c r="F18" s="317">
        <v>1618.4666666666672</v>
      </c>
      <c r="G18" s="317">
        <v>1567.2333333333336</v>
      </c>
      <c r="H18" s="317">
        <v>1526.4166666666672</v>
      </c>
      <c r="I18" s="317">
        <v>1710.5166666666671</v>
      </c>
      <c r="J18" s="317">
        <v>1751.3333333333333</v>
      </c>
      <c r="K18" s="317">
        <v>1802.5666666666671</v>
      </c>
      <c r="L18" s="304">
        <v>1700.1</v>
      </c>
      <c r="M18" s="304">
        <v>1608.05</v>
      </c>
      <c r="N18" s="319">
        <v>1142500</v>
      </c>
      <c r="O18" s="320">
        <v>-0.10462382445141066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128.05000000000001</v>
      </c>
      <c r="E19" s="316">
        <v>127.71666666666668</v>
      </c>
      <c r="F19" s="317">
        <v>125.13333333333335</v>
      </c>
      <c r="G19" s="317">
        <v>122.21666666666667</v>
      </c>
      <c r="H19" s="317">
        <v>119.63333333333334</v>
      </c>
      <c r="I19" s="317">
        <v>130.63333333333338</v>
      </c>
      <c r="J19" s="317">
        <v>133.2166666666667</v>
      </c>
      <c r="K19" s="317">
        <v>136.13333333333338</v>
      </c>
      <c r="L19" s="304">
        <v>130.30000000000001</v>
      </c>
      <c r="M19" s="304">
        <v>124.8</v>
      </c>
      <c r="N19" s="319">
        <v>8765000</v>
      </c>
      <c r="O19" s="320">
        <v>-6.9532908704883226E-2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77.849999999999994</v>
      </c>
      <c r="E20" s="316">
        <v>76.733333333333334</v>
      </c>
      <c r="F20" s="317">
        <v>75.066666666666663</v>
      </c>
      <c r="G20" s="317">
        <v>72.283333333333331</v>
      </c>
      <c r="H20" s="317">
        <v>70.61666666666666</v>
      </c>
      <c r="I20" s="317">
        <v>79.516666666666666</v>
      </c>
      <c r="J20" s="317">
        <v>81.183333333333323</v>
      </c>
      <c r="K20" s="317">
        <v>83.966666666666669</v>
      </c>
      <c r="L20" s="304">
        <v>78.400000000000006</v>
      </c>
      <c r="M20" s="304">
        <v>73.95</v>
      </c>
      <c r="N20" s="319">
        <v>34389000</v>
      </c>
      <c r="O20" s="320">
        <v>-7.0090046239961068E-2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2024.5</v>
      </c>
      <c r="E21" s="316">
        <v>2031.3666666666668</v>
      </c>
      <c r="F21" s="317">
        <v>2010.8833333333337</v>
      </c>
      <c r="G21" s="317">
        <v>1997.2666666666669</v>
      </c>
      <c r="H21" s="317">
        <v>1976.7833333333338</v>
      </c>
      <c r="I21" s="317">
        <v>2044.9833333333336</v>
      </c>
      <c r="J21" s="317">
        <v>2065.4666666666667</v>
      </c>
      <c r="K21" s="317">
        <v>2079.0833333333335</v>
      </c>
      <c r="L21" s="304">
        <v>2051.85</v>
      </c>
      <c r="M21" s="304">
        <v>2017.75</v>
      </c>
      <c r="N21" s="319">
        <v>3690900</v>
      </c>
      <c r="O21" s="320">
        <v>2.3627179403617402E-3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822.4</v>
      </c>
      <c r="E22" s="316">
        <v>821.69999999999993</v>
      </c>
      <c r="F22" s="317">
        <v>799.94999999999982</v>
      </c>
      <c r="G22" s="317">
        <v>777.49999999999989</v>
      </c>
      <c r="H22" s="317">
        <v>755.74999999999977</v>
      </c>
      <c r="I22" s="317">
        <v>844.14999999999986</v>
      </c>
      <c r="J22" s="317">
        <v>865.90000000000009</v>
      </c>
      <c r="K22" s="317">
        <v>888.34999999999991</v>
      </c>
      <c r="L22" s="304">
        <v>843.45</v>
      </c>
      <c r="M22" s="304">
        <v>799.25</v>
      </c>
      <c r="N22" s="319">
        <v>15165800</v>
      </c>
      <c r="O22" s="320">
        <v>1.2849453030039938E-2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451.05</v>
      </c>
      <c r="E23" s="316">
        <v>446.9666666666667</v>
      </c>
      <c r="F23" s="317">
        <v>441.13333333333338</v>
      </c>
      <c r="G23" s="317">
        <v>431.2166666666667</v>
      </c>
      <c r="H23" s="317">
        <v>425.38333333333338</v>
      </c>
      <c r="I23" s="317">
        <v>456.88333333333338</v>
      </c>
      <c r="J23" s="317">
        <v>462.71666666666664</v>
      </c>
      <c r="K23" s="317">
        <v>472.63333333333338</v>
      </c>
      <c r="L23" s="304">
        <v>452.8</v>
      </c>
      <c r="M23" s="304">
        <v>437.05</v>
      </c>
      <c r="N23" s="319">
        <v>53622000</v>
      </c>
      <c r="O23" s="320">
        <v>-8.8721304203171793E-3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2944.85</v>
      </c>
      <c r="E24" s="316">
        <v>2945.25</v>
      </c>
      <c r="F24" s="317">
        <v>2926.65</v>
      </c>
      <c r="G24" s="317">
        <v>2908.4500000000003</v>
      </c>
      <c r="H24" s="317">
        <v>2889.8500000000004</v>
      </c>
      <c r="I24" s="317">
        <v>2963.45</v>
      </c>
      <c r="J24" s="317">
        <v>2982.05</v>
      </c>
      <c r="K24" s="317">
        <v>3000.2499999999995</v>
      </c>
      <c r="L24" s="304">
        <v>2963.85</v>
      </c>
      <c r="M24" s="304">
        <v>2927.05</v>
      </c>
      <c r="N24" s="319">
        <v>1603750</v>
      </c>
      <c r="O24" s="320">
        <v>-3.4177411837812647E-3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6143.1</v>
      </c>
      <c r="E25" s="316">
        <v>6123.3666666666659</v>
      </c>
      <c r="F25" s="317">
        <v>6067.3333333333321</v>
      </c>
      <c r="G25" s="317">
        <v>5991.5666666666666</v>
      </c>
      <c r="H25" s="317">
        <v>5935.5333333333328</v>
      </c>
      <c r="I25" s="317">
        <v>6199.1333333333314</v>
      </c>
      <c r="J25" s="317">
        <v>6255.1666666666661</v>
      </c>
      <c r="K25" s="317">
        <v>6330.9333333333307</v>
      </c>
      <c r="L25" s="304">
        <v>6179.4</v>
      </c>
      <c r="M25" s="304">
        <v>6047.6</v>
      </c>
      <c r="N25" s="319">
        <v>763125</v>
      </c>
      <c r="O25" s="320">
        <v>1.6314299983352754E-2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3513.8</v>
      </c>
      <c r="E26" s="316">
        <v>3496.5666666666671</v>
      </c>
      <c r="F26" s="317">
        <v>3468.5333333333342</v>
      </c>
      <c r="G26" s="317">
        <v>3423.2666666666673</v>
      </c>
      <c r="H26" s="317">
        <v>3395.2333333333345</v>
      </c>
      <c r="I26" s="317">
        <v>3541.8333333333339</v>
      </c>
      <c r="J26" s="317">
        <v>3569.8666666666668</v>
      </c>
      <c r="K26" s="317">
        <v>3615.1333333333337</v>
      </c>
      <c r="L26" s="304">
        <v>3524.6</v>
      </c>
      <c r="M26" s="304">
        <v>3451.3</v>
      </c>
      <c r="N26" s="319">
        <v>5200250</v>
      </c>
      <c r="O26" s="320">
        <v>-7.2170926446317854E-2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1380.5</v>
      </c>
      <c r="E27" s="316">
        <v>1382.9333333333334</v>
      </c>
      <c r="F27" s="317">
        <v>1367.8666666666668</v>
      </c>
      <c r="G27" s="317">
        <v>1355.2333333333333</v>
      </c>
      <c r="H27" s="317">
        <v>1340.1666666666667</v>
      </c>
      <c r="I27" s="317">
        <v>1395.5666666666668</v>
      </c>
      <c r="J27" s="317">
        <v>1410.6333333333334</v>
      </c>
      <c r="K27" s="317">
        <v>1423.2666666666669</v>
      </c>
      <c r="L27" s="304">
        <v>1398</v>
      </c>
      <c r="M27" s="304">
        <v>1370.3</v>
      </c>
      <c r="N27" s="319">
        <v>1561600</v>
      </c>
      <c r="O27" s="320">
        <v>-7.3124406457739793E-2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305</v>
      </c>
      <c r="E28" s="316">
        <v>302.66666666666669</v>
      </c>
      <c r="F28" s="317">
        <v>299.03333333333336</v>
      </c>
      <c r="G28" s="317">
        <v>293.06666666666666</v>
      </c>
      <c r="H28" s="317">
        <v>289.43333333333334</v>
      </c>
      <c r="I28" s="317">
        <v>308.63333333333338</v>
      </c>
      <c r="J28" s="317">
        <v>312.26666666666671</v>
      </c>
      <c r="K28" s="317">
        <v>318.23333333333341</v>
      </c>
      <c r="L28" s="304">
        <v>306.3</v>
      </c>
      <c r="M28" s="304">
        <v>296.7</v>
      </c>
      <c r="N28" s="319">
        <v>19530000</v>
      </c>
      <c r="O28" s="320">
        <v>6.6339066339066333E-2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46.6</v>
      </c>
      <c r="E29" s="316">
        <v>46.266666666666673</v>
      </c>
      <c r="F29" s="317">
        <v>45.583333333333343</v>
      </c>
      <c r="G29" s="317">
        <v>44.56666666666667</v>
      </c>
      <c r="H29" s="317">
        <v>43.88333333333334</v>
      </c>
      <c r="I29" s="317">
        <v>47.283333333333346</v>
      </c>
      <c r="J29" s="317">
        <v>47.966666666666669</v>
      </c>
      <c r="K29" s="317">
        <v>48.983333333333348</v>
      </c>
      <c r="L29" s="304">
        <v>46.95</v>
      </c>
      <c r="M29" s="304">
        <v>45.25</v>
      </c>
      <c r="N29" s="319">
        <v>50987600</v>
      </c>
      <c r="O29" s="320">
        <v>-1.2545656661902493E-2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1345.45</v>
      </c>
      <c r="E30" s="316">
        <v>1343.7333333333333</v>
      </c>
      <c r="F30" s="317">
        <v>1326.4666666666667</v>
      </c>
      <c r="G30" s="317">
        <v>1307.4833333333333</v>
      </c>
      <c r="H30" s="317">
        <v>1290.2166666666667</v>
      </c>
      <c r="I30" s="317">
        <v>1362.7166666666667</v>
      </c>
      <c r="J30" s="317">
        <v>1379.9833333333336</v>
      </c>
      <c r="K30" s="317">
        <v>1398.9666666666667</v>
      </c>
      <c r="L30" s="304">
        <v>1361</v>
      </c>
      <c r="M30" s="304">
        <v>1324.75</v>
      </c>
      <c r="N30" s="319">
        <v>2224750</v>
      </c>
      <c r="O30" s="320">
        <v>-2.3182806085486597E-2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105.25</v>
      </c>
      <c r="E31" s="316">
        <v>105.64999999999999</v>
      </c>
      <c r="F31" s="317">
        <v>104.04999999999998</v>
      </c>
      <c r="G31" s="317">
        <v>102.85</v>
      </c>
      <c r="H31" s="317">
        <v>101.24999999999999</v>
      </c>
      <c r="I31" s="317">
        <v>106.84999999999998</v>
      </c>
      <c r="J31" s="317">
        <v>108.44999999999997</v>
      </c>
      <c r="K31" s="317">
        <v>109.64999999999998</v>
      </c>
      <c r="L31" s="304">
        <v>107.25</v>
      </c>
      <c r="M31" s="304">
        <v>104.45</v>
      </c>
      <c r="N31" s="319">
        <v>35780800</v>
      </c>
      <c r="O31" s="320">
        <v>1.487389523604225E-2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581.95000000000005</v>
      </c>
      <c r="E32" s="316">
        <v>579.65</v>
      </c>
      <c r="F32" s="317">
        <v>575.84999999999991</v>
      </c>
      <c r="G32" s="317">
        <v>569.74999999999989</v>
      </c>
      <c r="H32" s="317">
        <v>565.94999999999982</v>
      </c>
      <c r="I32" s="317">
        <v>585.75</v>
      </c>
      <c r="J32" s="317">
        <v>589.54999999999995</v>
      </c>
      <c r="K32" s="317">
        <v>595.65000000000009</v>
      </c>
      <c r="L32" s="304">
        <v>583.45000000000005</v>
      </c>
      <c r="M32" s="304">
        <v>573.54999999999995</v>
      </c>
      <c r="N32" s="319">
        <v>3077800</v>
      </c>
      <c r="O32" s="320">
        <v>-1.4094432699083862E-2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478.6</v>
      </c>
      <c r="E33" s="316">
        <v>478.06666666666666</v>
      </c>
      <c r="F33" s="317">
        <v>473.38333333333333</v>
      </c>
      <c r="G33" s="317">
        <v>468.16666666666669</v>
      </c>
      <c r="H33" s="317">
        <v>463.48333333333335</v>
      </c>
      <c r="I33" s="317">
        <v>483.2833333333333</v>
      </c>
      <c r="J33" s="317">
        <v>487.96666666666658</v>
      </c>
      <c r="K33" s="317">
        <v>493.18333333333328</v>
      </c>
      <c r="L33" s="304">
        <v>482.75</v>
      </c>
      <c r="M33" s="304">
        <v>472.85</v>
      </c>
      <c r="N33" s="319">
        <v>6471000</v>
      </c>
      <c r="O33" s="320">
        <v>1.1603620329542817E-3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486.45</v>
      </c>
      <c r="E34" s="316">
        <v>482.31666666666661</v>
      </c>
      <c r="F34" s="317">
        <v>476.23333333333323</v>
      </c>
      <c r="G34" s="317">
        <v>466.01666666666665</v>
      </c>
      <c r="H34" s="317">
        <v>459.93333333333328</v>
      </c>
      <c r="I34" s="317">
        <v>492.53333333333319</v>
      </c>
      <c r="J34" s="317">
        <v>498.61666666666656</v>
      </c>
      <c r="K34" s="317">
        <v>508.83333333333314</v>
      </c>
      <c r="L34" s="304">
        <v>488.4</v>
      </c>
      <c r="M34" s="304">
        <v>472.1</v>
      </c>
      <c r="N34" s="319">
        <v>140115147</v>
      </c>
      <c r="O34" s="320">
        <v>6.4618207443060188E-3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35.9</v>
      </c>
      <c r="E35" s="316">
        <v>35.833333333333336</v>
      </c>
      <c r="F35" s="317">
        <v>35.31666666666667</v>
      </c>
      <c r="G35" s="317">
        <v>34.733333333333334</v>
      </c>
      <c r="H35" s="317">
        <v>34.216666666666669</v>
      </c>
      <c r="I35" s="317">
        <v>36.416666666666671</v>
      </c>
      <c r="J35" s="317">
        <v>36.933333333333337</v>
      </c>
      <c r="K35" s="317">
        <v>37.516666666666673</v>
      </c>
      <c r="L35" s="304">
        <v>36.35</v>
      </c>
      <c r="M35" s="304">
        <v>35.25</v>
      </c>
      <c r="N35" s="319">
        <v>58632000</v>
      </c>
      <c r="O35" s="320">
        <v>-1.0981225646475381E-2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441.7</v>
      </c>
      <c r="E36" s="316">
        <v>439.55</v>
      </c>
      <c r="F36" s="317">
        <v>432.1</v>
      </c>
      <c r="G36" s="317">
        <v>422.5</v>
      </c>
      <c r="H36" s="317">
        <v>415.05</v>
      </c>
      <c r="I36" s="317">
        <v>449.15000000000003</v>
      </c>
      <c r="J36" s="317">
        <v>456.59999999999997</v>
      </c>
      <c r="K36" s="317">
        <v>466.20000000000005</v>
      </c>
      <c r="L36" s="304">
        <v>447</v>
      </c>
      <c r="M36" s="304">
        <v>429.95</v>
      </c>
      <c r="N36" s="319">
        <v>14234700</v>
      </c>
      <c r="O36" s="320">
        <v>4.9516703408512802E-2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13142.85</v>
      </c>
      <c r="E37" s="316">
        <v>13062.75</v>
      </c>
      <c r="F37" s="317">
        <v>12928.5</v>
      </c>
      <c r="G37" s="317">
        <v>12714.15</v>
      </c>
      <c r="H37" s="317">
        <v>12579.9</v>
      </c>
      <c r="I37" s="317">
        <v>13277.1</v>
      </c>
      <c r="J37" s="317">
        <v>13411.35</v>
      </c>
      <c r="K37" s="317">
        <v>13625.7</v>
      </c>
      <c r="L37" s="304">
        <v>13197</v>
      </c>
      <c r="M37" s="304">
        <v>12848.4</v>
      </c>
      <c r="N37" s="319">
        <v>96800</v>
      </c>
      <c r="O37" s="320">
        <v>-2.468513853904282E-2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415.95</v>
      </c>
      <c r="E38" s="316">
        <v>418.76666666666665</v>
      </c>
      <c r="F38" s="317">
        <v>410.58333333333331</v>
      </c>
      <c r="G38" s="317">
        <v>405.21666666666664</v>
      </c>
      <c r="H38" s="317">
        <v>397.0333333333333</v>
      </c>
      <c r="I38" s="317">
        <v>424.13333333333333</v>
      </c>
      <c r="J38" s="317">
        <v>432.31666666666672</v>
      </c>
      <c r="K38" s="317">
        <v>437.68333333333334</v>
      </c>
      <c r="L38" s="304">
        <v>426.95</v>
      </c>
      <c r="M38" s="304">
        <v>413.4</v>
      </c>
      <c r="N38" s="319">
        <v>23178600</v>
      </c>
      <c r="O38" s="320">
        <v>-1.1438661139259941E-2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3741.9</v>
      </c>
      <c r="E39" s="316">
        <v>3744.2833333333333</v>
      </c>
      <c r="F39" s="317">
        <v>3715.2166666666667</v>
      </c>
      <c r="G39" s="317">
        <v>3688.5333333333333</v>
      </c>
      <c r="H39" s="317">
        <v>3659.4666666666667</v>
      </c>
      <c r="I39" s="317">
        <v>3770.9666666666667</v>
      </c>
      <c r="J39" s="317">
        <v>3800.0333333333333</v>
      </c>
      <c r="K39" s="317">
        <v>3826.7166666666667</v>
      </c>
      <c r="L39" s="304">
        <v>3773.35</v>
      </c>
      <c r="M39" s="304">
        <v>3717.6</v>
      </c>
      <c r="N39" s="319">
        <v>1092400</v>
      </c>
      <c r="O39" s="320">
        <v>-1.2799414883891023E-3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375.8</v>
      </c>
      <c r="E40" s="316">
        <v>374.08333333333331</v>
      </c>
      <c r="F40" s="317">
        <v>369.21666666666664</v>
      </c>
      <c r="G40" s="317">
        <v>362.63333333333333</v>
      </c>
      <c r="H40" s="317">
        <v>357.76666666666665</v>
      </c>
      <c r="I40" s="317">
        <v>380.66666666666663</v>
      </c>
      <c r="J40" s="317">
        <v>385.5333333333333</v>
      </c>
      <c r="K40" s="317">
        <v>392.11666666666662</v>
      </c>
      <c r="L40" s="304">
        <v>378.95</v>
      </c>
      <c r="M40" s="304">
        <v>367.5</v>
      </c>
      <c r="N40" s="319">
        <v>9653600</v>
      </c>
      <c r="O40" s="320">
        <v>-6.856293780513692E-2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100.85</v>
      </c>
      <c r="E41" s="316">
        <v>99.533333333333346</v>
      </c>
      <c r="F41" s="317">
        <v>97.316666666666691</v>
      </c>
      <c r="G41" s="317">
        <v>93.783333333333346</v>
      </c>
      <c r="H41" s="317">
        <v>91.566666666666691</v>
      </c>
      <c r="I41" s="317">
        <v>103.06666666666669</v>
      </c>
      <c r="J41" s="317">
        <v>105.28333333333336</v>
      </c>
      <c r="K41" s="317">
        <v>108.81666666666669</v>
      </c>
      <c r="L41" s="304">
        <v>101.75</v>
      </c>
      <c r="M41" s="304">
        <v>96</v>
      </c>
      <c r="N41" s="319">
        <v>12135000</v>
      </c>
      <c r="O41" s="320">
        <v>-2.9976019184652279E-2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233.15</v>
      </c>
      <c r="E42" s="316">
        <v>232.68333333333331</v>
      </c>
      <c r="F42" s="317">
        <v>230.16666666666663</v>
      </c>
      <c r="G42" s="317">
        <v>227.18333333333331</v>
      </c>
      <c r="H42" s="317">
        <v>224.66666666666663</v>
      </c>
      <c r="I42" s="317">
        <v>235.66666666666663</v>
      </c>
      <c r="J42" s="317">
        <v>238.18333333333334</v>
      </c>
      <c r="K42" s="317">
        <v>241.16666666666663</v>
      </c>
      <c r="L42" s="304">
        <v>235.2</v>
      </c>
      <c r="M42" s="304">
        <v>229.7</v>
      </c>
      <c r="N42" s="319">
        <v>5455000</v>
      </c>
      <c r="O42" s="320">
        <v>2.7790861987753178E-2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745.15</v>
      </c>
      <c r="E43" s="316">
        <v>741.65</v>
      </c>
      <c r="F43" s="317">
        <v>727.34999999999991</v>
      </c>
      <c r="G43" s="317">
        <v>709.55</v>
      </c>
      <c r="H43" s="317">
        <v>695.24999999999989</v>
      </c>
      <c r="I43" s="317">
        <v>759.44999999999993</v>
      </c>
      <c r="J43" s="317">
        <v>773.74999999999989</v>
      </c>
      <c r="K43" s="317">
        <v>791.55</v>
      </c>
      <c r="L43" s="304">
        <v>755.95</v>
      </c>
      <c r="M43" s="304">
        <v>723.85</v>
      </c>
      <c r="N43" s="319">
        <v>14797900</v>
      </c>
      <c r="O43" s="320">
        <v>5.0326681970686918E-3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124.6</v>
      </c>
      <c r="E44" s="316">
        <v>124.78333333333335</v>
      </c>
      <c r="F44" s="317">
        <v>123.7166666666667</v>
      </c>
      <c r="G44" s="317">
        <v>122.83333333333336</v>
      </c>
      <c r="H44" s="317">
        <v>121.76666666666671</v>
      </c>
      <c r="I44" s="317">
        <v>125.66666666666669</v>
      </c>
      <c r="J44" s="317">
        <v>126.73333333333332</v>
      </c>
      <c r="K44" s="317">
        <v>127.61666666666667</v>
      </c>
      <c r="L44" s="304">
        <v>125.85</v>
      </c>
      <c r="M44" s="304">
        <v>123.9</v>
      </c>
      <c r="N44" s="319">
        <v>40463200</v>
      </c>
      <c r="O44" s="320">
        <v>5.7231245166279969E-2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2149.9</v>
      </c>
      <c r="E45" s="316">
        <v>2152.2666666666664</v>
      </c>
      <c r="F45" s="317">
        <v>2126.7833333333328</v>
      </c>
      <c r="G45" s="317">
        <v>2103.6666666666665</v>
      </c>
      <c r="H45" s="317">
        <v>2078.1833333333329</v>
      </c>
      <c r="I45" s="317">
        <v>2175.3833333333328</v>
      </c>
      <c r="J45" s="317">
        <v>2200.8666666666663</v>
      </c>
      <c r="K45" s="317">
        <v>2223.9833333333327</v>
      </c>
      <c r="L45" s="304">
        <v>2177.75</v>
      </c>
      <c r="M45" s="304">
        <v>2129.15</v>
      </c>
      <c r="N45" s="319">
        <v>567375</v>
      </c>
      <c r="O45" s="320">
        <v>-2.0711974110032363E-2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1421.15</v>
      </c>
      <c r="E46" s="316">
        <v>1418.8666666666668</v>
      </c>
      <c r="F46" s="317">
        <v>1409.9333333333336</v>
      </c>
      <c r="G46" s="317">
        <v>1398.7166666666669</v>
      </c>
      <c r="H46" s="317">
        <v>1389.7833333333338</v>
      </c>
      <c r="I46" s="317">
        <v>1430.0833333333335</v>
      </c>
      <c r="J46" s="317">
        <v>1439.0166666666669</v>
      </c>
      <c r="K46" s="317">
        <v>1450.2333333333333</v>
      </c>
      <c r="L46" s="304">
        <v>1427.8</v>
      </c>
      <c r="M46" s="304">
        <v>1407.65</v>
      </c>
      <c r="N46" s="319">
        <v>2602600</v>
      </c>
      <c r="O46" s="320">
        <v>-2.5936599423631124E-2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386.6</v>
      </c>
      <c r="E47" s="316">
        <v>384.83333333333331</v>
      </c>
      <c r="F47" s="317">
        <v>381.66666666666663</v>
      </c>
      <c r="G47" s="317">
        <v>376.73333333333329</v>
      </c>
      <c r="H47" s="317">
        <v>373.56666666666661</v>
      </c>
      <c r="I47" s="317">
        <v>389.76666666666665</v>
      </c>
      <c r="J47" s="317">
        <v>392.93333333333328</v>
      </c>
      <c r="K47" s="317">
        <v>397.86666666666667</v>
      </c>
      <c r="L47" s="304">
        <v>388</v>
      </c>
      <c r="M47" s="304">
        <v>379.9</v>
      </c>
      <c r="N47" s="319">
        <v>7010055</v>
      </c>
      <c r="O47" s="320">
        <v>-2.7114967462039046E-2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485.55</v>
      </c>
      <c r="E48" s="316">
        <v>483.33333333333331</v>
      </c>
      <c r="F48" s="317">
        <v>470.66666666666663</v>
      </c>
      <c r="G48" s="317">
        <v>455.7833333333333</v>
      </c>
      <c r="H48" s="317">
        <v>443.11666666666662</v>
      </c>
      <c r="I48" s="317">
        <v>498.21666666666664</v>
      </c>
      <c r="J48" s="317">
        <v>510.88333333333327</v>
      </c>
      <c r="K48" s="317">
        <v>525.76666666666665</v>
      </c>
      <c r="L48" s="304">
        <v>496</v>
      </c>
      <c r="M48" s="304">
        <v>468.45</v>
      </c>
      <c r="N48" s="319">
        <v>2450400</v>
      </c>
      <c r="O48" s="320">
        <v>0.26361386138613863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507.05</v>
      </c>
      <c r="E49" s="316">
        <v>505.58333333333331</v>
      </c>
      <c r="F49" s="317">
        <v>502.51666666666665</v>
      </c>
      <c r="G49" s="317">
        <v>497.98333333333335</v>
      </c>
      <c r="H49" s="317">
        <v>494.91666666666669</v>
      </c>
      <c r="I49" s="317">
        <v>510.11666666666662</v>
      </c>
      <c r="J49" s="317">
        <v>513.18333333333339</v>
      </c>
      <c r="K49" s="317">
        <v>517.71666666666658</v>
      </c>
      <c r="L49" s="304">
        <v>508.65</v>
      </c>
      <c r="M49" s="304">
        <v>501.05</v>
      </c>
      <c r="N49" s="319">
        <v>10090000</v>
      </c>
      <c r="O49" s="320">
        <v>-5.0536176506840872E-3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3197.9</v>
      </c>
      <c r="E50" s="316">
        <v>3213.9333333333329</v>
      </c>
      <c r="F50" s="317">
        <v>3162.8666666666659</v>
      </c>
      <c r="G50" s="317">
        <v>3127.833333333333</v>
      </c>
      <c r="H50" s="317">
        <v>3076.766666666666</v>
      </c>
      <c r="I50" s="317">
        <v>3248.9666666666658</v>
      </c>
      <c r="J50" s="317">
        <v>3300.0333333333324</v>
      </c>
      <c r="K50" s="317">
        <v>3335.0666666666657</v>
      </c>
      <c r="L50" s="304">
        <v>3265</v>
      </c>
      <c r="M50" s="304">
        <v>3178.9</v>
      </c>
      <c r="N50" s="319">
        <v>3258000</v>
      </c>
      <c r="O50" s="320">
        <v>4.0229885057471264E-2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156</v>
      </c>
      <c r="E51" s="316">
        <v>156.28333333333333</v>
      </c>
      <c r="F51" s="317">
        <v>153.41666666666666</v>
      </c>
      <c r="G51" s="317">
        <v>150.83333333333331</v>
      </c>
      <c r="H51" s="317">
        <v>147.96666666666664</v>
      </c>
      <c r="I51" s="317">
        <v>158.86666666666667</v>
      </c>
      <c r="J51" s="317">
        <v>161.73333333333335</v>
      </c>
      <c r="K51" s="317">
        <v>164.31666666666669</v>
      </c>
      <c r="L51" s="304">
        <v>159.15</v>
      </c>
      <c r="M51" s="304">
        <v>153.69999999999999</v>
      </c>
      <c r="N51" s="319">
        <v>29957400</v>
      </c>
      <c r="O51" s="320">
        <v>-1.0356480976779679E-2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4459.8999999999996</v>
      </c>
      <c r="E52" s="316">
        <v>4466.3499999999995</v>
      </c>
      <c r="F52" s="317">
        <v>4371.6999999999989</v>
      </c>
      <c r="G52" s="317">
        <v>4283.4999999999991</v>
      </c>
      <c r="H52" s="317">
        <v>4188.8499999999985</v>
      </c>
      <c r="I52" s="317">
        <v>4554.5499999999993</v>
      </c>
      <c r="J52" s="317">
        <v>4649.1999999999989</v>
      </c>
      <c r="K52" s="317">
        <v>4737.3999999999996</v>
      </c>
      <c r="L52" s="304">
        <v>4561</v>
      </c>
      <c r="M52" s="304">
        <v>4378.1499999999996</v>
      </c>
      <c r="N52" s="319">
        <v>2993250</v>
      </c>
      <c r="O52" s="320">
        <v>2.9315680880330125E-2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2149.5500000000002</v>
      </c>
      <c r="E53" s="316">
        <v>2148.3166666666671</v>
      </c>
      <c r="F53" s="317">
        <v>2124.483333333334</v>
      </c>
      <c r="G53" s="317">
        <v>2099.416666666667</v>
      </c>
      <c r="H53" s="317">
        <v>2075.5833333333339</v>
      </c>
      <c r="I53" s="317">
        <v>2173.3833333333341</v>
      </c>
      <c r="J53" s="317">
        <v>2197.2166666666672</v>
      </c>
      <c r="K53" s="317">
        <v>2222.2833333333342</v>
      </c>
      <c r="L53" s="304">
        <v>2172.15</v>
      </c>
      <c r="M53" s="304">
        <v>2123.25</v>
      </c>
      <c r="N53" s="319">
        <v>2306850</v>
      </c>
      <c r="O53" s="320">
        <v>-1.2123048946810122E-3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1233.0999999999999</v>
      </c>
      <c r="E54" s="316">
        <v>1234.75</v>
      </c>
      <c r="F54" s="317">
        <v>1216.3499999999999</v>
      </c>
      <c r="G54" s="317">
        <v>1199.5999999999999</v>
      </c>
      <c r="H54" s="317">
        <v>1181.1999999999998</v>
      </c>
      <c r="I54" s="317">
        <v>1251.5</v>
      </c>
      <c r="J54" s="317">
        <v>1269.9000000000001</v>
      </c>
      <c r="K54" s="317">
        <v>1286.6500000000001</v>
      </c>
      <c r="L54" s="304">
        <v>1253.1500000000001</v>
      </c>
      <c r="M54" s="304">
        <v>1218</v>
      </c>
      <c r="N54" s="319">
        <v>2755500</v>
      </c>
      <c r="O54" s="320">
        <v>-0.11888849806542384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163.25</v>
      </c>
      <c r="E55" s="316">
        <v>162.41666666666666</v>
      </c>
      <c r="F55" s="317">
        <v>161.23333333333332</v>
      </c>
      <c r="G55" s="317">
        <v>159.21666666666667</v>
      </c>
      <c r="H55" s="317">
        <v>158.03333333333333</v>
      </c>
      <c r="I55" s="317">
        <v>164.43333333333331</v>
      </c>
      <c r="J55" s="317">
        <v>165.61666666666665</v>
      </c>
      <c r="K55" s="317">
        <v>167.6333333333333</v>
      </c>
      <c r="L55" s="304">
        <v>163.6</v>
      </c>
      <c r="M55" s="304">
        <v>160.4</v>
      </c>
      <c r="N55" s="319">
        <v>9493200</v>
      </c>
      <c r="O55" s="320">
        <v>-4.2135851798038505E-2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54.45</v>
      </c>
      <c r="E56" s="316">
        <v>53.983333333333341</v>
      </c>
      <c r="F56" s="317">
        <v>53.366666666666681</v>
      </c>
      <c r="G56" s="317">
        <v>52.283333333333339</v>
      </c>
      <c r="H56" s="317">
        <v>51.666666666666679</v>
      </c>
      <c r="I56" s="317">
        <v>55.066666666666684</v>
      </c>
      <c r="J56" s="317">
        <v>55.683333333333344</v>
      </c>
      <c r="K56" s="317">
        <v>56.766666666666687</v>
      </c>
      <c r="L56" s="304">
        <v>54.6</v>
      </c>
      <c r="M56" s="304">
        <v>52.9</v>
      </c>
      <c r="N56" s="319">
        <v>91808500</v>
      </c>
      <c r="O56" s="320">
        <v>3.7171266610909765E-3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92.25</v>
      </c>
      <c r="E57" s="316">
        <v>92.100000000000009</v>
      </c>
      <c r="F57" s="317">
        <v>91.40000000000002</v>
      </c>
      <c r="G57" s="317">
        <v>90.550000000000011</v>
      </c>
      <c r="H57" s="317">
        <v>89.850000000000023</v>
      </c>
      <c r="I57" s="317">
        <v>92.950000000000017</v>
      </c>
      <c r="J57" s="317">
        <v>93.65</v>
      </c>
      <c r="K57" s="317">
        <v>94.500000000000014</v>
      </c>
      <c r="L57" s="304">
        <v>92.8</v>
      </c>
      <c r="M57" s="304">
        <v>91.25</v>
      </c>
      <c r="N57" s="319">
        <v>26327600</v>
      </c>
      <c r="O57" s="320">
        <v>-1.5510948905109489E-2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492.85</v>
      </c>
      <c r="E58" s="316">
        <v>491.26666666666665</v>
      </c>
      <c r="F58" s="317">
        <v>482.88333333333333</v>
      </c>
      <c r="G58" s="317">
        <v>472.91666666666669</v>
      </c>
      <c r="H58" s="317">
        <v>464.53333333333336</v>
      </c>
      <c r="I58" s="317">
        <v>501.23333333333329</v>
      </c>
      <c r="J58" s="317">
        <v>509.61666666666662</v>
      </c>
      <c r="K58" s="317">
        <v>519.58333333333326</v>
      </c>
      <c r="L58" s="304">
        <v>499.65</v>
      </c>
      <c r="M58" s="304">
        <v>481.3</v>
      </c>
      <c r="N58" s="319">
        <v>7564700</v>
      </c>
      <c r="O58" s="320">
        <v>6.0283687943262408E-2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24</v>
      </c>
      <c r="E59" s="316">
        <v>23.95</v>
      </c>
      <c r="F59" s="317">
        <v>23.65</v>
      </c>
      <c r="G59" s="317">
        <v>23.3</v>
      </c>
      <c r="H59" s="317">
        <v>23</v>
      </c>
      <c r="I59" s="317">
        <v>24.299999999999997</v>
      </c>
      <c r="J59" s="317">
        <v>24.6</v>
      </c>
      <c r="K59" s="317">
        <v>24.949999999999996</v>
      </c>
      <c r="L59" s="304">
        <v>24.25</v>
      </c>
      <c r="M59" s="304">
        <v>23.6</v>
      </c>
      <c r="N59" s="319">
        <v>86625000</v>
      </c>
      <c r="O59" s="320">
        <v>6.7073170731707321E-2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708.85</v>
      </c>
      <c r="E60" s="316">
        <v>704.86666666666667</v>
      </c>
      <c r="F60" s="317">
        <v>695.08333333333337</v>
      </c>
      <c r="G60" s="317">
        <v>681.31666666666672</v>
      </c>
      <c r="H60" s="317">
        <v>671.53333333333342</v>
      </c>
      <c r="I60" s="317">
        <v>718.63333333333333</v>
      </c>
      <c r="J60" s="317">
        <v>728.41666666666663</v>
      </c>
      <c r="K60" s="317">
        <v>742.18333333333328</v>
      </c>
      <c r="L60" s="304">
        <v>714.65</v>
      </c>
      <c r="M60" s="304">
        <v>691.1</v>
      </c>
      <c r="N60" s="319">
        <v>4878000</v>
      </c>
      <c r="O60" s="320">
        <v>5.1973258572352812E-2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899.35</v>
      </c>
      <c r="E61" s="316">
        <v>901.58333333333337</v>
      </c>
      <c r="F61" s="317">
        <v>891.11666666666679</v>
      </c>
      <c r="G61" s="317">
        <v>882.88333333333344</v>
      </c>
      <c r="H61" s="317">
        <v>872.41666666666686</v>
      </c>
      <c r="I61" s="317">
        <v>909.81666666666672</v>
      </c>
      <c r="J61" s="317">
        <v>920.28333333333319</v>
      </c>
      <c r="K61" s="317">
        <v>928.51666666666665</v>
      </c>
      <c r="L61" s="304">
        <v>912.05</v>
      </c>
      <c r="M61" s="304">
        <v>893.35</v>
      </c>
      <c r="N61" s="319">
        <v>764400</v>
      </c>
      <c r="O61" s="320">
        <v>2.5575447570332483E-3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722.35</v>
      </c>
      <c r="E62" s="316">
        <v>719.90000000000009</v>
      </c>
      <c r="F62" s="317">
        <v>713.85000000000014</v>
      </c>
      <c r="G62" s="317">
        <v>705.35</v>
      </c>
      <c r="H62" s="317">
        <v>699.30000000000007</v>
      </c>
      <c r="I62" s="317">
        <v>728.4000000000002</v>
      </c>
      <c r="J62" s="317">
        <v>734.45000000000016</v>
      </c>
      <c r="K62" s="317">
        <v>742.95000000000027</v>
      </c>
      <c r="L62" s="304">
        <v>725.95</v>
      </c>
      <c r="M62" s="304">
        <v>711.4</v>
      </c>
      <c r="N62" s="319">
        <v>18145000</v>
      </c>
      <c r="O62" s="320">
        <v>-1.5159327627101165E-2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670.15</v>
      </c>
      <c r="E63" s="316">
        <v>669.71666666666658</v>
      </c>
      <c r="F63" s="317">
        <v>663.63333333333321</v>
      </c>
      <c r="G63" s="317">
        <v>657.11666666666667</v>
      </c>
      <c r="H63" s="317">
        <v>651.0333333333333</v>
      </c>
      <c r="I63" s="317">
        <v>676.23333333333312</v>
      </c>
      <c r="J63" s="317">
        <v>682.31666666666638</v>
      </c>
      <c r="K63" s="317">
        <v>688.83333333333303</v>
      </c>
      <c r="L63" s="304">
        <v>675.8</v>
      </c>
      <c r="M63" s="304">
        <v>663.2</v>
      </c>
      <c r="N63" s="319">
        <v>5316000</v>
      </c>
      <c r="O63" s="320">
        <v>1.1030810193990111E-2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793.05</v>
      </c>
      <c r="E64" s="316">
        <v>795.6</v>
      </c>
      <c r="F64" s="317">
        <v>781.7</v>
      </c>
      <c r="G64" s="317">
        <v>770.35</v>
      </c>
      <c r="H64" s="317">
        <v>756.45</v>
      </c>
      <c r="I64" s="317">
        <v>806.95</v>
      </c>
      <c r="J64" s="317">
        <v>820.84999999999991</v>
      </c>
      <c r="K64" s="317">
        <v>832.2</v>
      </c>
      <c r="L64" s="304">
        <v>809.5</v>
      </c>
      <c r="M64" s="304">
        <v>784.25</v>
      </c>
      <c r="N64" s="319">
        <v>15097600</v>
      </c>
      <c r="O64" s="320">
        <v>-5.0202571780870175E-2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1762.5</v>
      </c>
      <c r="E65" s="316">
        <v>1762.0166666666667</v>
      </c>
      <c r="F65" s="317">
        <v>1745.4833333333333</v>
      </c>
      <c r="G65" s="317">
        <v>1728.4666666666667</v>
      </c>
      <c r="H65" s="317">
        <v>1711.9333333333334</v>
      </c>
      <c r="I65" s="317">
        <v>1779.0333333333333</v>
      </c>
      <c r="J65" s="317">
        <v>1795.5666666666666</v>
      </c>
      <c r="K65" s="317">
        <v>1812.5833333333333</v>
      </c>
      <c r="L65" s="304">
        <v>1778.55</v>
      </c>
      <c r="M65" s="304">
        <v>1745</v>
      </c>
      <c r="N65" s="319">
        <v>27582900</v>
      </c>
      <c r="O65" s="320">
        <v>-7.9092753247874317E-3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1074.95</v>
      </c>
      <c r="E66" s="316">
        <v>1071.7833333333335</v>
      </c>
      <c r="F66" s="317">
        <v>1063.616666666667</v>
      </c>
      <c r="G66" s="317">
        <v>1052.2833333333335</v>
      </c>
      <c r="H66" s="317">
        <v>1044.116666666667</v>
      </c>
      <c r="I66" s="317">
        <v>1083.116666666667</v>
      </c>
      <c r="J66" s="317">
        <v>1091.2833333333335</v>
      </c>
      <c r="K66" s="317">
        <v>1102.616666666667</v>
      </c>
      <c r="L66" s="304">
        <v>1079.95</v>
      </c>
      <c r="M66" s="304">
        <v>1060.45</v>
      </c>
      <c r="N66" s="319">
        <v>42642600</v>
      </c>
      <c r="O66" s="320">
        <v>-1.2366671819446591E-3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596.65</v>
      </c>
      <c r="E67" s="316">
        <v>597.13333333333333</v>
      </c>
      <c r="F67" s="317">
        <v>591.51666666666665</v>
      </c>
      <c r="G67" s="317">
        <v>586.38333333333333</v>
      </c>
      <c r="H67" s="317">
        <v>580.76666666666665</v>
      </c>
      <c r="I67" s="317">
        <v>602.26666666666665</v>
      </c>
      <c r="J67" s="317">
        <v>607.88333333333321</v>
      </c>
      <c r="K67" s="317">
        <v>613.01666666666665</v>
      </c>
      <c r="L67" s="304">
        <v>602.75</v>
      </c>
      <c r="M67" s="304">
        <v>592</v>
      </c>
      <c r="N67" s="319">
        <v>10245400</v>
      </c>
      <c r="O67" s="320">
        <v>1.0304805293415771E-2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3038.3</v>
      </c>
      <c r="E68" s="316">
        <v>3035.4166666666665</v>
      </c>
      <c r="F68" s="317">
        <v>3012.8833333333332</v>
      </c>
      <c r="G68" s="317">
        <v>2987.4666666666667</v>
      </c>
      <c r="H68" s="317">
        <v>2964.9333333333334</v>
      </c>
      <c r="I68" s="317">
        <v>3060.833333333333</v>
      </c>
      <c r="J68" s="317">
        <v>3083.3666666666668</v>
      </c>
      <c r="K68" s="317">
        <v>3108.7833333333328</v>
      </c>
      <c r="L68" s="304">
        <v>3057.95</v>
      </c>
      <c r="M68" s="304">
        <v>3010</v>
      </c>
      <c r="N68" s="319">
        <v>1824600</v>
      </c>
      <c r="O68" s="320">
        <v>-9.4462540716612371E-3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177.45</v>
      </c>
      <c r="E69" s="316">
        <v>177.58333333333334</v>
      </c>
      <c r="F69" s="317">
        <v>175.16666666666669</v>
      </c>
      <c r="G69" s="317">
        <v>172.88333333333335</v>
      </c>
      <c r="H69" s="317">
        <v>170.4666666666667</v>
      </c>
      <c r="I69" s="317">
        <v>179.86666666666667</v>
      </c>
      <c r="J69" s="317">
        <v>182.28333333333336</v>
      </c>
      <c r="K69" s="317">
        <v>184.56666666666666</v>
      </c>
      <c r="L69" s="304">
        <v>180</v>
      </c>
      <c r="M69" s="304">
        <v>175.3</v>
      </c>
      <c r="N69" s="319">
        <v>28397200</v>
      </c>
      <c r="O69" s="320">
        <v>-4.6721929163526755E-3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198.35</v>
      </c>
      <c r="E70" s="316">
        <v>197.98333333333335</v>
      </c>
      <c r="F70" s="317">
        <v>195.3666666666667</v>
      </c>
      <c r="G70" s="317">
        <v>192.38333333333335</v>
      </c>
      <c r="H70" s="317">
        <v>189.76666666666671</v>
      </c>
      <c r="I70" s="317">
        <v>200.9666666666667</v>
      </c>
      <c r="J70" s="317">
        <v>203.58333333333337</v>
      </c>
      <c r="K70" s="317">
        <v>206.56666666666669</v>
      </c>
      <c r="L70" s="304">
        <v>200.6</v>
      </c>
      <c r="M70" s="304">
        <v>195</v>
      </c>
      <c r="N70" s="319">
        <v>32707800</v>
      </c>
      <c r="O70" s="320">
        <v>-1.8791511420703063E-2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2127.15</v>
      </c>
      <c r="E71" s="316">
        <v>2128.5833333333335</v>
      </c>
      <c r="F71" s="317">
        <v>2113.5666666666671</v>
      </c>
      <c r="G71" s="317">
        <v>2099.9833333333336</v>
      </c>
      <c r="H71" s="317">
        <v>2084.9666666666672</v>
      </c>
      <c r="I71" s="317">
        <v>2142.166666666667</v>
      </c>
      <c r="J71" s="317">
        <v>2157.1833333333334</v>
      </c>
      <c r="K71" s="317">
        <v>2170.7666666666669</v>
      </c>
      <c r="L71" s="304">
        <v>2143.6</v>
      </c>
      <c r="M71" s="304">
        <v>2115</v>
      </c>
      <c r="N71" s="319">
        <v>14489100</v>
      </c>
      <c r="O71" s="320">
        <v>-4.7191196471994398E-3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185.45</v>
      </c>
      <c r="E72" s="316">
        <v>185.98333333333335</v>
      </c>
      <c r="F72" s="317">
        <v>181.9666666666667</v>
      </c>
      <c r="G72" s="317">
        <v>178.48333333333335</v>
      </c>
      <c r="H72" s="317">
        <v>174.4666666666667</v>
      </c>
      <c r="I72" s="317">
        <v>189.4666666666667</v>
      </c>
      <c r="J72" s="317">
        <v>193.48333333333335</v>
      </c>
      <c r="K72" s="317">
        <v>196.9666666666667</v>
      </c>
      <c r="L72" s="304">
        <v>190</v>
      </c>
      <c r="M72" s="304">
        <v>182.5</v>
      </c>
      <c r="N72" s="319">
        <v>15704600</v>
      </c>
      <c r="O72" s="320">
        <v>-3.9323633503735743E-3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372.5</v>
      </c>
      <c r="E73" s="316">
        <v>370.01666666666671</v>
      </c>
      <c r="F73" s="317">
        <v>366.83333333333343</v>
      </c>
      <c r="G73" s="317">
        <v>361.16666666666674</v>
      </c>
      <c r="H73" s="317">
        <v>357.98333333333346</v>
      </c>
      <c r="I73" s="317">
        <v>375.68333333333339</v>
      </c>
      <c r="J73" s="317">
        <v>378.86666666666667</v>
      </c>
      <c r="K73" s="317">
        <v>384.53333333333336</v>
      </c>
      <c r="L73" s="304">
        <v>373.2</v>
      </c>
      <c r="M73" s="304">
        <v>364.35</v>
      </c>
      <c r="N73" s="319">
        <v>118855000</v>
      </c>
      <c r="O73" s="320">
        <v>-1.2644636595200293E-2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429.3</v>
      </c>
      <c r="E74" s="316">
        <v>430.68333333333334</v>
      </c>
      <c r="F74" s="317">
        <v>424.81666666666666</v>
      </c>
      <c r="G74" s="317">
        <v>420.33333333333331</v>
      </c>
      <c r="H74" s="317">
        <v>414.46666666666664</v>
      </c>
      <c r="I74" s="317">
        <v>435.16666666666669</v>
      </c>
      <c r="J74" s="317">
        <v>441.03333333333336</v>
      </c>
      <c r="K74" s="317">
        <v>445.51666666666671</v>
      </c>
      <c r="L74" s="304">
        <v>436.55</v>
      </c>
      <c r="M74" s="304">
        <v>426.2</v>
      </c>
      <c r="N74" s="319">
        <v>8068500</v>
      </c>
      <c r="O74" s="320">
        <v>1.4894805436603984E-3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11.8</v>
      </c>
      <c r="E75" s="316">
        <v>11.916666666666666</v>
      </c>
      <c r="F75" s="317">
        <v>11.533333333333331</v>
      </c>
      <c r="G75" s="317">
        <v>11.266666666666666</v>
      </c>
      <c r="H75" s="317">
        <v>10.883333333333331</v>
      </c>
      <c r="I75" s="317">
        <v>12.183333333333332</v>
      </c>
      <c r="J75" s="317">
        <v>12.566666666666668</v>
      </c>
      <c r="K75" s="317">
        <v>12.833333333333332</v>
      </c>
      <c r="L75" s="304">
        <v>12.3</v>
      </c>
      <c r="M75" s="304">
        <v>11.65</v>
      </c>
      <c r="N75" s="319">
        <v>404740000</v>
      </c>
      <c r="O75" s="320">
        <v>0.20558798999165973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32.200000000000003</v>
      </c>
      <c r="E76" s="316">
        <v>31.716666666666665</v>
      </c>
      <c r="F76" s="317">
        <v>31.033333333333331</v>
      </c>
      <c r="G76" s="317">
        <v>29.866666666666667</v>
      </c>
      <c r="H76" s="317">
        <v>29.183333333333334</v>
      </c>
      <c r="I76" s="317">
        <v>32.883333333333326</v>
      </c>
      <c r="J76" s="317">
        <v>33.566666666666663</v>
      </c>
      <c r="K76" s="317">
        <v>34.733333333333327</v>
      </c>
      <c r="L76" s="304">
        <v>32.4</v>
      </c>
      <c r="M76" s="304">
        <v>30.55</v>
      </c>
      <c r="N76" s="319">
        <v>178106000</v>
      </c>
      <c r="O76" s="320">
        <v>1.2857914640734738E-2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417.45</v>
      </c>
      <c r="E77" s="316">
        <v>415.36666666666662</v>
      </c>
      <c r="F77" s="317">
        <v>411.53333333333325</v>
      </c>
      <c r="G77" s="317">
        <v>405.61666666666662</v>
      </c>
      <c r="H77" s="317">
        <v>401.78333333333325</v>
      </c>
      <c r="I77" s="317">
        <v>421.28333333333325</v>
      </c>
      <c r="J77" s="317">
        <v>425.11666666666662</v>
      </c>
      <c r="K77" s="317">
        <v>431.03333333333325</v>
      </c>
      <c r="L77" s="304">
        <v>419.2</v>
      </c>
      <c r="M77" s="304">
        <v>409.45</v>
      </c>
      <c r="N77" s="319">
        <v>6655000</v>
      </c>
      <c r="O77" s="320">
        <v>-5.9829059829059832E-2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1336.05</v>
      </c>
      <c r="E78" s="316">
        <v>1331.6666666666667</v>
      </c>
      <c r="F78" s="317">
        <v>1314.4333333333334</v>
      </c>
      <c r="G78" s="317">
        <v>1292.8166666666666</v>
      </c>
      <c r="H78" s="317">
        <v>1275.5833333333333</v>
      </c>
      <c r="I78" s="317">
        <v>1353.2833333333335</v>
      </c>
      <c r="J78" s="317">
        <v>1370.5166666666667</v>
      </c>
      <c r="K78" s="317">
        <v>1392.1333333333337</v>
      </c>
      <c r="L78" s="304">
        <v>1348.9</v>
      </c>
      <c r="M78" s="304">
        <v>1310.05</v>
      </c>
      <c r="N78" s="319">
        <v>3658500</v>
      </c>
      <c r="O78" s="320">
        <v>8.0957305362682822E-2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636.45000000000005</v>
      </c>
      <c r="E79" s="316">
        <v>626.70000000000005</v>
      </c>
      <c r="F79" s="317">
        <v>612.20000000000005</v>
      </c>
      <c r="G79" s="317">
        <v>587.95000000000005</v>
      </c>
      <c r="H79" s="317">
        <v>573.45000000000005</v>
      </c>
      <c r="I79" s="317">
        <v>650.95000000000005</v>
      </c>
      <c r="J79" s="317">
        <v>665.45</v>
      </c>
      <c r="K79" s="317">
        <v>689.7</v>
      </c>
      <c r="L79" s="304">
        <v>641.20000000000005</v>
      </c>
      <c r="M79" s="304">
        <v>602.45000000000005</v>
      </c>
      <c r="N79" s="319">
        <v>29998400</v>
      </c>
      <c r="O79" s="320">
        <v>3.866821782726719E-2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202.9</v>
      </c>
      <c r="E80" s="316">
        <v>202.65</v>
      </c>
      <c r="F80" s="317">
        <v>200.9</v>
      </c>
      <c r="G80" s="317">
        <v>198.9</v>
      </c>
      <c r="H80" s="317">
        <v>197.15</v>
      </c>
      <c r="I80" s="317">
        <v>204.65</v>
      </c>
      <c r="J80" s="317">
        <v>206.4</v>
      </c>
      <c r="K80" s="317">
        <v>208.4</v>
      </c>
      <c r="L80" s="304">
        <v>204.4</v>
      </c>
      <c r="M80" s="304">
        <v>200.65</v>
      </c>
      <c r="N80" s="319">
        <v>16738400</v>
      </c>
      <c r="O80" s="320">
        <v>-6.6467264872050518E-3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983.3</v>
      </c>
      <c r="E81" s="316">
        <v>983.5333333333333</v>
      </c>
      <c r="F81" s="317">
        <v>972.41666666666663</v>
      </c>
      <c r="G81" s="317">
        <v>961.5333333333333</v>
      </c>
      <c r="H81" s="317">
        <v>950.41666666666663</v>
      </c>
      <c r="I81" s="317">
        <v>994.41666666666663</v>
      </c>
      <c r="J81" s="317">
        <v>1005.5333333333334</v>
      </c>
      <c r="K81" s="317">
        <v>1016.4166666666666</v>
      </c>
      <c r="L81" s="304">
        <v>994.65</v>
      </c>
      <c r="M81" s="304">
        <v>972.65</v>
      </c>
      <c r="N81" s="319">
        <v>44331600</v>
      </c>
      <c r="O81" s="320">
        <v>-2.5199218956145443E-2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82.45</v>
      </c>
      <c r="E82" s="316">
        <v>82.683333333333337</v>
      </c>
      <c r="F82" s="317">
        <v>81.666666666666671</v>
      </c>
      <c r="G82" s="317">
        <v>80.88333333333334</v>
      </c>
      <c r="H82" s="317">
        <v>79.866666666666674</v>
      </c>
      <c r="I82" s="317">
        <v>83.466666666666669</v>
      </c>
      <c r="J82" s="317">
        <v>84.48333333333332</v>
      </c>
      <c r="K82" s="317">
        <v>85.266666666666666</v>
      </c>
      <c r="L82" s="304">
        <v>83.7</v>
      </c>
      <c r="M82" s="304">
        <v>81.900000000000006</v>
      </c>
      <c r="N82" s="319">
        <v>61987500</v>
      </c>
      <c r="O82" s="320">
        <v>-1.8147345612134345E-2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182.55</v>
      </c>
      <c r="E83" s="316">
        <v>182.65</v>
      </c>
      <c r="F83" s="317">
        <v>181.15</v>
      </c>
      <c r="G83" s="317">
        <v>179.75</v>
      </c>
      <c r="H83" s="317">
        <v>178.25</v>
      </c>
      <c r="I83" s="317">
        <v>184.05</v>
      </c>
      <c r="J83" s="317">
        <v>185.55</v>
      </c>
      <c r="K83" s="317">
        <v>186.95000000000002</v>
      </c>
      <c r="L83" s="304">
        <v>184.15</v>
      </c>
      <c r="M83" s="304">
        <v>181.25</v>
      </c>
      <c r="N83" s="319">
        <v>109436800</v>
      </c>
      <c r="O83" s="320">
        <v>5.8989285935467886E-2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208.05</v>
      </c>
      <c r="E84" s="316">
        <v>208</v>
      </c>
      <c r="F84" s="317">
        <v>205</v>
      </c>
      <c r="G84" s="317">
        <v>201.95</v>
      </c>
      <c r="H84" s="317">
        <v>198.95</v>
      </c>
      <c r="I84" s="317">
        <v>211.05</v>
      </c>
      <c r="J84" s="317">
        <v>214.05</v>
      </c>
      <c r="K84" s="317">
        <v>217.10000000000002</v>
      </c>
      <c r="L84" s="304">
        <v>211</v>
      </c>
      <c r="M84" s="304">
        <v>204.95</v>
      </c>
      <c r="N84" s="319">
        <v>22500000</v>
      </c>
      <c r="O84" s="320">
        <v>-7.0609002647837602E-3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290.75</v>
      </c>
      <c r="E85" s="316">
        <v>291.76666666666665</v>
      </c>
      <c r="F85" s="317">
        <v>288.68333333333328</v>
      </c>
      <c r="G85" s="317">
        <v>286.61666666666662</v>
      </c>
      <c r="H85" s="317">
        <v>283.53333333333325</v>
      </c>
      <c r="I85" s="317">
        <v>293.83333333333331</v>
      </c>
      <c r="J85" s="317">
        <v>296.91666666666669</v>
      </c>
      <c r="K85" s="317">
        <v>298.98333333333335</v>
      </c>
      <c r="L85" s="304">
        <v>294.85000000000002</v>
      </c>
      <c r="M85" s="304">
        <v>289.7</v>
      </c>
      <c r="N85" s="319">
        <v>43613100</v>
      </c>
      <c r="O85" s="320">
        <v>1.4259144451332919E-3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2357.9</v>
      </c>
      <c r="E86" s="316">
        <v>2362.4833333333331</v>
      </c>
      <c r="F86" s="317">
        <v>2337.7166666666662</v>
      </c>
      <c r="G86" s="317">
        <v>2317.5333333333333</v>
      </c>
      <c r="H86" s="317">
        <v>2292.7666666666664</v>
      </c>
      <c r="I86" s="317">
        <v>2382.6666666666661</v>
      </c>
      <c r="J86" s="317">
        <v>2407.4333333333334</v>
      </c>
      <c r="K86" s="317">
        <v>2427.6166666666659</v>
      </c>
      <c r="L86" s="304">
        <v>2387.25</v>
      </c>
      <c r="M86" s="304">
        <v>2342.3000000000002</v>
      </c>
      <c r="N86" s="319">
        <v>2457000</v>
      </c>
      <c r="O86" s="320">
        <v>2.1409270421949698E-2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1329.05</v>
      </c>
      <c r="E87" s="316">
        <v>1318.2166666666665</v>
      </c>
      <c r="F87" s="317">
        <v>1303.133333333333</v>
      </c>
      <c r="G87" s="317">
        <v>1277.2166666666665</v>
      </c>
      <c r="H87" s="317">
        <v>1262.133333333333</v>
      </c>
      <c r="I87" s="317">
        <v>1344.133333333333</v>
      </c>
      <c r="J87" s="317">
        <v>1359.2166666666665</v>
      </c>
      <c r="K87" s="317">
        <v>1385.133333333333</v>
      </c>
      <c r="L87" s="304">
        <v>1333.3</v>
      </c>
      <c r="M87" s="304">
        <v>1292.3</v>
      </c>
      <c r="N87" s="319">
        <v>12834000</v>
      </c>
      <c r="O87" s="320">
        <v>1.5283842794759825E-2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63.6</v>
      </c>
      <c r="E88" s="316">
        <v>63.75</v>
      </c>
      <c r="F88" s="317">
        <v>62.8</v>
      </c>
      <c r="G88" s="317">
        <v>62</v>
      </c>
      <c r="H88" s="317">
        <v>61.05</v>
      </c>
      <c r="I88" s="317">
        <v>64.55</v>
      </c>
      <c r="J88" s="317">
        <v>65.499999999999986</v>
      </c>
      <c r="K88" s="317">
        <v>66.3</v>
      </c>
      <c r="L88" s="304">
        <v>64.7</v>
      </c>
      <c r="M88" s="304">
        <v>62.95</v>
      </c>
      <c r="N88" s="319">
        <v>32422400</v>
      </c>
      <c r="O88" s="320">
        <v>2.8916702632714716E-2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295.60000000000002</v>
      </c>
      <c r="E89" s="316">
        <v>295.48333333333329</v>
      </c>
      <c r="F89" s="317">
        <v>291.76666666666659</v>
      </c>
      <c r="G89" s="317">
        <v>287.93333333333328</v>
      </c>
      <c r="H89" s="317">
        <v>284.21666666666658</v>
      </c>
      <c r="I89" s="317">
        <v>299.31666666666661</v>
      </c>
      <c r="J89" s="317">
        <v>303.0333333333333</v>
      </c>
      <c r="K89" s="317">
        <v>306.86666666666662</v>
      </c>
      <c r="L89" s="304">
        <v>299.2</v>
      </c>
      <c r="M89" s="304">
        <v>291.64999999999998</v>
      </c>
      <c r="N89" s="319">
        <v>9914000</v>
      </c>
      <c r="O89" s="320">
        <v>2.7144633236634894E-2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913.15</v>
      </c>
      <c r="E90" s="316">
        <v>910.66666666666663</v>
      </c>
      <c r="F90" s="317">
        <v>905.13333333333321</v>
      </c>
      <c r="G90" s="317">
        <v>897.11666666666656</v>
      </c>
      <c r="H90" s="317">
        <v>891.58333333333314</v>
      </c>
      <c r="I90" s="317">
        <v>918.68333333333328</v>
      </c>
      <c r="J90" s="317">
        <v>924.21666666666681</v>
      </c>
      <c r="K90" s="317">
        <v>932.23333333333335</v>
      </c>
      <c r="L90" s="304">
        <v>916.2</v>
      </c>
      <c r="M90" s="304">
        <v>902.65</v>
      </c>
      <c r="N90" s="319">
        <v>15112350</v>
      </c>
      <c r="O90" s="320">
        <v>4.8900595510765005E-2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1004.9</v>
      </c>
      <c r="E91" s="316">
        <v>994.56666666666661</v>
      </c>
      <c r="F91" s="317">
        <v>980.28333333333319</v>
      </c>
      <c r="G91" s="317">
        <v>955.66666666666663</v>
      </c>
      <c r="H91" s="317">
        <v>941.38333333333321</v>
      </c>
      <c r="I91" s="317">
        <v>1019.1833333333332</v>
      </c>
      <c r="J91" s="317">
        <v>1033.4666666666665</v>
      </c>
      <c r="K91" s="317">
        <v>1058.083333333333</v>
      </c>
      <c r="L91" s="304">
        <v>1008.85</v>
      </c>
      <c r="M91" s="304">
        <v>969.95</v>
      </c>
      <c r="N91" s="319">
        <v>6665700</v>
      </c>
      <c r="O91" s="320">
        <v>-7.5930144267274107E-3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616.20000000000005</v>
      </c>
      <c r="E92" s="316">
        <v>618.76666666666665</v>
      </c>
      <c r="F92" s="317">
        <v>611.23333333333335</v>
      </c>
      <c r="G92" s="317">
        <v>606.26666666666665</v>
      </c>
      <c r="H92" s="317">
        <v>598.73333333333335</v>
      </c>
      <c r="I92" s="317">
        <v>623.73333333333335</v>
      </c>
      <c r="J92" s="317">
        <v>631.26666666666665</v>
      </c>
      <c r="K92" s="317">
        <v>636.23333333333335</v>
      </c>
      <c r="L92" s="304">
        <v>626.29999999999995</v>
      </c>
      <c r="M92" s="304">
        <v>613.79999999999995</v>
      </c>
      <c r="N92" s="319">
        <v>15404200</v>
      </c>
      <c r="O92" s="320">
        <v>3.1789197299324834E-2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138.35</v>
      </c>
      <c r="E93" s="316">
        <v>137.21666666666667</v>
      </c>
      <c r="F93" s="317">
        <v>135.23333333333335</v>
      </c>
      <c r="G93" s="317">
        <v>132.11666666666667</v>
      </c>
      <c r="H93" s="317">
        <v>130.13333333333335</v>
      </c>
      <c r="I93" s="317">
        <v>140.33333333333334</v>
      </c>
      <c r="J93" s="317">
        <v>142.31666666666663</v>
      </c>
      <c r="K93" s="317">
        <v>145.43333333333334</v>
      </c>
      <c r="L93" s="304">
        <v>139.19999999999999</v>
      </c>
      <c r="M93" s="304">
        <v>134.1</v>
      </c>
      <c r="N93" s="319">
        <v>15900948</v>
      </c>
      <c r="O93" s="320">
        <v>-3.5915640008352477E-2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160.75</v>
      </c>
      <c r="E94" s="316">
        <v>159.41666666666666</v>
      </c>
      <c r="F94" s="317">
        <v>157.48333333333332</v>
      </c>
      <c r="G94" s="317">
        <v>154.21666666666667</v>
      </c>
      <c r="H94" s="317">
        <v>152.28333333333333</v>
      </c>
      <c r="I94" s="317">
        <v>162.68333333333331</v>
      </c>
      <c r="J94" s="317">
        <v>164.61666666666665</v>
      </c>
      <c r="K94" s="317">
        <v>167.8833333333333</v>
      </c>
      <c r="L94" s="304">
        <v>161.35</v>
      </c>
      <c r="M94" s="304">
        <v>156.15</v>
      </c>
      <c r="N94" s="319">
        <v>17406000</v>
      </c>
      <c r="O94" s="320">
        <v>2.8358738036157391E-2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365.85</v>
      </c>
      <c r="E95" s="316">
        <v>367.23333333333335</v>
      </c>
      <c r="F95" s="317">
        <v>363.2166666666667</v>
      </c>
      <c r="G95" s="317">
        <v>360.58333333333337</v>
      </c>
      <c r="H95" s="317">
        <v>356.56666666666672</v>
      </c>
      <c r="I95" s="317">
        <v>369.86666666666667</v>
      </c>
      <c r="J95" s="317">
        <v>373.88333333333333</v>
      </c>
      <c r="K95" s="317">
        <v>376.51666666666665</v>
      </c>
      <c r="L95" s="304">
        <v>371.25</v>
      </c>
      <c r="M95" s="304">
        <v>364.6</v>
      </c>
      <c r="N95" s="319">
        <v>8906000</v>
      </c>
      <c r="O95" s="320">
        <v>1.1241007194244604E-3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7080.7</v>
      </c>
      <c r="E96" s="316">
        <v>7099.583333333333</v>
      </c>
      <c r="F96" s="317">
        <v>7013.1666666666661</v>
      </c>
      <c r="G96" s="317">
        <v>6945.6333333333332</v>
      </c>
      <c r="H96" s="317">
        <v>6859.2166666666662</v>
      </c>
      <c r="I96" s="317">
        <v>7167.1166666666659</v>
      </c>
      <c r="J96" s="317">
        <v>7253.5333333333319</v>
      </c>
      <c r="K96" s="317">
        <v>7321.0666666666657</v>
      </c>
      <c r="L96" s="304">
        <v>7186</v>
      </c>
      <c r="M96" s="304">
        <v>7032.05</v>
      </c>
      <c r="N96" s="319">
        <v>2109800</v>
      </c>
      <c r="O96" s="320">
        <v>3.1535716031877964E-2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543.75</v>
      </c>
      <c r="E97" s="316">
        <v>545.36666666666667</v>
      </c>
      <c r="F97" s="317">
        <v>538.83333333333337</v>
      </c>
      <c r="G97" s="317">
        <v>533.91666666666674</v>
      </c>
      <c r="H97" s="317">
        <v>527.38333333333344</v>
      </c>
      <c r="I97" s="317">
        <v>550.2833333333333</v>
      </c>
      <c r="J97" s="317">
        <v>556.81666666666661</v>
      </c>
      <c r="K97" s="317">
        <v>561.73333333333323</v>
      </c>
      <c r="L97" s="304">
        <v>551.9</v>
      </c>
      <c r="M97" s="304">
        <v>540.45000000000005</v>
      </c>
      <c r="N97" s="319">
        <v>16092500</v>
      </c>
      <c r="O97" s="320">
        <v>2.0288476779204312E-2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619</v>
      </c>
      <c r="E98" s="316">
        <v>621.6</v>
      </c>
      <c r="F98" s="317">
        <v>610.20000000000005</v>
      </c>
      <c r="G98" s="317">
        <v>601.4</v>
      </c>
      <c r="H98" s="317">
        <v>590</v>
      </c>
      <c r="I98" s="317">
        <v>630.40000000000009</v>
      </c>
      <c r="J98" s="317">
        <v>641.79999999999995</v>
      </c>
      <c r="K98" s="317">
        <v>650.60000000000014</v>
      </c>
      <c r="L98" s="304">
        <v>633</v>
      </c>
      <c r="M98" s="304">
        <v>612.79999999999995</v>
      </c>
      <c r="N98" s="319">
        <v>1927900</v>
      </c>
      <c r="O98" s="320">
        <v>-5.0576184379001278E-2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914.35</v>
      </c>
      <c r="E99" s="316">
        <v>907.43333333333339</v>
      </c>
      <c r="F99" s="317">
        <v>897.61666666666679</v>
      </c>
      <c r="G99" s="317">
        <v>880.88333333333344</v>
      </c>
      <c r="H99" s="317">
        <v>871.06666666666683</v>
      </c>
      <c r="I99" s="317">
        <v>924.16666666666674</v>
      </c>
      <c r="J99" s="317">
        <v>933.98333333333335</v>
      </c>
      <c r="K99" s="317">
        <v>950.7166666666667</v>
      </c>
      <c r="L99" s="304">
        <v>917.25</v>
      </c>
      <c r="M99" s="304">
        <v>890.7</v>
      </c>
      <c r="N99" s="319">
        <v>1903200</v>
      </c>
      <c r="O99" s="320">
        <v>2.987012987012987E-2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1252.5999999999999</v>
      </c>
      <c r="E100" s="316">
        <v>1244.4333333333334</v>
      </c>
      <c r="F100" s="317">
        <v>1230.3666666666668</v>
      </c>
      <c r="G100" s="317">
        <v>1208.1333333333334</v>
      </c>
      <c r="H100" s="317">
        <v>1194.0666666666668</v>
      </c>
      <c r="I100" s="317">
        <v>1266.6666666666667</v>
      </c>
      <c r="J100" s="317">
        <v>1280.7333333333333</v>
      </c>
      <c r="K100" s="317">
        <v>1302.9666666666667</v>
      </c>
      <c r="L100" s="304">
        <v>1258.5</v>
      </c>
      <c r="M100" s="304">
        <v>1222.2</v>
      </c>
      <c r="N100" s="319">
        <v>2204800</v>
      </c>
      <c r="O100" s="320">
        <v>-2.2348350478893223E-2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121.05</v>
      </c>
      <c r="E101" s="316">
        <v>119.98333333333335</v>
      </c>
      <c r="F101" s="317">
        <v>117.7166666666667</v>
      </c>
      <c r="G101" s="317">
        <v>114.38333333333335</v>
      </c>
      <c r="H101" s="317">
        <v>112.1166666666667</v>
      </c>
      <c r="I101" s="317">
        <v>123.31666666666669</v>
      </c>
      <c r="J101" s="317">
        <v>125.58333333333334</v>
      </c>
      <c r="K101" s="317">
        <v>128.91666666666669</v>
      </c>
      <c r="L101" s="304">
        <v>122.25</v>
      </c>
      <c r="M101" s="304">
        <v>116.65</v>
      </c>
      <c r="N101" s="319">
        <v>25263000</v>
      </c>
      <c r="O101" s="320">
        <v>-4.9627791563275434E-3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58686.6</v>
      </c>
      <c r="E102" s="316">
        <v>58800.966666666667</v>
      </c>
      <c r="F102" s="317">
        <v>58277.633333333331</v>
      </c>
      <c r="G102" s="317">
        <v>57868.666666666664</v>
      </c>
      <c r="H102" s="317">
        <v>57345.333333333328</v>
      </c>
      <c r="I102" s="317">
        <v>59209.933333333334</v>
      </c>
      <c r="J102" s="317">
        <v>59733.266666666663</v>
      </c>
      <c r="K102" s="317">
        <v>60142.233333333337</v>
      </c>
      <c r="L102" s="304">
        <v>59324.3</v>
      </c>
      <c r="M102" s="304">
        <v>58392</v>
      </c>
      <c r="N102" s="319">
        <v>43920</v>
      </c>
      <c r="O102" s="320">
        <v>7.5705437026841018E-3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1135.5999999999999</v>
      </c>
      <c r="E103" s="316">
        <v>1133.4166666666667</v>
      </c>
      <c r="F103" s="317">
        <v>1121.8333333333335</v>
      </c>
      <c r="G103" s="317">
        <v>1108.0666666666668</v>
      </c>
      <c r="H103" s="317">
        <v>1096.4833333333336</v>
      </c>
      <c r="I103" s="317">
        <v>1147.1833333333334</v>
      </c>
      <c r="J103" s="317">
        <v>1158.7666666666669</v>
      </c>
      <c r="K103" s="317">
        <v>1172.5333333333333</v>
      </c>
      <c r="L103" s="304">
        <v>1145</v>
      </c>
      <c r="M103" s="304">
        <v>1119.6500000000001</v>
      </c>
      <c r="N103" s="319">
        <v>4106250</v>
      </c>
      <c r="O103" s="320">
        <v>8.1016387405634313E-3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34.450000000000003</v>
      </c>
      <c r="E104" s="316">
        <v>34.733333333333334</v>
      </c>
      <c r="F104" s="317">
        <v>34.016666666666666</v>
      </c>
      <c r="G104" s="317">
        <v>33.583333333333329</v>
      </c>
      <c r="H104" s="317">
        <v>32.86666666666666</v>
      </c>
      <c r="I104" s="317">
        <v>35.166666666666671</v>
      </c>
      <c r="J104" s="317">
        <v>35.88333333333334</v>
      </c>
      <c r="K104" s="317">
        <v>36.316666666666677</v>
      </c>
      <c r="L104" s="304">
        <v>35.450000000000003</v>
      </c>
      <c r="M104" s="304">
        <v>34.299999999999997</v>
      </c>
      <c r="N104" s="319">
        <v>43826000</v>
      </c>
      <c r="O104" s="320">
        <v>6.0468942821883996E-2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3541.7</v>
      </c>
      <c r="E105" s="316">
        <v>3514.7000000000003</v>
      </c>
      <c r="F105" s="317">
        <v>3462.0000000000005</v>
      </c>
      <c r="G105" s="317">
        <v>3382.3</v>
      </c>
      <c r="H105" s="317">
        <v>3329.6000000000004</v>
      </c>
      <c r="I105" s="317">
        <v>3594.4000000000005</v>
      </c>
      <c r="J105" s="317">
        <v>3647.1000000000004</v>
      </c>
      <c r="K105" s="317">
        <v>3726.8000000000006</v>
      </c>
      <c r="L105" s="304">
        <v>3567.4</v>
      </c>
      <c r="M105" s="304">
        <v>3435</v>
      </c>
      <c r="N105" s="319">
        <v>607000</v>
      </c>
      <c r="O105" s="320">
        <v>-1.4210312626877792E-2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16098</v>
      </c>
      <c r="E106" s="316">
        <v>16113.516666666668</v>
      </c>
      <c r="F106" s="317">
        <v>16032.033333333336</v>
      </c>
      <c r="G106" s="317">
        <v>15966.066666666668</v>
      </c>
      <c r="H106" s="317">
        <v>15884.583333333336</v>
      </c>
      <c r="I106" s="317">
        <v>16179.483333333337</v>
      </c>
      <c r="J106" s="317">
        <v>16260.966666666671</v>
      </c>
      <c r="K106" s="317">
        <v>16326.933333333338</v>
      </c>
      <c r="L106" s="304">
        <v>16195</v>
      </c>
      <c r="M106" s="304">
        <v>16047.55</v>
      </c>
      <c r="N106" s="319">
        <v>457250</v>
      </c>
      <c r="O106" s="320">
        <v>3.3216585696531464E-2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89.9</v>
      </c>
      <c r="E107" s="316">
        <v>89.75</v>
      </c>
      <c r="F107" s="317">
        <v>89.05</v>
      </c>
      <c r="G107" s="317">
        <v>88.2</v>
      </c>
      <c r="H107" s="317">
        <v>87.5</v>
      </c>
      <c r="I107" s="317">
        <v>90.6</v>
      </c>
      <c r="J107" s="317">
        <v>91.299999999999983</v>
      </c>
      <c r="K107" s="317">
        <v>92.149999999999991</v>
      </c>
      <c r="L107" s="304">
        <v>90.45</v>
      </c>
      <c r="M107" s="304">
        <v>88.9</v>
      </c>
      <c r="N107" s="319">
        <v>34679200</v>
      </c>
      <c r="O107" s="320">
        <v>3.3133732534930141E-2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91.3</v>
      </c>
      <c r="E108" s="316">
        <v>91.7</v>
      </c>
      <c r="F108" s="317">
        <v>90.600000000000009</v>
      </c>
      <c r="G108" s="317">
        <v>89.9</v>
      </c>
      <c r="H108" s="317">
        <v>88.800000000000011</v>
      </c>
      <c r="I108" s="317">
        <v>92.4</v>
      </c>
      <c r="J108" s="317">
        <v>93.5</v>
      </c>
      <c r="K108" s="317">
        <v>94.2</v>
      </c>
      <c r="L108" s="304">
        <v>92.8</v>
      </c>
      <c r="M108" s="304">
        <v>91</v>
      </c>
      <c r="N108" s="319">
        <v>48911700</v>
      </c>
      <c r="O108" s="320">
        <v>-6.4837327775848098E-3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74.05</v>
      </c>
      <c r="E109" s="316">
        <v>73.95</v>
      </c>
      <c r="F109" s="317">
        <v>73.400000000000006</v>
      </c>
      <c r="G109" s="317">
        <v>72.75</v>
      </c>
      <c r="H109" s="317">
        <v>72.2</v>
      </c>
      <c r="I109" s="317">
        <v>74.600000000000009</v>
      </c>
      <c r="J109" s="317">
        <v>75.149999999999991</v>
      </c>
      <c r="K109" s="317">
        <v>75.800000000000011</v>
      </c>
      <c r="L109" s="304">
        <v>74.5</v>
      </c>
      <c r="M109" s="304">
        <v>73.3</v>
      </c>
      <c r="N109" s="319">
        <v>60175500</v>
      </c>
      <c r="O109" s="320">
        <v>-1.660705160960654E-3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18892.099999999999</v>
      </c>
      <c r="E110" s="316">
        <v>19012.516666666666</v>
      </c>
      <c r="F110" s="317">
        <v>18593.733333333334</v>
      </c>
      <c r="G110" s="317">
        <v>18295.366666666669</v>
      </c>
      <c r="H110" s="317">
        <v>17876.583333333336</v>
      </c>
      <c r="I110" s="317">
        <v>19310.883333333331</v>
      </c>
      <c r="J110" s="317">
        <v>19729.666666666664</v>
      </c>
      <c r="K110" s="317">
        <v>20028.033333333329</v>
      </c>
      <c r="L110" s="304">
        <v>19431.3</v>
      </c>
      <c r="M110" s="304">
        <v>18714.150000000001</v>
      </c>
      <c r="N110" s="319">
        <v>140100</v>
      </c>
      <c r="O110" s="320">
        <v>-4.0520366815952231E-3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1353.2</v>
      </c>
      <c r="E111" s="316">
        <v>1347.1166666666668</v>
      </c>
      <c r="F111" s="317">
        <v>1328.0833333333335</v>
      </c>
      <c r="G111" s="317">
        <v>1302.9666666666667</v>
      </c>
      <c r="H111" s="317">
        <v>1283.9333333333334</v>
      </c>
      <c r="I111" s="317">
        <v>1372.2333333333336</v>
      </c>
      <c r="J111" s="317">
        <v>1391.2666666666669</v>
      </c>
      <c r="K111" s="317">
        <v>1416.3833333333337</v>
      </c>
      <c r="L111" s="304">
        <v>1366.15</v>
      </c>
      <c r="M111" s="304">
        <v>1322</v>
      </c>
      <c r="N111" s="319">
        <v>3369850</v>
      </c>
      <c r="O111" s="320">
        <v>5.415162454873646E-3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240.8</v>
      </c>
      <c r="E112" s="316">
        <v>239.9</v>
      </c>
      <c r="F112" s="317">
        <v>236.9</v>
      </c>
      <c r="G112" s="317">
        <v>233</v>
      </c>
      <c r="H112" s="317">
        <v>230</v>
      </c>
      <c r="I112" s="317">
        <v>243.8</v>
      </c>
      <c r="J112" s="317">
        <v>246.8</v>
      </c>
      <c r="K112" s="317">
        <v>250.70000000000002</v>
      </c>
      <c r="L112" s="304">
        <v>242.9</v>
      </c>
      <c r="M112" s="304">
        <v>236</v>
      </c>
      <c r="N112" s="319">
        <v>10614000</v>
      </c>
      <c r="O112" s="320">
        <v>5.9709980096673302E-3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93.3</v>
      </c>
      <c r="E113" s="316">
        <v>93.09999999999998</v>
      </c>
      <c r="F113" s="317">
        <v>92.549999999999955</v>
      </c>
      <c r="G113" s="317">
        <v>91.799999999999969</v>
      </c>
      <c r="H113" s="317">
        <v>91.249999999999943</v>
      </c>
      <c r="I113" s="317">
        <v>93.849999999999966</v>
      </c>
      <c r="J113" s="317">
        <v>94.4</v>
      </c>
      <c r="K113" s="317">
        <v>95.149999999999977</v>
      </c>
      <c r="L113" s="304">
        <v>93.65</v>
      </c>
      <c r="M113" s="304">
        <v>92.35</v>
      </c>
      <c r="N113" s="319">
        <v>48285600</v>
      </c>
      <c r="O113" s="320">
        <v>-3.0721966205837174E-3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1500.75</v>
      </c>
      <c r="E114" s="316">
        <v>1501.6333333333332</v>
      </c>
      <c r="F114" s="317">
        <v>1486.1166666666663</v>
      </c>
      <c r="G114" s="317">
        <v>1471.4833333333331</v>
      </c>
      <c r="H114" s="317">
        <v>1455.9666666666662</v>
      </c>
      <c r="I114" s="317">
        <v>1516.2666666666664</v>
      </c>
      <c r="J114" s="317">
        <v>1531.7833333333333</v>
      </c>
      <c r="K114" s="317">
        <v>1546.4166666666665</v>
      </c>
      <c r="L114" s="304">
        <v>1517.15</v>
      </c>
      <c r="M114" s="304">
        <v>1487</v>
      </c>
      <c r="N114" s="319">
        <v>3064500</v>
      </c>
      <c r="O114" s="320">
        <v>-3.2525613920962758E-3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33.450000000000003</v>
      </c>
      <c r="E115" s="316">
        <v>33.616666666666667</v>
      </c>
      <c r="F115" s="317">
        <v>32.883333333333333</v>
      </c>
      <c r="G115" s="317">
        <v>32.316666666666663</v>
      </c>
      <c r="H115" s="317">
        <v>31.583333333333329</v>
      </c>
      <c r="I115" s="317">
        <v>34.183333333333337</v>
      </c>
      <c r="J115" s="317">
        <v>34.916666666666671</v>
      </c>
      <c r="K115" s="317">
        <v>35.483333333333341</v>
      </c>
      <c r="L115" s="304">
        <v>34.35</v>
      </c>
      <c r="M115" s="304">
        <v>33.049999999999997</v>
      </c>
      <c r="N115" s="319">
        <v>50694000</v>
      </c>
      <c r="O115" s="320">
        <v>2.6651545222568754E-2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173.5</v>
      </c>
      <c r="E116" s="316">
        <v>172.88333333333333</v>
      </c>
      <c r="F116" s="317">
        <v>171.81666666666666</v>
      </c>
      <c r="G116" s="317">
        <v>170.13333333333333</v>
      </c>
      <c r="H116" s="317">
        <v>169.06666666666666</v>
      </c>
      <c r="I116" s="317">
        <v>174.56666666666666</v>
      </c>
      <c r="J116" s="317">
        <v>175.63333333333333</v>
      </c>
      <c r="K116" s="317">
        <v>177.31666666666666</v>
      </c>
      <c r="L116" s="304">
        <v>173.95</v>
      </c>
      <c r="M116" s="304">
        <v>171.2</v>
      </c>
      <c r="N116" s="319">
        <v>12940000</v>
      </c>
      <c r="O116" s="320">
        <v>-1.7016104527499239E-2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1265.0999999999999</v>
      </c>
      <c r="E117" s="316">
        <v>1282.2</v>
      </c>
      <c r="F117" s="317">
        <v>1240.4000000000001</v>
      </c>
      <c r="G117" s="317">
        <v>1215.7</v>
      </c>
      <c r="H117" s="317">
        <v>1173.9000000000001</v>
      </c>
      <c r="I117" s="317">
        <v>1306.9000000000001</v>
      </c>
      <c r="J117" s="317">
        <v>1348.6999999999998</v>
      </c>
      <c r="K117" s="317">
        <v>1373.4</v>
      </c>
      <c r="L117" s="304">
        <v>1324</v>
      </c>
      <c r="M117" s="304">
        <v>1257.5</v>
      </c>
      <c r="N117" s="319">
        <v>2014243</v>
      </c>
      <c r="O117" s="320">
        <v>9.0328266137915836E-2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731.2</v>
      </c>
      <c r="E118" s="316">
        <v>729.7166666666667</v>
      </c>
      <c r="F118" s="317">
        <v>724.83333333333337</v>
      </c>
      <c r="G118" s="317">
        <v>718.4666666666667</v>
      </c>
      <c r="H118" s="317">
        <v>713.58333333333337</v>
      </c>
      <c r="I118" s="317">
        <v>736.08333333333337</v>
      </c>
      <c r="J118" s="317">
        <v>740.96666666666658</v>
      </c>
      <c r="K118" s="317">
        <v>747.33333333333337</v>
      </c>
      <c r="L118" s="304">
        <v>734.6</v>
      </c>
      <c r="M118" s="304">
        <v>723.35</v>
      </c>
      <c r="N118" s="319">
        <v>1214650</v>
      </c>
      <c r="O118" s="320">
        <v>-6.9492703266157054E-3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184.5</v>
      </c>
      <c r="E119" s="316">
        <v>182.76666666666665</v>
      </c>
      <c r="F119" s="317">
        <v>180.3833333333333</v>
      </c>
      <c r="G119" s="317">
        <v>176.26666666666665</v>
      </c>
      <c r="H119" s="317">
        <v>173.8833333333333</v>
      </c>
      <c r="I119" s="317">
        <v>186.8833333333333</v>
      </c>
      <c r="J119" s="317">
        <v>189.26666666666662</v>
      </c>
      <c r="K119" s="317">
        <v>193.3833333333333</v>
      </c>
      <c r="L119" s="304">
        <v>185.15</v>
      </c>
      <c r="M119" s="304">
        <v>178.65</v>
      </c>
      <c r="N119" s="319">
        <v>20339800</v>
      </c>
      <c r="O119" s="320">
        <v>-1.4859589472358645E-2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109</v>
      </c>
      <c r="E120" s="316">
        <v>108.46666666666665</v>
      </c>
      <c r="F120" s="317">
        <v>107.43333333333331</v>
      </c>
      <c r="G120" s="317">
        <v>105.86666666666666</v>
      </c>
      <c r="H120" s="317">
        <v>104.83333333333331</v>
      </c>
      <c r="I120" s="317">
        <v>110.0333333333333</v>
      </c>
      <c r="J120" s="317">
        <v>111.06666666666663</v>
      </c>
      <c r="K120" s="317">
        <v>112.6333333333333</v>
      </c>
      <c r="L120" s="304">
        <v>109.5</v>
      </c>
      <c r="M120" s="304">
        <v>106.9</v>
      </c>
      <c r="N120" s="319">
        <v>17172000</v>
      </c>
      <c r="O120" s="320">
        <v>4.563004563004563E-3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2320.5</v>
      </c>
      <c r="E121" s="316">
        <v>2313.2833333333333</v>
      </c>
      <c r="F121" s="317">
        <v>2298.2166666666667</v>
      </c>
      <c r="G121" s="317">
        <v>2275.9333333333334</v>
      </c>
      <c r="H121" s="317">
        <v>2260.8666666666668</v>
      </c>
      <c r="I121" s="317">
        <v>2335.5666666666666</v>
      </c>
      <c r="J121" s="317">
        <v>2350.6333333333332</v>
      </c>
      <c r="K121" s="317">
        <v>2372.9166666666665</v>
      </c>
      <c r="L121" s="304">
        <v>2328.35</v>
      </c>
      <c r="M121" s="304">
        <v>2291</v>
      </c>
      <c r="N121" s="319">
        <v>32997710</v>
      </c>
      <c r="O121" s="320">
        <v>-1.4761538577524465E-2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39.6</v>
      </c>
      <c r="E122" s="316">
        <v>39.333333333333336</v>
      </c>
      <c r="F122" s="317">
        <v>38.56666666666667</v>
      </c>
      <c r="G122" s="317">
        <v>37.533333333333331</v>
      </c>
      <c r="H122" s="317">
        <v>36.766666666666666</v>
      </c>
      <c r="I122" s="317">
        <v>40.366666666666674</v>
      </c>
      <c r="J122" s="317">
        <v>41.13333333333334</v>
      </c>
      <c r="K122" s="317">
        <v>42.166666666666679</v>
      </c>
      <c r="L122" s="304">
        <v>40.1</v>
      </c>
      <c r="M122" s="304">
        <v>38.299999999999997</v>
      </c>
      <c r="N122" s="319">
        <v>51319000</v>
      </c>
      <c r="O122" s="320">
        <v>8.1265012009607687E-2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865.1</v>
      </c>
      <c r="E123" s="316">
        <v>862.94999999999993</v>
      </c>
      <c r="F123" s="317">
        <v>855.79999999999984</v>
      </c>
      <c r="G123" s="317">
        <v>846.49999999999989</v>
      </c>
      <c r="H123" s="317">
        <v>839.3499999999998</v>
      </c>
      <c r="I123" s="317">
        <v>872.24999999999989</v>
      </c>
      <c r="J123" s="317">
        <v>879.4</v>
      </c>
      <c r="K123" s="317">
        <v>888.69999999999993</v>
      </c>
      <c r="L123" s="304">
        <v>870.1</v>
      </c>
      <c r="M123" s="304">
        <v>853.65</v>
      </c>
      <c r="N123" s="319">
        <v>6437250</v>
      </c>
      <c r="O123" s="320">
        <v>-4.0612671153399862E-3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201</v>
      </c>
      <c r="E124" s="316">
        <v>200.20000000000002</v>
      </c>
      <c r="F124" s="317">
        <v>198.55000000000004</v>
      </c>
      <c r="G124" s="317">
        <v>196.10000000000002</v>
      </c>
      <c r="H124" s="317">
        <v>194.45000000000005</v>
      </c>
      <c r="I124" s="317">
        <v>202.65000000000003</v>
      </c>
      <c r="J124" s="317">
        <v>204.3</v>
      </c>
      <c r="K124" s="317">
        <v>206.75000000000003</v>
      </c>
      <c r="L124" s="304">
        <v>201.85</v>
      </c>
      <c r="M124" s="304">
        <v>197.75</v>
      </c>
      <c r="N124" s="319">
        <v>123063000</v>
      </c>
      <c r="O124" s="320">
        <v>3.3300586916547019E-2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20082.95</v>
      </c>
      <c r="E125" s="316">
        <v>19947.733333333334</v>
      </c>
      <c r="F125" s="317">
        <v>19765.466666666667</v>
      </c>
      <c r="G125" s="317">
        <v>19447.983333333334</v>
      </c>
      <c r="H125" s="317">
        <v>19265.716666666667</v>
      </c>
      <c r="I125" s="317">
        <v>20265.216666666667</v>
      </c>
      <c r="J125" s="317">
        <v>20447.483333333337</v>
      </c>
      <c r="K125" s="317">
        <v>20764.966666666667</v>
      </c>
      <c r="L125" s="304">
        <v>20130</v>
      </c>
      <c r="M125" s="304">
        <v>19630.25</v>
      </c>
      <c r="N125" s="319">
        <v>190300</v>
      </c>
      <c r="O125" s="320">
        <v>-2.1090534979423869E-2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1242.7</v>
      </c>
      <c r="E126" s="316">
        <v>1265.3500000000001</v>
      </c>
      <c r="F126" s="317">
        <v>1216.3500000000004</v>
      </c>
      <c r="G126" s="317">
        <v>1190.0000000000002</v>
      </c>
      <c r="H126" s="317">
        <v>1141.0000000000005</v>
      </c>
      <c r="I126" s="317">
        <v>1291.7000000000003</v>
      </c>
      <c r="J126" s="317">
        <v>1340.6999999999998</v>
      </c>
      <c r="K126" s="317">
        <v>1367.0500000000002</v>
      </c>
      <c r="L126" s="304">
        <v>1314.35</v>
      </c>
      <c r="M126" s="304">
        <v>1239</v>
      </c>
      <c r="N126" s="319">
        <v>1990450</v>
      </c>
      <c r="O126" s="320">
        <v>0.21687962340282449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4334.5</v>
      </c>
      <c r="E127" s="316">
        <v>4349.2</v>
      </c>
      <c r="F127" s="317">
        <v>4277.2</v>
      </c>
      <c r="G127" s="317">
        <v>4219.8999999999996</v>
      </c>
      <c r="H127" s="317">
        <v>4147.8999999999996</v>
      </c>
      <c r="I127" s="317">
        <v>4406.5</v>
      </c>
      <c r="J127" s="317">
        <v>4478.5</v>
      </c>
      <c r="K127" s="317">
        <v>4535.8</v>
      </c>
      <c r="L127" s="304">
        <v>4421.2</v>
      </c>
      <c r="M127" s="304">
        <v>4291.8999999999996</v>
      </c>
      <c r="N127" s="319">
        <v>620000</v>
      </c>
      <c r="O127" s="320">
        <v>8.130081300813009E-3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654.9</v>
      </c>
      <c r="E128" s="316">
        <v>649.9</v>
      </c>
      <c r="F128" s="317">
        <v>641.79999999999995</v>
      </c>
      <c r="G128" s="317">
        <v>628.69999999999993</v>
      </c>
      <c r="H128" s="317">
        <v>620.59999999999991</v>
      </c>
      <c r="I128" s="317">
        <v>663</v>
      </c>
      <c r="J128" s="317">
        <v>671.10000000000014</v>
      </c>
      <c r="K128" s="317">
        <v>684.2</v>
      </c>
      <c r="L128" s="304">
        <v>658</v>
      </c>
      <c r="M128" s="304">
        <v>636.79999999999995</v>
      </c>
      <c r="N128" s="319">
        <v>5506085</v>
      </c>
      <c r="O128" s="320">
        <v>2.4066492990944051E-2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508.5</v>
      </c>
      <c r="E129" s="316">
        <v>506.61666666666662</v>
      </c>
      <c r="F129" s="317">
        <v>499.03333333333319</v>
      </c>
      <c r="G129" s="317">
        <v>489.56666666666655</v>
      </c>
      <c r="H129" s="317">
        <v>481.98333333333312</v>
      </c>
      <c r="I129" s="317">
        <v>516.08333333333326</v>
      </c>
      <c r="J129" s="317">
        <v>523.66666666666663</v>
      </c>
      <c r="K129" s="317">
        <v>533.13333333333333</v>
      </c>
      <c r="L129" s="304">
        <v>514.20000000000005</v>
      </c>
      <c r="M129" s="304">
        <v>497.15</v>
      </c>
      <c r="N129" s="319">
        <v>35354200</v>
      </c>
      <c r="O129" s="320">
        <v>-3.1227222158284419E-2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496.1</v>
      </c>
      <c r="E130" s="316">
        <v>499.09999999999997</v>
      </c>
      <c r="F130" s="317">
        <v>492.29999999999995</v>
      </c>
      <c r="G130" s="317">
        <v>488.5</v>
      </c>
      <c r="H130" s="317">
        <v>481.7</v>
      </c>
      <c r="I130" s="317">
        <v>502.89999999999992</v>
      </c>
      <c r="J130" s="317">
        <v>509.7</v>
      </c>
      <c r="K130" s="317">
        <v>513.49999999999989</v>
      </c>
      <c r="L130" s="304">
        <v>505.9</v>
      </c>
      <c r="M130" s="304">
        <v>495.3</v>
      </c>
      <c r="N130" s="319">
        <v>4666500</v>
      </c>
      <c r="O130" s="320">
        <v>-1.3633481293595434E-2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306.8</v>
      </c>
      <c r="E131" s="316">
        <v>308.23333333333335</v>
      </c>
      <c r="F131" s="317">
        <v>303.56666666666672</v>
      </c>
      <c r="G131" s="317">
        <v>300.33333333333337</v>
      </c>
      <c r="H131" s="317">
        <v>295.66666666666674</v>
      </c>
      <c r="I131" s="317">
        <v>311.4666666666667</v>
      </c>
      <c r="J131" s="317">
        <v>316.13333333333333</v>
      </c>
      <c r="K131" s="317">
        <v>319.36666666666667</v>
      </c>
      <c r="L131" s="304">
        <v>312.89999999999998</v>
      </c>
      <c r="M131" s="304">
        <v>305</v>
      </c>
      <c r="N131" s="319">
        <v>8466000</v>
      </c>
      <c r="O131" s="320">
        <v>6.0105184072126221E-2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544.5</v>
      </c>
      <c r="E132" s="316">
        <v>546.4</v>
      </c>
      <c r="F132" s="317">
        <v>540.84999999999991</v>
      </c>
      <c r="G132" s="317">
        <v>537.19999999999993</v>
      </c>
      <c r="H132" s="317">
        <v>531.64999999999986</v>
      </c>
      <c r="I132" s="317">
        <v>550.04999999999995</v>
      </c>
      <c r="J132" s="317">
        <v>555.59999999999991</v>
      </c>
      <c r="K132" s="317">
        <v>559.25</v>
      </c>
      <c r="L132" s="304">
        <v>551.95000000000005</v>
      </c>
      <c r="M132" s="304">
        <v>542.75</v>
      </c>
      <c r="N132" s="319">
        <v>14050800</v>
      </c>
      <c r="O132" s="320">
        <v>-3.84172109104879E-4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149</v>
      </c>
      <c r="E133" s="316">
        <v>148.51666666666668</v>
      </c>
      <c r="F133" s="317">
        <v>147.28333333333336</v>
      </c>
      <c r="G133" s="317">
        <v>145.56666666666669</v>
      </c>
      <c r="H133" s="317">
        <v>144.33333333333337</v>
      </c>
      <c r="I133" s="317">
        <v>150.23333333333335</v>
      </c>
      <c r="J133" s="317">
        <v>151.46666666666664</v>
      </c>
      <c r="K133" s="317">
        <v>153.18333333333334</v>
      </c>
      <c r="L133" s="304">
        <v>149.75</v>
      </c>
      <c r="M133" s="304">
        <v>146.80000000000001</v>
      </c>
      <c r="N133" s="319">
        <v>77628300</v>
      </c>
      <c r="O133" s="320">
        <v>-1.2829805740794432E-2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57.8</v>
      </c>
      <c r="E134" s="316">
        <v>57.9</v>
      </c>
      <c r="F134" s="317">
        <v>57.05</v>
      </c>
      <c r="G134" s="317">
        <v>56.3</v>
      </c>
      <c r="H134" s="317">
        <v>55.449999999999996</v>
      </c>
      <c r="I134" s="317">
        <v>58.65</v>
      </c>
      <c r="J134" s="317">
        <v>59.500000000000007</v>
      </c>
      <c r="K134" s="317">
        <v>60.25</v>
      </c>
      <c r="L134" s="304">
        <v>58.75</v>
      </c>
      <c r="M134" s="304">
        <v>57.15</v>
      </c>
      <c r="N134" s="319">
        <v>70740000</v>
      </c>
      <c r="O134" s="320">
        <v>-1.8175004684279558E-2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406.8</v>
      </c>
      <c r="E135" s="316">
        <v>407.73333333333335</v>
      </c>
      <c r="F135" s="317">
        <v>403.76666666666671</v>
      </c>
      <c r="G135" s="317">
        <v>400.73333333333335</v>
      </c>
      <c r="H135" s="317">
        <v>396.76666666666671</v>
      </c>
      <c r="I135" s="317">
        <v>410.76666666666671</v>
      </c>
      <c r="J135" s="317">
        <v>414.73333333333341</v>
      </c>
      <c r="K135" s="317">
        <v>417.76666666666671</v>
      </c>
      <c r="L135" s="304">
        <v>411.7</v>
      </c>
      <c r="M135" s="304">
        <v>404.7</v>
      </c>
      <c r="N135" s="319">
        <v>24039700</v>
      </c>
      <c r="O135" s="320">
        <v>-6.6034422198805757E-3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2499.6</v>
      </c>
      <c r="E136" s="316">
        <v>2506.0499999999997</v>
      </c>
      <c r="F136" s="317">
        <v>2465.2999999999993</v>
      </c>
      <c r="G136" s="317">
        <v>2430.9999999999995</v>
      </c>
      <c r="H136" s="317">
        <v>2390.2499999999991</v>
      </c>
      <c r="I136" s="317">
        <v>2540.3499999999995</v>
      </c>
      <c r="J136" s="317">
        <v>2581.1000000000004</v>
      </c>
      <c r="K136" s="317">
        <v>2615.3999999999996</v>
      </c>
      <c r="L136" s="304">
        <v>2546.8000000000002</v>
      </c>
      <c r="M136" s="304">
        <v>2471.75</v>
      </c>
      <c r="N136" s="319">
        <v>10945800</v>
      </c>
      <c r="O136" s="320">
        <v>-6.4807755146498204E-3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791.2</v>
      </c>
      <c r="E137" s="316">
        <v>790.81666666666661</v>
      </c>
      <c r="F137" s="317">
        <v>777.88333333333321</v>
      </c>
      <c r="G137" s="317">
        <v>764.56666666666661</v>
      </c>
      <c r="H137" s="317">
        <v>751.63333333333321</v>
      </c>
      <c r="I137" s="317">
        <v>804.13333333333321</v>
      </c>
      <c r="J137" s="317">
        <v>817.06666666666661</v>
      </c>
      <c r="K137" s="317">
        <v>830.38333333333321</v>
      </c>
      <c r="L137" s="304">
        <v>803.75</v>
      </c>
      <c r="M137" s="304">
        <v>777.5</v>
      </c>
      <c r="N137" s="319">
        <v>10514400</v>
      </c>
      <c r="O137" s="320">
        <v>-5.7139782632088666E-2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1178.5</v>
      </c>
      <c r="E138" s="316">
        <v>1190.5</v>
      </c>
      <c r="F138" s="317">
        <v>1159.3499999999999</v>
      </c>
      <c r="G138" s="317">
        <v>1140.1999999999998</v>
      </c>
      <c r="H138" s="317">
        <v>1109.0499999999997</v>
      </c>
      <c r="I138" s="317">
        <v>1209.6500000000001</v>
      </c>
      <c r="J138" s="317">
        <v>1240.8000000000002</v>
      </c>
      <c r="K138" s="317">
        <v>1259.9500000000003</v>
      </c>
      <c r="L138" s="304">
        <v>1221.6500000000001</v>
      </c>
      <c r="M138" s="304">
        <v>1171.3499999999999</v>
      </c>
      <c r="N138" s="319">
        <v>6111000</v>
      </c>
      <c r="O138" s="320">
        <v>9.8557368208170418E-2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2861.95</v>
      </c>
      <c r="E139" s="316">
        <v>2856.4833333333336</v>
      </c>
      <c r="F139" s="317">
        <v>2815.3166666666671</v>
      </c>
      <c r="G139" s="317">
        <v>2768.6833333333334</v>
      </c>
      <c r="H139" s="317">
        <v>2727.5166666666669</v>
      </c>
      <c r="I139" s="317">
        <v>2903.1166666666672</v>
      </c>
      <c r="J139" s="317">
        <v>2944.2833333333333</v>
      </c>
      <c r="K139" s="317">
        <v>2990.9166666666674</v>
      </c>
      <c r="L139" s="304">
        <v>2897.65</v>
      </c>
      <c r="M139" s="304">
        <v>2809.85</v>
      </c>
      <c r="N139" s="319">
        <v>993500</v>
      </c>
      <c r="O139" s="320">
        <v>0.11316526610644258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332.5</v>
      </c>
      <c r="E140" s="316">
        <v>332.11666666666667</v>
      </c>
      <c r="F140" s="317">
        <v>328.98333333333335</v>
      </c>
      <c r="G140" s="317">
        <v>325.4666666666667</v>
      </c>
      <c r="H140" s="317">
        <v>322.33333333333337</v>
      </c>
      <c r="I140" s="317">
        <v>335.63333333333333</v>
      </c>
      <c r="J140" s="317">
        <v>338.76666666666665</v>
      </c>
      <c r="K140" s="317">
        <v>342.2833333333333</v>
      </c>
      <c r="L140" s="304">
        <v>335.25</v>
      </c>
      <c r="M140" s="304">
        <v>328.6</v>
      </c>
      <c r="N140" s="319">
        <v>2304000</v>
      </c>
      <c r="O140" s="320">
        <v>0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456.3</v>
      </c>
      <c r="E141" s="316">
        <v>454.98333333333329</v>
      </c>
      <c r="F141" s="317">
        <v>449.46666666666658</v>
      </c>
      <c r="G141" s="317">
        <v>442.63333333333327</v>
      </c>
      <c r="H141" s="317">
        <v>437.11666666666656</v>
      </c>
      <c r="I141" s="317">
        <v>461.81666666666661</v>
      </c>
      <c r="J141" s="317">
        <v>467.33333333333337</v>
      </c>
      <c r="K141" s="317">
        <v>474.16666666666663</v>
      </c>
      <c r="L141" s="304">
        <v>460.5</v>
      </c>
      <c r="M141" s="304">
        <v>448.15</v>
      </c>
      <c r="N141" s="319">
        <v>5751200</v>
      </c>
      <c r="O141" s="320">
        <v>1.257086517130885E-2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1053.25</v>
      </c>
      <c r="E142" s="316">
        <v>1054.05</v>
      </c>
      <c r="F142" s="317">
        <v>1042.25</v>
      </c>
      <c r="G142" s="317">
        <v>1031.25</v>
      </c>
      <c r="H142" s="317">
        <v>1019.45</v>
      </c>
      <c r="I142" s="317">
        <v>1065.05</v>
      </c>
      <c r="J142" s="317">
        <v>1076.8499999999997</v>
      </c>
      <c r="K142" s="317">
        <v>1087.8499999999999</v>
      </c>
      <c r="L142" s="304">
        <v>1065.8499999999999</v>
      </c>
      <c r="M142" s="304">
        <v>1043.05</v>
      </c>
      <c r="N142" s="319">
        <v>1331400</v>
      </c>
      <c r="O142" s="320">
        <v>4.6204620462046202E-2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3944.3</v>
      </c>
      <c r="E143" s="316">
        <v>3938.2333333333336</v>
      </c>
      <c r="F143" s="317">
        <v>3906.4666666666672</v>
      </c>
      <c r="G143" s="317">
        <v>3868.6333333333337</v>
      </c>
      <c r="H143" s="317">
        <v>3836.8666666666672</v>
      </c>
      <c r="I143" s="317">
        <v>3976.0666666666671</v>
      </c>
      <c r="J143" s="317">
        <v>4007.8333333333335</v>
      </c>
      <c r="K143" s="317">
        <v>4045.666666666667</v>
      </c>
      <c r="L143" s="304">
        <v>3970</v>
      </c>
      <c r="M143" s="304">
        <v>3900.4</v>
      </c>
      <c r="N143" s="319">
        <v>2009600</v>
      </c>
      <c r="O143" s="320">
        <v>2.5620087781974072E-2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530.1</v>
      </c>
      <c r="E144" s="316">
        <v>526.6</v>
      </c>
      <c r="F144" s="317">
        <v>520.35</v>
      </c>
      <c r="G144" s="317">
        <v>510.6</v>
      </c>
      <c r="H144" s="317">
        <v>504.35</v>
      </c>
      <c r="I144" s="317">
        <v>536.35</v>
      </c>
      <c r="J144" s="317">
        <v>542.6</v>
      </c>
      <c r="K144" s="317">
        <v>552.35</v>
      </c>
      <c r="L144" s="304">
        <v>532.85</v>
      </c>
      <c r="M144" s="304">
        <v>516.85</v>
      </c>
      <c r="N144" s="319">
        <v>9149400</v>
      </c>
      <c r="O144" s="320">
        <v>-2.3855755894590845E-2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131.65</v>
      </c>
      <c r="E145" s="316">
        <v>130.88333333333335</v>
      </c>
      <c r="F145" s="317">
        <v>129.06666666666672</v>
      </c>
      <c r="G145" s="317">
        <v>126.48333333333338</v>
      </c>
      <c r="H145" s="317">
        <v>124.66666666666674</v>
      </c>
      <c r="I145" s="317">
        <v>133.4666666666667</v>
      </c>
      <c r="J145" s="317">
        <v>135.28333333333336</v>
      </c>
      <c r="K145" s="317">
        <v>137.86666666666667</v>
      </c>
      <c r="L145" s="304">
        <v>132.69999999999999</v>
      </c>
      <c r="M145" s="304">
        <v>128.30000000000001</v>
      </c>
      <c r="N145" s="319">
        <v>126802400</v>
      </c>
      <c r="O145" s="320">
        <v>-1.8005473663993854E-2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682.35</v>
      </c>
      <c r="E146" s="316">
        <v>685.98333333333346</v>
      </c>
      <c r="F146" s="317">
        <v>676.76666666666688</v>
      </c>
      <c r="G146" s="317">
        <v>671.18333333333339</v>
      </c>
      <c r="H146" s="317">
        <v>661.96666666666681</v>
      </c>
      <c r="I146" s="317">
        <v>691.56666666666695</v>
      </c>
      <c r="J146" s="317">
        <v>700.78333333333342</v>
      </c>
      <c r="K146" s="317">
        <v>706.36666666666702</v>
      </c>
      <c r="L146" s="304">
        <v>695.2</v>
      </c>
      <c r="M146" s="304">
        <v>680.4</v>
      </c>
      <c r="N146" s="319">
        <v>2521000</v>
      </c>
      <c r="O146" s="320">
        <v>3.3620336203362036E-2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307.35000000000002</v>
      </c>
      <c r="E147" s="316">
        <v>307.36666666666662</v>
      </c>
      <c r="F147" s="317">
        <v>303.28333333333325</v>
      </c>
      <c r="G147" s="317">
        <v>299.21666666666664</v>
      </c>
      <c r="H147" s="317">
        <v>295.13333333333327</v>
      </c>
      <c r="I147" s="317">
        <v>311.43333333333322</v>
      </c>
      <c r="J147" s="317">
        <v>315.51666666666659</v>
      </c>
      <c r="K147" s="317">
        <v>319.5833333333332</v>
      </c>
      <c r="L147" s="304">
        <v>311.45</v>
      </c>
      <c r="M147" s="304">
        <v>303.3</v>
      </c>
      <c r="N147" s="319">
        <v>27795200</v>
      </c>
      <c r="O147" s="320">
        <v>-4.4339311255363625E-2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218.3</v>
      </c>
      <c r="E148" s="316">
        <v>218.75</v>
      </c>
      <c r="F148" s="317">
        <v>216.25</v>
      </c>
      <c r="G148" s="317">
        <v>214.2</v>
      </c>
      <c r="H148" s="317">
        <v>211.7</v>
      </c>
      <c r="I148" s="317">
        <v>220.8</v>
      </c>
      <c r="J148" s="317">
        <v>223.3</v>
      </c>
      <c r="K148" s="317">
        <v>225.35000000000002</v>
      </c>
      <c r="L148" s="304">
        <v>221.25</v>
      </c>
      <c r="M148" s="304">
        <v>216.7</v>
      </c>
      <c r="N148" s="319">
        <v>27300000</v>
      </c>
      <c r="O148" s="320">
        <v>-2.5487256371814093E-2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2" sqref="F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44090</v>
      </c>
    </row>
    <row r="7" spans="1:15">
      <c r="A7"/>
    </row>
    <row r="8" spans="1:15" ht="28.5" customHeight="1">
      <c r="A8" s="546" t="s">
        <v>16</v>
      </c>
      <c r="B8" s="547" t="s">
        <v>18</v>
      </c>
      <c r="C8" s="545" t="s">
        <v>19</v>
      </c>
      <c r="D8" s="545" t="s">
        <v>20</v>
      </c>
      <c r="E8" s="545" t="s">
        <v>21</v>
      </c>
      <c r="F8" s="545"/>
      <c r="G8" s="545"/>
      <c r="H8" s="545" t="s">
        <v>22</v>
      </c>
      <c r="I8" s="545"/>
      <c r="J8" s="545"/>
      <c r="K8" s="274"/>
      <c r="L8" s="282"/>
      <c r="M8" s="282"/>
    </row>
    <row r="9" spans="1:15" ht="36" customHeight="1">
      <c r="A9" s="541"/>
      <c r="B9" s="543"/>
      <c r="C9" s="548" t="s">
        <v>23</v>
      </c>
      <c r="D9" s="548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11521.8</v>
      </c>
      <c r="D10" s="303">
        <v>11500</v>
      </c>
      <c r="E10" s="303">
        <v>11464.05</v>
      </c>
      <c r="F10" s="303">
        <v>11406.3</v>
      </c>
      <c r="G10" s="303">
        <v>11370.349999999999</v>
      </c>
      <c r="H10" s="303">
        <v>11557.75</v>
      </c>
      <c r="I10" s="303">
        <v>11593.7</v>
      </c>
      <c r="J10" s="303">
        <v>11651.45</v>
      </c>
      <c r="K10" s="302">
        <v>11535.95</v>
      </c>
      <c r="L10" s="302">
        <v>11442.25</v>
      </c>
      <c r="M10" s="307"/>
    </row>
    <row r="11" spans="1:15">
      <c r="A11" s="301">
        <v>2</v>
      </c>
      <c r="B11" s="277" t="s">
        <v>220</v>
      </c>
      <c r="C11" s="304">
        <v>22465.65</v>
      </c>
      <c r="D11" s="279">
        <v>22347.383333333331</v>
      </c>
      <c r="E11" s="279">
        <v>22180.616666666661</v>
      </c>
      <c r="F11" s="279">
        <v>21895.583333333328</v>
      </c>
      <c r="G11" s="279">
        <v>21728.816666666658</v>
      </c>
      <c r="H11" s="279">
        <v>22632.416666666664</v>
      </c>
      <c r="I11" s="279">
        <v>22799.183333333334</v>
      </c>
      <c r="J11" s="279">
        <v>23084.216666666667</v>
      </c>
      <c r="K11" s="304">
        <v>22514.15</v>
      </c>
      <c r="L11" s="304">
        <v>22062.35</v>
      </c>
      <c r="M11" s="307"/>
    </row>
    <row r="12" spans="1:15">
      <c r="A12" s="301">
        <v>3</v>
      </c>
      <c r="B12" s="285" t="s">
        <v>221</v>
      </c>
      <c r="C12" s="304">
        <v>1414.85</v>
      </c>
      <c r="D12" s="279">
        <v>1416.6666666666667</v>
      </c>
      <c r="E12" s="279">
        <v>1409.9333333333334</v>
      </c>
      <c r="F12" s="279">
        <v>1405.0166666666667</v>
      </c>
      <c r="G12" s="279">
        <v>1398.2833333333333</v>
      </c>
      <c r="H12" s="279">
        <v>1421.5833333333335</v>
      </c>
      <c r="I12" s="279">
        <v>1428.3166666666666</v>
      </c>
      <c r="J12" s="279">
        <v>1433.2333333333336</v>
      </c>
      <c r="K12" s="304">
        <v>1423.4</v>
      </c>
      <c r="L12" s="304">
        <v>1411.75</v>
      </c>
      <c r="M12" s="307"/>
    </row>
    <row r="13" spans="1:15">
      <c r="A13" s="301">
        <v>4</v>
      </c>
      <c r="B13" s="277" t="s">
        <v>222</v>
      </c>
      <c r="C13" s="304">
        <v>3212.95</v>
      </c>
      <c r="D13" s="279">
        <v>3206.0500000000006</v>
      </c>
      <c r="E13" s="279">
        <v>3195.4500000000012</v>
      </c>
      <c r="F13" s="279">
        <v>3177.9500000000007</v>
      </c>
      <c r="G13" s="279">
        <v>3167.3500000000013</v>
      </c>
      <c r="H13" s="279">
        <v>3223.5500000000011</v>
      </c>
      <c r="I13" s="279">
        <v>3234.1500000000005</v>
      </c>
      <c r="J13" s="279">
        <v>3251.650000000001</v>
      </c>
      <c r="K13" s="304">
        <v>3216.65</v>
      </c>
      <c r="L13" s="304">
        <v>3188.55</v>
      </c>
      <c r="M13" s="307"/>
    </row>
    <row r="14" spans="1:15">
      <c r="A14" s="301">
        <v>5</v>
      </c>
      <c r="B14" s="277" t="s">
        <v>223</v>
      </c>
      <c r="C14" s="304">
        <v>19627.3</v>
      </c>
      <c r="D14" s="279">
        <v>19614.216666666667</v>
      </c>
      <c r="E14" s="279">
        <v>19405.433333333334</v>
      </c>
      <c r="F14" s="279">
        <v>19183.566666666666</v>
      </c>
      <c r="G14" s="279">
        <v>18974.783333333333</v>
      </c>
      <c r="H14" s="279">
        <v>19836.083333333336</v>
      </c>
      <c r="I14" s="279">
        <v>20044.866666666669</v>
      </c>
      <c r="J14" s="279">
        <v>20266.733333333337</v>
      </c>
      <c r="K14" s="304">
        <v>19823</v>
      </c>
      <c r="L14" s="304">
        <v>19392.349999999999</v>
      </c>
      <c r="M14" s="307"/>
    </row>
    <row r="15" spans="1:15">
      <c r="A15" s="301">
        <v>6</v>
      </c>
      <c r="B15" s="277" t="s">
        <v>224</v>
      </c>
      <c r="C15" s="304">
        <v>2460.9</v>
      </c>
      <c r="D15" s="279">
        <v>2464.1333333333337</v>
      </c>
      <c r="E15" s="279">
        <v>2449.3166666666675</v>
      </c>
      <c r="F15" s="279">
        <v>2437.733333333334</v>
      </c>
      <c r="G15" s="279">
        <v>2422.9166666666679</v>
      </c>
      <c r="H15" s="279">
        <v>2475.7166666666672</v>
      </c>
      <c r="I15" s="279">
        <v>2490.5333333333338</v>
      </c>
      <c r="J15" s="279">
        <v>2502.1166666666668</v>
      </c>
      <c r="K15" s="304">
        <v>2478.9499999999998</v>
      </c>
      <c r="L15" s="304">
        <v>2452.5500000000002</v>
      </c>
      <c r="M15" s="307"/>
    </row>
    <row r="16" spans="1:15">
      <c r="A16" s="301">
        <v>7</v>
      </c>
      <c r="B16" s="277" t="s">
        <v>225</v>
      </c>
      <c r="C16" s="304">
        <v>4770.05</v>
      </c>
      <c r="D16" s="279">
        <v>4766.1833333333334</v>
      </c>
      <c r="E16" s="279">
        <v>4747.6166666666668</v>
      </c>
      <c r="F16" s="279">
        <v>4725.1833333333334</v>
      </c>
      <c r="G16" s="279">
        <v>4706.6166666666668</v>
      </c>
      <c r="H16" s="279">
        <v>4788.6166666666668</v>
      </c>
      <c r="I16" s="279">
        <v>4807.1833333333343</v>
      </c>
      <c r="J16" s="279">
        <v>4829.6166666666668</v>
      </c>
      <c r="K16" s="304">
        <v>4784.75</v>
      </c>
      <c r="L16" s="304">
        <v>4743.75</v>
      </c>
      <c r="M16" s="307"/>
    </row>
    <row r="17" spans="1:13">
      <c r="A17" s="301">
        <v>8</v>
      </c>
      <c r="B17" s="277" t="s">
        <v>802</v>
      </c>
      <c r="C17" s="277">
        <v>1082.5</v>
      </c>
      <c r="D17" s="279">
        <v>1079.3333333333333</v>
      </c>
      <c r="E17" s="279">
        <v>1065.6666666666665</v>
      </c>
      <c r="F17" s="279">
        <v>1048.8333333333333</v>
      </c>
      <c r="G17" s="279">
        <v>1035.1666666666665</v>
      </c>
      <c r="H17" s="279">
        <v>1096.1666666666665</v>
      </c>
      <c r="I17" s="279">
        <v>1109.833333333333</v>
      </c>
      <c r="J17" s="279">
        <v>1126.6666666666665</v>
      </c>
      <c r="K17" s="277">
        <v>1093</v>
      </c>
      <c r="L17" s="277">
        <v>1062.5</v>
      </c>
      <c r="M17" s="277">
        <v>4.8843100000000002</v>
      </c>
    </row>
    <row r="18" spans="1:13">
      <c r="A18" s="301">
        <v>9</v>
      </c>
      <c r="B18" s="277" t="s">
        <v>295</v>
      </c>
      <c r="C18" s="277">
        <v>16895.599999999999</v>
      </c>
      <c r="D18" s="279">
        <v>16803.916666666668</v>
      </c>
      <c r="E18" s="279">
        <v>16557.833333333336</v>
      </c>
      <c r="F18" s="279">
        <v>16220.066666666669</v>
      </c>
      <c r="G18" s="279">
        <v>15973.983333333337</v>
      </c>
      <c r="H18" s="279">
        <v>17141.683333333334</v>
      </c>
      <c r="I18" s="279">
        <v>17387.76666666667</v>
      </c>
      <c r="J18" s="279">
        <v>17725.533333333333</v>
      </c>
      <c r="K18" s="277">
        <v>17050</v>
      </c>
      <c r="L18" s="277">
        <v>16466.150000000001</v>
      </c>
      <c r="M18" s="277">
        <v>0.18598999999999999</v>
      </c>
    </row>
    <row r="19" spans="1:13">
      <c r="A19" s="301">
        <v>10</v>
      </c>
      <c r="B19" s="277" t="s">
        <v>227</v>
      </c>
      <c r="C19" s="277">
        <v>70.849999999999994</v>
      </c>
      <c r="D19" s="279">
        <v>71.216666666666669</v>
      </c>
      <c r="E19" s="279">
        <v>70.283333333333331</v>
      </c>
      <c r="F19" s="279">
        <v>69.716666666666669</v>
      </c>
      <c r="G19" s="279">
        <v>68.783333333333331</v>
      </c>
      <c r="H19" s="279">
        <v>71.783333333333331</v>
      </c>
      <c r="I19" s="279">
        <v>72.716666666666669</v>
      </c>
      <c r="J19" s="279">
        <v>73.283333333333331</v>
      </c>
      <c r="K19" s="277">
        <v>72.150000000000006</v>
      </c>
      <c r="L19" s="277">
        <v>70.650000000000006</v>
      </c>
      <c r="M19" s="277">
        <v>16.783719999999999</v>
      </c>
    </row>
    <row r="20" spans="1:13">
      <c r="A20" s="301">
        <v>11</v>
      </c>
      <c r="B20" s="277" t="s">
        <v>228</v>
      </c>
      <c r="C20" s="277">
        <v>134.15</v>
      </c>
      <c r="D20" s="279">
        <v>134.96666666666667</v>
      </c>
      <c r="E20" s="279">
        <v>132.03333333333333</v>
      </c>
      <c r="F20" s="279">
        <v>129.91666666666666</v>
      </c>
      <c r="G20" s="279">
        <v>126.98333333333332</v>
      </c>
      <c r="H20" s="279">
        <v>137.08333333333334</v>
      </c>
      <c r="I20" s="279">
        <v>140.01666666666668</v>
      </c>
      <c r="J20" s="279">
        <v>142.13333333333335</v>
      </c>
      <c r="K20" s="277">
        <v>137.9</v>
      </c>
      <c r="L20" s="277">
        <v>132.85</v>
      </c>
      <c r="M20" s="277">
        <v>35.490250000000003</v>
      </c>
    </row>
    <row r="21" spans="1:13">
      <c r="A21" s="301">
        <v>12</v>
      </c>
      <c r="B21" s="277" t="s">
        <v>38</v>
      </c>
      <c r="C21" s="277">
        <v>1386.9</v>
      </c>
      <c r="D21" s="279">
        <v>1375.55</v>
      </c>
      <c r="E21" s="279">
        <v>1362.1</v>
      </c>
      <c r="F21" s="279">
        <v>1337.3</v>
      </c>
      <c r="G21" s="279">
        <v>1323.85</v>
      </c>
      <c r="H21" s="279">
        <v>1400.35</v>
      </c>
      <c r="I21" s="279">
        <v>1413.8000000000002</v>
      </c>
      <c r="J21" s="279">
        <v>1438.6</v>
      </c>
      <c r="K21" s="277">
        <v>1389</v>
      </c>
      <c r="L21" s="277">
        <v>1350.75</v>
      </c>
      <c r="M21" s="277">
        <v>8.4797700000000003</v>
      </c>
    </row>
    <row r="22" spans="1:13">
      <c r="A22" s="301">
        <v>13</v>
      </c>
      <c r="B22" s="277" t="s">
        <v>296</v>
      </c>
      <c r="C22" s="277">
        <v>207.15</v>
      </c>
      <c r="D22" s="279">
        <v>207.18333333333331</v>
      </c>
      <c r="E22" s="279">
        <v>204.96666666666661</v>
      </c>
      <c r="F22" s="279">
        <v>202.7833333333333</v>
      </c>
      <c r="G22" s="279">
        <v>200.56666666666661</v>
      </c>
      <c r="H22" s="279">
        <v>209.36666666666662</v>
      </c>
      <c r="I22" s="279">
        <v>211.58333333333331</v>
      </c>
      <c r="J22" s="279">
        <v>213.76666666666662</v>
      </c>
      <c r="K22" s="277">
        <v>209.4</v>
      </c>
      <c r="L22" s="277">
        <v>205</v>
      </c>
      <c r="M22" s="277">
        <v>20.276119999999999</v>
      </c>
    </row>
    <row r="23" spans="1:13">
      <c r="A23" s="301">
        <v>14</v>
      </c>
      <c r="B23" s="277" t="s">
        <v>41</v>
      </c>
      <c r="C23" s="277">
        <v>352.65</v>
      </c>
      <c r="D23" s="279">
        <v>353.48333333333335</v>
      </c>
      <c r="E23" s="279">
        <v>350.16666666666669</v>
      </c>
      <c r="F23" s="279">
        <v>347.68333333333334</v>
      </c>
      <c r="G23" s="279">
        <v>344.36666666666667</v>
      </c>
      <c r="H23" s="279">
        <v>355.9666666666667</v>
      </c>
      <c r="I23" s="279">
        <v>359.2833333333333</v>
      </c>
      <c r="J23" s="279">
        <v>361.76666666666671</v>
      </c>
      <c r="K23" s="277">
        <v>356.8</v>
      </c>
      <c r="L23" s="277">
        <v>351</v>
      </c>
      <c r="M23" s="277">
        <v>20.42343</v>
      </c>
    </row>
    <row r="24" spans="1:13">
      <c r="A24" s="301">
        <v>15</v>
      </c>
      <c r="B24" s="277" t="s">
        <v>43</v>
      </c>
      <c r="C24" s="277">
        <v>37.15</v>
      </c>
      <c r="D24" s="279">
        <v>37.283333333333331</v>
      </c>
      <c r="E24" s="279">
        <v>36.966666666666661</v>
      </c>
      <c r="F24" s="279">
        <v>36.783333333333331</v>
      </c>
      <c r="G24" s="279">
        <v>36.466666666666661</v>
      </c>
      <c r="H24" s="279">
        <v>37.466666666666661</v>
      </c>
      <c r="I24" s="279">
        <v>37.783333333333324</v>
      </c>
      <c r="J24" s="279">
        <v>37.966666666666661</v>
      </c>
      <c r="K24" s="277">
        <v>37.6</v>
      </c>
      <c r="L24" s="277">
        <v>37.1</v>
      </c>
      <c r="M24" s="277">
        <v>14.86365</v>
      </c>
    </row>
    <row r="25" spans="1:13">
      <c r="A25" s="301">
        <v>16</v>
      </c>
      <c r="B25" s="277" t="s">
        <v>298</v>
      </c>
      <c r="C25" s="277">
        <v>269.14999999999998</v>
      </c>
      <c r="D25" s="279">
        <v>270.73333333333335</v>
      </c>
      <c r="E25" s="279">
        <v>266.2166666666667</v>
      </c>
      <c r="F25" s="279">
        <v>263.28333333333336</v>
      </c>
      <c r="G25" s="279">
        <v>258.76666666666671</v>
      </c>
      <c r="H25" s="279">
        <v>273.66666666666669</v>
      </c>
      <c r="I25" s="279">
        <v>278.18333333333334</v>
      </c>
      <c r="J25" s="279">
        <v>281.11666666666667</v>
      </c>
      <c r="K25" s="277">
        <v>275.25</v>
      </c>
      <c r="L25" s="277">
        <v>267.8</v>
      </c>
      <c r="M25" s="277">
        <v>3.2886799999999998</v>
      </c>
    </row>
    <row r="26" spans="1:13">
      <c r="A26" s="301">
        <v>17</v>
      </c>
      <c r="B26" s="277" t="s">
        <v>229</v>
      </c>
      <c r="C26" s="277">
        <v>1511.75</v>
      </c>
      <c r="D26" s="279">
        <v>1530.25</v>
      </c>
      <c r="E26" s="279">
        <v>1482.5</v>
      </c>
      <c r="F26" s="279">
        <v>1453.25</v>
      </c>
      <c r="G26" s="279">
        <v>1405.5</v>
      </c>
      <c r="H26" s="279">
        <v>1559.5</v>
      </c>
      <c r="I26" s="279">
        <v>1607.25</v>
      </c>
      <c r="J26" s="279">
        <v>1636.5</v>
      </c>
      <c r="K26" s="277">
        <v>1578</v>
      </c>
      <c r="L26" s="277">
        <v>1501</v>
      </c>
      <c r="M26" s="277">
        <v>2.3052700000000002</v>
      </c>
    </row>
    <row r="27" spans="1:13">
      <c r="A27" s="301">
        <v>18</v>
      </c>
      <c r="B27" s="277" t="s">
        <v>230</v>
      </c>
      <c r="C27" s="277">
        <v>2851.7</v>
      </c>
      <c r="D27" s="279">
        <v>2872.4833333333336</v>
      </c>
      <c r="E27" s="279">
        <v>2812.9666666666672</v>
      </c>
      <c r="F27" s="279">
        <v>2774.2333333333336</v>
      </c>
      <c r="G27" s="279">
        <v>2714.7166666666672</v>
      </c>
      <c r="H27" s="279">
        <v>2911.2166666666672</v>
      </c>
      <c r="I27" s="279">
        <v>2970.7333333333336</v>
      </c>
      <c r="J27" s="279">
        <v>3009.4666666666672</v>
      </c>
      <c r="K27" s="277">
        <v>2932</v>
      </c>
      <c r="L27" s="277">
        <v>2833.75</v>
      </c>
      <c r="M27" s="277">
        <v>1.73773</v>
      </c>
    </row>
    <row r="28" spans="1:13">
      <c r="A28" s="301">
        <v>19</v>
      </c>
      <c r="B28" s="277" t="s">
        <v>45</v>
      </c>
      <c r="C28" s="277">
        <v>782.7</v>
      </c>
      <c r="D28" s="279">
        <v>776.55000000000007</v>
      </c>
      <c r="E28" s="279">
        <v>768.15000000000009</v>
      </c>
      <c r="F28" s="279">
        <v>753.6</v>
      </c>
      <c r="G28" s="279">
        <v>745.2</v>
      </c>
      <c r="H28" s="279">
        <v>791.10000000000014</v>
      </c>
      <c r="I28" s="279">
        <v>799.5</v>
      </c>
      <c r="J28" s="279">
        <v>814.05000000000018</v>
      </c>
      <c r="K28" s="277">
        <v>784.95</v>
      </c>
      <c r="L28" s="277">
        <v>762</v>
      </c>
      <c r="M28" s="277">
        <v>9.4103999999999992</v>
      </c>
    </row>
    <row r="29" spans="1:13">
      <c r="A29" s="301">
        <v>20</v>
      </c>
      <c r="B29" s="277" t="s">
        <v>46</v>
      </c>
      <c r="C29" s="277">
        <v>217.45</v>
      </c>
      <c r="D29" s="279">
        <v>215.2833333333333</v>
      </c>
      <c r="E29" s="279">
        <v>212.71666666666661</v>
      </c>
      <c r="F29" s="279">
        <v>207.98333333333332</v>
      </c>
      <c r="G29" s="279">
        <v>205.41666666666663</v>
      </c>
      <c r="H29" s="279">
        <v>220.01666666666659</v>
      </c>
      <c r="I29" s="279">
        <v>222.58333333333331</v>
      </c>
      <c r="J29" s="279">
        <v>227.31666666666658</v>
      </c>
      <c r="K29" s="277">
        <v>217.85</v>
      </c>
      <c r="L29" s="277">
        <v>210.55</v>
      </c>
      <c r="M29" s="277">
        <v>30.276669999999999</v>
      </c>
    </row>
    <row r="30" spans="1:13">
      <c r="A30" s="301">
        <v>21</v>
      </c>
      <c r="B30" s="277" t="s">
        <v>47</v>
      </c>
      <c r="C30" s="277">
        <v>1672.85</v>
      </c>
      <c r="D30" s="279">
        <v>1657.4833333333333</v>
      </c>
      <c r="E30" s="279">
        <v>1616.4166666666667</v>
      </c>
      <c r="F30" s="279">
        <v>1559.9833333333333</v>
      </c>
      <c r="G30" s="279">
        <v>1518.9166666666667</v>
      </c>
      <c r="H30" s="279">
        <v>1713.9166666666667</v>
      </c>
      <c r="I30" s="279">
        <v>1754.9833333333333</v>
      </c>
      <c r="J30" s="279">
        <v>1811.4166666666667</v>
      </c>
      <c r="K30" s="277">
        <v>1698.55</v>
      </c>
      <c r="L30" s="277">
        <v>1601.05</v>
      </c>
      <c r="M30" s="277">
        <v>28.026679999999999</v>
      </c>
    </row>
    <row r="31" spans="1:13">
      <c r="A31" s="301">
        <v>22</v>
      </c>
      <c r="B31" s="277" t="s">
        <v>48</v>
      </c>
      <c r="C31" s="277">
        <v>127.75</v>
      </c>
      <c r="D31" s="279">
        <v>127.48333333333333</v>
      </c>
      <c r="E31" s="279">
        <v>124.51666666666668</v>
      </c>
      <c r="F31" s="279">
        <v>121.28333333333335</v>
      </c>
      <c r="G31" s="279">
        <v>118.31666666666669</v>
      </c>
      <c r="H31" s="279">
        <v>130.71666666666667</v>
      </c>
      <c r="I31" s="279">
        <v>133.68333333333334</v>
      </c>
      <c r="J31" s="279">
        <v>136.91666666666666</v>
      </c>
      <c r="K31" s="277">
        <v>130.44999999999999</v>
      </c>
      <c r="L31" s="277">
        <v>124.25</v>
      </c>
      <c r="M31" s="277">
        <v>124.71201000000001</v>
      </c>
    </row>
    <row r="32" spans="1:13">
      <c r="A32" s="301">
        <v>23</v>
      </c>
      <c r="B32" s="277" t="s">
        <v>49</v>
      </c>
      <c r="C32" s="277">
        <v>77.849999999999994</v>
      </c>
      <c r="D32" s="279">
        <v>76.75</v>
      </c>
      <c r="E32" s="279">
        <v>75</v>
      </c>
      <c r="F32" s="279">
        <v>72.150000000000006</v>
      </c>
      <c r="G32" s="279">
        <v>70.400000000000006</v>
      </c>
      <c r="H32" s="279">
        <v>79.599999999999994</v>
      </c>
      <c r="I32" s="279">
        <v>81.349999999999994</v>
      </c>
      <c r="J32" s="279">
        <v>84.199999999999989</v>
      </c>
      <c r="K32" s="277">
        <v>78.5</v>
      </c>
      <c r="L32" s="277">
        <v>73.900000000000006</v>
      </c>
      <c r="M32" s="277">
        <v>778.44489999999996</v>
      </c>
    </row>
    <row r="33" spans="1:13">
      <c r="A33" s="301">
        <v>24</v>
      </c>
      <c r="B33" s="277" t="s">
        <v>51</v>
      </c>
      <c r="C33" s="277">
        <v>2017.55</v>
      </c>
      <c r="D33" s="279">
        <v>2025.3833333333334</v>
      </c>
      <c r="E33" s="279">
        <v>2001.2166666666667</v>
      </c>
      <c r="F33" s="279">
        <v>1984.8833333333332</v>
      </c>
      <c r="G33" s="279">
        <v>1960.7166666666665</v>
      </c>
      <c r="H33" s="279">
        <v>2041.7166666666669</v>
      </c>
      <c r="I33" s="279">
        <v>2065.8833333333332</v>
      </c>
      <c r="J33" s="279">
        <v>2082.2166666666672</v>
      </c>
      <c r="K33" s="277">
        <v>2049.5500000000002</v>
      </c>
      <c r="L33" s="277">
        <v>2009.05</v>
      </c>
      <c r="M33" s="277">
        <v>19.9741</v>
      </c>
    </row>
    <row r="34" spans="1:13">
      <c r="A34" s="301">
        <v>25</v>
      </c>
      <c r="B34" s="277" t="s">
        <v>226</v>
      </c>
      <c r="C34" s="277">
        <v>700.1</v>
      </c>
      <c r="D34" s="279">
        <v>695.38333333333333</v>
      </c>
      <c r="E34" s="279">
        <v>682.2166666666667</v>
      </c>
      <c r="F34" s="279">
        <v>664.33333333333337</v>
      </c>
      <c r="G34" s="279">
        <v>651.16666666666674</v>
      </c>
      <c r="H34" s="279">
        <v>713.26666666666665</v>
      </c>
      <c r="I34" s="279">
        <v>726.43333333333339</v>
      </c>
      <c r="J34" s="279">
        <v>744.31666666666661</v>
      </c>
      <c r="K34" s="277">
        <v>708.55</v>
      </c>
      <c r="L34" s="277">
        <v>677.5</v>
      </c>
      <c r="M34" s="277">
        <v>5.00319</v>
      </c>
    </row>
    <row r="35" spans="1:13">
      <c r="A35" s="301">
        <v>26</v>
      </c>
      <c r="B35" s="277" t="s">
        <v>53</v>
      </c>
      <c r="C35" s="277">
        <v>818.8</v>
      </c>
      <c r="D35" s="279">
        <v>819.2833333333333</v>
      </c>
      <c r="E35" s="279">
        <v>797.61666666666656</v>
      </c>
      <c r="F35" s="279">
        <v>776.43333333333328</v>
      </c>
      <c r="G35" s="279">
        <v>754.76666666666654</v>
      </c>
      <c r="H35" s="279">
        <v>840.46666666666658</v>
      </c>
      <c r="I35" s="279">
        <v>862.13333333333333</v>
      </c>
      <c r="J35" s="279">
        <v>883.31666666666661</v>
      </c>
      <c r="K35" s="277">
        <v>840.95</v>
      </c>
      <c r="L35" s="277">
        <v>798.1</v>
      </c>
      <c r="M35" s="277">
        <v>81.832859999999997</v>
      </c>
    </row>
    <row r="36" spans="1:13">
      <c r="A36" s="301">
        <v>27</v>
      </c>
      <c r="B36" s="277" t="s">
        <v>55</v>
      </c>
      <c r="C36" s="277">
        <v>449.55</v>
      </c>
      <c r="D36" s="279">
        <v>445.7833333333333</v>
      </c>
      <c r="E36" s="279">
        <v>439.66666666666663</v>
      </c>
      <c r="F36" s="279">
        <v>429.7833333333333</v>
      </c>
      <c r="G36" s="279">
        <v>423.66666666666663</v>
      </c>
      <c r="H36" s="279">
        <v>455.66666666666663</v>
      </c>
      <c r="I36" s="279">
        <v>461.7833333333333</v>
      </c>
      <c r="J36" s="279">
        <v>471.66666666666663</v>
      </c>
      <c r="K36" s="277">
        <v>451.9</v>
      </c>
      <c r="L36" s="277">
        <v>435.9</v>
      </c>
      <c r="M36" s="277">
        <v>173.28832</v>
      </c>
    </row>
    <row r="37" spans="1:13">
      <c r="A37" s="301">
        <v>28</v>
      </c>
      <c r="B37" s="277" t="s">
        <v>56</v>
      </c>
      <c r="C37" s="277">
        <v>2937.35</v>
      </c>
      <c r="D37" s="279">
        <v>2939.4666666666672</v>
      </c>
      <c r="E37" s="279">
        <v>2918.9333333333343</v>
      </c>
      <c r="F37" s="279">
        <v>2900.5166666666673</v>
      </c>
      <c r="G37" s="279">
        <v>2879.9833333333345</v>
      </c>
      <c r="H37" s="279">
        <v>2957.8833333333341</v>
      </c>
      <c r="I37" s="279">
        <v>2978.416666666667</v>
      </c>
      <c r="J37" s="279">
        <v>2996.8333333333339</v>
      </c>
      <c r="K37" s="277">
        <v>2960</v>
      </c>
      <c r="L37" s="277">
        <v>2921.05</v>
      </c>
      <c r="M37" s="277">
        <v>6.32578</v>
      </c>
    </row>
    <row r="38" spans="1:13">
      <c r="A38" s="301">
        <v>29</v>
      </c>
      <c r="B38" s="277" t="s">
        <v>58</v>
      </c>
      <c r="C38" s="277">
        <v>6115.55</v>
      </c>
      <c r="D38" s="279">
        <v>6100.666666666667</v>
      </c>
      <c r="E38" s="279">
        <v>6042.3333333333339</v>
      </c>
      <c r="F38" s="279">
        <v>5969.1166666666668</v>
      </c>
      <c r="G38" s="279">
        <v>5910.7833333333338</v>
      </c>
      <c r="H38" s="279">
        <v>6173.8833333333341</v>
      </c>
      <c r="I38" s="279">
        <v>6232.2166666666681</v>
      </c>
      <c r="J38" s="279">
        <v>6305.4333333333343</v>
      </c>
      <c r="K38" s="277">
        <v>6159</v>
      </c>
      <c r="L38" s="277">
        <v>6027.45</v>
      </c>
      <c r="M38" s="277">
        <v>4.9298700000000002</v>
      </c>
    </row>
    <row r="39" spans="1:13">
      <c r="A39" s="301">
        <v>30</v>
      </c>
      <c r="B39" s="277" t="s">
        <v>232</v>
      </c>
      <c r="C39" s="277">
        <v>2499.35</v>
      </c>
      <c r="D39" s="279">
        <v>2492.3333333333335</v>
      </c>
      <c r="E39" s="279">
        <v>2467.6166666666668</v>
      </c>
      <c r="F39" s="279">
        <v>2435.8833333333332</v>
      </c>
      <c r="G39" s="279">
        <v>2411.1666666666665</v>
      </c>
      <c r="H39" s="279">
        <v>2524.0666666666671</v>
      </c>
      <c r="I39" s="279">
        <v>2548.7833333333333</v>
      </c>
      <c r="J39" s="279">
        <v>2580.5166666666673</v>
      </c>
      <c r="K39" s="277">
        <v>2517.0500000000002</v>
      </c>
      <c r="L39" s="277">
        <v>2460.6</v>
      </c>
      <c r="M39" s="277">
        <v>0.20255999999999999</v>
      </c>
    </row>
    <row r="40" spans="1:13">
      <c r="A40" s="301">
        <v>31</v>
      </c>
      <c r="B40" s="277" t="s">
        <v>59</v>
      </c>
      <c r="C40" s="277">
        <v>3513.4</v>
      </c>
      <c r="D40" s="279">
        <v>3497.5333333333333</v>
      </c>
      <c r="E40" s="279">
        <v>3470.8666666666668</v>
      </c>
      <c r="F40" s="279">
        <v>3428.3333333333335</v>
      </c>
      <c r="G40" s="279">
        <v>3401.666666666667</v>
      </c>
      <c r="H40" s="279">
        <v>3540.0666666666666</v>
      </c>
      <c r="I40" s="279">
        <v>3566.7333333333336</v>
      </c>
      <c r="J40" s="279">
        <v>3609.2666666666664</v>
      </c>
      <c r="K40" s="277">
        <v>3524.2</v>
      </c>
      <c r="L40" s="277">
        <v>3455</v>
      </c>
      <c r="M40" s="277">
        <v>38.936489999999999</v>
      </c>
    </row>
    <row r="41" spans="1:13">
      <c r="A41" s="301">
        <v>32</v>
      </c>
      <c r="B41" s="277" t="s">
        <v>60</v>
      </c>
      <c r="C41" s="277">
        <v>1379.65</v>
      </c>
      <c r="D41" s="279">
        <v>1381.1333333333332</v>
      </c>
      <c r="E41" s="279">
        <v>1365.4166666666665</v>
      </c>
      <c r="F41" s="279">
        <v>1351.1833333333334</v>
      </c>
      <c r="G41" s="279">
        <v>1335.4666666666667</v>
      </c>
      <c r="H41" s="279">
        <v>1395.3666666666663</v>
      </c>
      <c r="I41" s="279">
        <v>1411.083333333333</v>
      </c>
      <c r="J41" s="279">
        <v>1425.3166666666662</v>
      </c>
      <c r="K41" s="277">
        <v>1396.85</v>
      </c>
      <c r="L41" s="277">
        <v>1366.9</v>
      </c>
      <c r="M41" s="277">
        <v>7.7658800000000001</v>
      </c>
    </row>
    <row r="42" spans="1:13">
      <c r="A42" s="301">
        <v>33</v>
      </c>
      <c r="B42" s="277" t="s">
        <v>233</v>
      </c>
      <c r="C42" s="277">
        <v>303.7</v>
      </c>
      <c r="D42" s="279">
        <v>301.7</v>
      </c>
      <c r="E42" s="279">
        <v>298.39999999999998</v>
      </c>
      <c r="F42" s="279">
        <v>293.09999999999997</v>
      </c>
      <c r="G42" s="279">
        <v>289.79999999999995</v>
      </c>
      <c r="H42" s="279">
        <v>307</v>
      </c>
      <c r="I42" s="279">
        <v>310.30000000000007</v>
      </c>
      <c r="J42" s="279">
        <v>315.60000000000002</v>
      </c>
      <c r="K42" s="277">
        <v>305</v>
      </c>
      <c r="L42" s="277">
        <v>296.39999999999998</v>
      </c>
      <c r="M42" s="277">
        <v>121.78224</v>
      </c>
    </row>
    <row r="43" spans="1:13">
      <c r="A43" s="301">
        <v>34</v>
      </c>
      <c r="B43" s="277" t="s">
        <v>61</v>
      </c>
      <c r="C43" s="277">
        <v>46.55</v>
      </c>
      <c r="D43" s="279">
        <v>46.300000000000004</v>
      </c>
      <c r="E43" s="279">
        <v>45.900000000000006</v>
      </c>
      <c r="F43" s="279">
        <v>45.25</v>
      </c>
      <c r="G43" s="279">
        <v>44.85</v>
      </c>
      <c r="H43" s="279">
        <v>46.95000000000001</v>
      </c>
      <c r="I43" s="279">
        <v>47.35</v>
      </c>
      <c r="J43" s="279">
        <v>48.000000000000014</v>
      </c>
      <c r="K43" s="277">
        <v>46.7</v>
      </c>
      <c r="L43" s="277">
        <v>45.65</v>
      </c>
      <c r="M43" s="277">
        <v>125.25342000000001</v>
      </c>
    </row>
    <row r="44" spans="1:13">
      <c r="A44" s="301">
        <v>35</v>
      </c>
      <c r="B44" s="277" t="s">
        <v>62</v>
      </c>
      <c r="C44" s="277">
        <v>46.55</v>
      </c>
      <c r="D44" s="279">
        <v>46.833333333333336</v>
      </c>
      <c r="E44" s="279">
        <v>45.916666666666671</v>
      </c>
      <c r="F44" s="279">
        <v>45.283333333333339</v>
      </c>
      <c r="G44" s="279">
        <v>44.366666666666674</v>
      </c>
      <c r="H44" s="279">
        <v>47.466666666666669</v>
      </c>
      <c r="I44" s="279">
        <v>48.38333333333334</v>
      </c>
      <c r="J44" s="279">
        <v>49.016666666666666</v>
      </c>
      <c r="K44" s="277">
        <v>47.75</v>
      </c>
      <c r="L44" s="277">
        <v>46.2</v>
      </c>
      <c r="M44" s="277">
        <v>22.16657</v>
      </c>
    </row>
    <row r="45" spans="1:13">
      <c r="A45" s="301">
        <v>36</v>
      </c>
      <c r="B45" s="277" t="s">
        <v>63</v>
      </c>
      <c r="C45" s="277">
        <v>1343.85</v>
      </c>
      <c r="D45" s="279">
        <v>1340.4166666666667</v>
      </c>
      <c r="E45" s="279">
        <v>1322.8333333333335</v>
      </c>
      <c r="F45" s="279">
        <v>1301.8166666666668</v>
      </c>
      <c r="G45" s="279">
        <v>1284.2333333333336</v>
      </c>
      <c r="H45" s="279">
        <v>1361.4333333333334</v>
      </c>
      <c r="I45" s="279">
        <v>1379.0166666666669</v>
      </c>
      <c r="J45" s="279">
        <v>1400.0333333333333</v>
      </c>
      <c r="K45" s="277">
        <v>1358</v>
      </c>
      <c r="L45" s="277">
        <v>1319.4</v>
      </c>
      <c r="M45" s="277">
        <v>10.41644</v>
      </c>
    </row>
    <row r="46" spans="1:13">
      <c r="A46" s="301">
        <v>37</v>
      </c>
      <c r="B46" s="277" t="s">
        <v>234</v>
      </c>
      <c r="C46" s="277">
        <v>1392.75</v>
      </c>
      <c r="D46" s="279">
        <v>1401.7</v>
      </c>
      <c r="E46" s="279">
        <v>1373.5</v>
      </c>
      <c r="F46" s="279">
        <v>1354.25</v>
      </c>
      <c r="G46" s="279">
        <v>1326.05</v>
      </c>
      <c r="H46" s="279">
        <v>1420.95</v>
      </c>
      <c r="I46" s="279">
        <v>1449.1500000000003</v>
      </c>
      <c r="J46" s="279">
        <v>1468.4</v>
      </c>
      <c r="K46" s="277">
        <v>1429.9</v>
      </c>
      <c r="L46" s="277">
        <v>1382.45</v>
      </c>
      <c r="M46" s="277">
        <v>1.1345000000000001</v>
      </c>
    </row>
    <row r="47" spans="1:13">
      <c r="A47" s="301">
        <v>38</v>
      </c>
      <c r="B47" s="277" t="s">
        <v>65</v>
      </c>
      <c r="C47" s="277">
        <v>104.8</v>
      </c>
      <c r="D47" s="279">
        <v>105.25</v>
      </c>
      <c r="E47" s="279">
        <v>103.5</v>
      </c>
      <c r="F47" s="279">
        <v>102.2</v>
      </c>
      <c r="G47" s="279">
        <v>100.45</v>
      </c>
      <c r="H47" s="279">
        <v>106.55</v>
      </c>
      <c r="I47" s="279">
        <v>108.3</v>
      </c>
      <c r="J47" s="279">
        <v>109.6</v>
      </c>
      <c r="K47" s="277">
        <v>107</v>
      </c>
      <c r="L47" s="277">
        <v>103.95</v>
      </c>
      <c r="M47" s="277">
        <v>89.805189999999996</v>
      </c>
    </row>
    <row r="48" spans="1:13">
      <c r="A48" s="301">
        <v>39</v>
      </c>
      <c r="B48" s="277" t="s">
        <v>66</v>
      </c>
      <c r="C48" s="277">
        <v>581.85</v>
      </c>
      <c r="D48" s="279">
        <v>579.33333333333337</v>
      </c>
      <c r="E48" s="279">
        <v>574.86666666666679</v>
      </c>
      <c r="F48" s="279">
        <v>567.88333333333344</v>
      </c>
      <c r="G48" s="279">
        <v>563.41666666666686</v>
      </c>
      <c r="H48" s="279">
        <v>586.31666666666672</v>
      </c>
      <c r="I48" s="279">
        <v>590.78333333333319</v>
      </c>
      <c r="J48" s="279">
        <v>597.76666666666665</v>
      </c>
      <c r="K48" s="277">
        <v>583.79999999999995</v>
      </c>
      <c r="L48" s="277">
        <v>572.35</v>
      </c>
      <c r="M48" s="277">
        <v>11.3299</v>
      </c>
    </row>
    <row r="49" spans="1:13">
      <c r="A49" s="301">
        <v>40</v>
      </c>
      <c r="B49" s="277" t="s">
        <v>67</v>
      </c>
      <c r="C49" s="277">
        <v>476.7</v>
      </c>
      <c r="D49" s="279">
        <v>476.61666666666662</v>
      </c>
      <c r="E49" s="279">
        <v>471.83333333333326</v>
      </c>
      <c r="F49" s="279">
        <v>466.96666666666664</v>
      </c>
      <c r="G49" s="279">
        <v>462.18333333333328</v>
      </c>
      <c r="H49" s="279">
        <v>481.48333333333323</v>
      </c>
      <c r="I49" s="279">
        <v>486.26666666666665</v>
      </c>
      <c r="J49" s="279">
        <v>491.13333333333321</v>
      </c>
      <c r="K49" s="277">
        <v>481.4</v>
      </c>
      <c r="L49" s="277">
        <v>471.75</v>
      </c>
      <c r="M49" s="277">
        <v>16.828620000000001</v>
      </c>
    </row>
    <row r="50" spans="1:13">
      <c r="A50" s="301">
        <v>41</v>
      </c>
      <c r="B50" s="277" t="s">
        <v>69</v>
      </c>
      <c r="C50" s="277">
        <v>485.55</v>
      </c>
      <c r="D50" s="279">
        <v>481.08333333333331</v>
      </c>
      <c r="E50" s="279">
        <v>474.51666666666665</v>
      </c>
      <c r="F50" s="279">
        <v>463.48333333333335</v>
      </c>
      <c r="G50" s="279">
        <v>456.91666666666669</v>
      </c>
      <c r="H50" s="279">
        <v>492.11666666666662</v>
      </c>
      <c r="I50" s="279">
        <v>498.68333333333334</v>
      </c>
      <c r="J50" s="279">
        <v>509.71666666666658</v>
      </c>
      <c r="K50" s="277">
        <v>487.65</v>
      </c>
      <c r="L50" s="277">
        <v>470.05</v>
      </c>
      <c r="M50" s="277">
        <v>308.57463999999999</v>
      </c>
    </row>
    <row r="51" spans="1:13">
      <c r="A51" s="301">
        <v>42</v>
      </c>
      <c r="B51" s="277" t="s">
        <v>70</v>
      </c>
      <c r="C51" s="277">
        <v>35.950000000000003</v>
      </c>
      <c r="D51" s="279">
        <v>36.1</v>
      </c>
      <c r="E51" s="279">
        <v>35.550000000000004</v>
      </c>
      <c r="F51" s="279">
        <v>35.150000000000006</v>
      </c>
      <c r="G51" s="279">
        <v>34.600000000000009</v>
      </c>
      <c r="H51" s="279">
        <v>36.5</v>
      </c>
      <c r="I51" s="279">
        <v>37.049999999999997</v>
      </c>
      <c r="J51" s="279">
        <v>37.449999999999996</v>
      </c>
      <c r="K51" s="277">
        <v>36.65</v>
      </c>
      <c r="L51" s="277">
        <v>35.700000000000003</v>
      </c>
      <c r="M51" s="277">
        <v>301.78732000000002</v>
      </c>
    </row>
    <row r="52" spans="1:13">
      <c r="A52" s="301">
        <v>43</v>
      </c>
      <c r="B52" s="277" t="s">
        <v>71</v>
      </c>
      <c r="C52" s="277">
        <v>440.05</v>
      </c>
      <c r="D52" s="279">
        <v>438.01666666666665</v>
      </c>
      <c r="E52" s="279">
        <v>431.0333333333333</v>
      </c>
      <c r="F52" s="279">
        <v>422.01666666666665</v>
      </c>
      <c r="G52" s="279">
        <v>415.0333333333333</v>
      </c>
      <c r="H52" s="279">
        <v>447.0333333333333</v>
      </c>
      <c r="I52" s="279">
        <v>454.01666666666665</v>
      </c>
      <c r="J52" s="279">
        <v>463.0333333333333</v>
      </c>
      <c r="K52" s="277">
        <v>445</v>
      </c>
      <c r="L52" s="277">
        <v>429</v>
      </c>
      <c r="M52" s="277">
        <v>60.444330000000001</v>
      </c>
    </row>
    <row r="53" spans="1:13">
      <c r="A53" s="301">
        <v>44</v>
      </c>
      <c r="B53" s="277" t="s">
        <v>72</v>
      </c>
      <c r="C53" s="277">
        <v>13081.55</v>
      </c>
      <c r="D53" s="279">
        <v>13017.683333333332</v>
      </c>
      <c r="E53" s="279">
        <v>12893.716666666665</v>
      </c>
      <c r="F53" s="279">
        <v>12705.883333333333</v>
      </c>
      <c r="G53" s="279">
        <v>12581.916666666666</v>
      </c>
      <c r="H53" s="279">
        <v>13205.516666666665</v>
      </c>
      <c r="I53" s="279">
        <v>13329.483333333332</v>
      </c>
      <c r="J53" s="279">
        <v>13517.316666666664</v>
      </c>
      <c r="K53" s="277">
        <v>13141.65</v>
      </c>
      <c r="L53" s="277">
        <v>12829.85</v>
      </c>
      <c r="M53" s="277">
        <v>0.49684</v>
      </c>
    </row>
    <row r="54" spans="1:13">
      <c r="A54" s="301">
        <v>45</v>
      </c>
      <c r="B54" s="277" t="s">
        <v>74</v>
      </c>
      <c r="C54" s="277">
        <v>414.4</v>
      </c>
      <c r="D54" s="279">
        <v>417.45</v>
      </c>
      <c r="E54" s="279">
        <v>409.4</v>
      </c>
      <c r="F54" s="279">
        <v>404.4</v>
      </c>
      <c r="G54" s="279">
        <v>396.34999999999997</v>
      </c>
      <c r="H54" s="279">
        <v>422.45</v>
      </c>
      <c r="I54" s="279">
        <v>430.50000000000006</v>
      </c>
      <c r="J54" s="279">
        <v>435.5</v>
      </c>
      <c r="K54" s="277">
        <v>425.5</v>
      </c>
      <c r="L54" s="277">
        <v>412.45</v>
      </c>
      <c r="M54" s="277">
        <v>83.340209999999999</v>
      </c>
    </row>
    <row r="55" spans="1:13">
      <c r="A55" s="301">
        <v>46</v>
      </c>
      <c r="B55" s="277" t="s">
        <v>75</v>
      </c>
      <c r="C55" s="277">
        <v>3734.1</v>
      </c>
      <c r="D55" s="279">
        <v>3738.5333333333333</v>
      </c>
      <c r="E55" s="279">
        <v>3710.5666666666666</v>
      </c>
      <c r="F55" s="279">
        <v>3687.0333333333333</v>
      </c>
      <c r="G55" s="279">
        <v>3659.0666666666666</v>
      </c>
      <c r="H55" s="279">
        <v>3762.0666666666666</v>
      </c>
      <c r="I55" s="279">
        <v>3790.0333333333328</v>
      </c>
      <c r="J55" s="279">
        <v>3813.5666666666666</v>
      </c>
      <c r="K55" s="277">
        <v>3766.5</v>
      </c>
      <c r="L55" s="277">
        <v>3715</v>
      </c>
      <c r="M55" s="277">
        <v>3.6610999999999998</v>
      </c>
    </row>
    <row r="56" spans="1:13">
      <c r="A56" s="301">
        <v>47</v>
      </c>
      <c r="B56" s="277" t="s">
        <v>76</v>
      </c>
      <c r="C56" s="277">
        <v>375.05</v>
      </c>
      <c r="D56" s="279">
        <v>373.59999999999997</v>
      </c>
      <c r="E56" s="279">
        <v>368.69999999999993</v>
      </c>
      <c r="F56" s="279">
        <v>362.34999999999997</v>
      </c>
      <c r="G56" s="279">
        <v>357.44999999999993</v>
      </c>
      <c r="H56" s="279">
        <v>379.94999999999993</v>
      </c>
      <c r="I56" s="279">
        <v>384.84999999999991</v>
      </c>
      <c r="J56" s="279">
        <v>391.19999999999993</v>
      </c>
      <c r="K56" s="277">
        <v>378.5</v>
      </c>
      <c r="L56" s="277">
        <v>367.25</v>
      </c>
      <c r="M56" s="277">
        <v>41.546550000000003</v>
      </c>
    </row>
    <row r="57" spans="1:13">
      <c r="A57" s="301">
        <v>48</v>
      </c>
      <c r="B57" s="277" t="s">
        <v>77</v>
      </c>
      <c r="C57" s="277">
        <v>100.55</v>
      </c>
      <c r="D57" s="279">
        <v>100.60000000000001</v>
      </c>
      <c r="E57" s="279">
        <v>99.700000000000017</v>
      </c>
      <c r="F57" s="279">
        <v>98.850000000000009</v>
      </c>
      <c r="G57" s="279">
        <v>97.950000000000017</v>
      </c>
      <c r="H57" s="279">
        <v>101.45000000000002</v>
      </c>
      <c r="I57" s="279">
        <v>102.35000000000002</v>
      </c>
      <c r="J57" s="279">
        <v>103.20000000000002</v>
      </c>
      <c r="K57" s="277">
        <v>101.5</v>
      </c>
      <c r="L57" s="277">
        <v>99.75</v>
      </c>
      <c r="M57" s="277">
        <v>44.999940000000002</v>
      </c>
    </row>
    <row r="58" spans="1:13">
      <c r="A58" s="301">
        <v>49</v>
      </c>
      <c r="B58" s="277" t="s">
        <v>78</v>
      </c>
      <c r="C58" s="277">
        <v>120.15</v>
      </c>
      <c r="D58" s="279">
        <v>120.45</v>
      </c>
      <c r="E58" s="279">
        <v>119.4</v>
      </c>
      <c r="F58" s="279">
        <v>118.65</v>
      </c>
      <c r="G58" s="279">
        <v>117.60000000000001</v>
      </c>
      <c r="H58" s="279">
        <v>121.2</v>
      </c>
      <c r="I58" s="279">
        <v>122.24999999999999</v>
      </c>
      <c r="J58" s="279">
        <v>123</v>
      </c>
      <c r="K58" s="277">
        <v>121.5</v>
      </c>
      <c r="L58" s="277">
        <v>119.7</v>
      </c>
      <c r="M58" s="277">
        <v>4.1892800000000001</v>
      </c>
    </row>
    <row r="59" spans="1:13">
      <c r="A59" s="301">
        <v>50</v>
      </c>
      <c r="B59" s="277" t="s">
        <v>81</v>
      </c>
      <c r="C59" s="277">
        <v>668.75</v>
      </c>
      <c r="D59" s="279">
        <v>669.65</v>
      </c>
      <c r="E59" s="279">
        <v>652.4</v>
      </c>
      <c r="F59" s="279">
        <v>636.04999999999995</v>
      </c>
      <c r="G59" s="279">
        <v>618.79999999999995</v>
      </c>
      <c r="H59" s="279">
        <v>686</v>
      </c>
      <c r="I59" s="279">
        <v>703.25</v>
      </c>
      <c r="J59" s="279">
        <v>719.6</v>
      </c>
      <c r="K59" s="277">
        <v>686.9</v>
      </c>
      <c r="L59" s="277">
        <v>653.29999999999995</v>
      </c>
      <c r="M59" s="277">
        <v>9.1478800000000007</v>
      </c>
    </row>
    <row r="60" spans="1:13">
      <c r="A60" s="301">
        <v>51</v>
      </c>
      <c r="B60" s="277" t="s">
        <v>82</v>
      </c>
      <c r="C60" s="277">
        <v>232.9</v>
      </c>
      <c r="D60" s="279">
        <v>232.61666666666667</v>
      </c>
      <c r="E60" s="279">
        <v>230.03333333333336</v>
      </c>
      <c r="F60" s="279">
        <v>227.16666666666669</v>
      </c>
      <c r="G60" s="279">
        <v>224.58333333333337</v>
      </c>
      <c r="H60" s="279">
        <v>235.48333333333335</v>
      </c>
      <c r="I60" s="279">
        <v>238.06666666666666</v>
      </c>
      <c r="J60" s="279">
        <v>240.93333333333334</v>
      </c>
      <c r="K60" s="277">
        <v>235.2</v>
      </c>
      <c r="L60" s="277">
        <v>229.75</v>
      </c>
      <c r="M60" s="277">
        <v>47.720350000000003</v>
      </c>
    </row>
    <row r="61" spans="1:13">
      <c r="A61" s="301">
        <v>52</v>
      </c>
      <c r="B61" s="277" t="s">
        <v>83</v>
      </c>
      <c r="C61" s="277">
        <v>742.45</v>
      </c>
      <c r="D61" s="279">
        <v>739.69999999999993</v>
      </c>
      <c r="E61" s="279">
        <v>725.39999999999986</v>
      </c>
      <c r="F61" s="279">
        <v>708.34999999999991</v>
      </c>
      <c r="G61" s="279">
        <v>694.04999999999984</v>
      </c>
      <c r="H61" s="279">
        <v>756.74999999999989</v>
      </c>
      <c r="I61" s="279">
        <v>771.04999999999984</v>
      </c>
      <c r="J61" s="279">
        <v>788.09999999999991</v>
      </c>
      <c r="K61" s="277">
        <v>754</v>
      </c>
      <c r="L61" s="277">
        <v>722.65</v>
      </c>
      <c r="M61" s="277">
        <v>145.48327</v>
      </c>
    </row>
    <row r="62" spans="1:13">
      <c r="A62" s="301">
        <v>53</v>
      </c>
      <c r="B62" s="277" t="s">
        <v>84</v>
      </c>
      <c r="C62" s="277">
        <v>124.1</v>
      </c>
      <c r="D62" s="279">
        <v>124.55</v>
      </c>
      <c r="E62" s="279">
        <v>123.35</v>
      </c>
      <c r="F62" s="279">
        <v>122.6</v>
      </c>
      <c r="G62" s="279">
        <v>121.39999999999999</v>
      </c>
      <c r="H62" s="279">
        <v>125.3</v>
      </c>
      <c r="I62" s="279">
        <v>126.50000000000001</v>
      </c>
      <c r="J62" s="279">
        <v>127.25</v>
      </c>
      <c r="K62" s="277">
        <v>125.75</v>
      </c>
      <c r="L62" s="277">
        <v>123.8</v>
      </c>
      <c r="M62" s="277">
        <v>115.41715000000001</v>
      </c>
    </row>
    <row r="63" spans="1:13">
      <c r="A63" s="301">
        <v>54</v>
      </c>
      <c r="B63" s="277" t="s">
        <v>3642</v>
      </c>
      <c r="C63" s="277">
        <v>2144.85</v>
      </c>
      <c r="D63" s="279">
        <v>2147.7000000000003</v>
      </c>
      <c r="E63" s="279">
        <v>2122.1500000000005</v>
      </c>
      <c r="F63" s="279">
        <v>2099.4500000000003</v>
      </c>
      <c r="G63" s="279">
        <v>2073.9000000000005</v>
      </c>
      <c r="H63" s="279">
        <v>2170.4000000000005</v>
      </c>
      <c r="I63" s="279">
        <v>2195.9500000000007</v>
      </c>
      <c r="J63" s="279">
        <v>2218.6500000000005</v>
      </c>
      <c r="K63" s="277">
        <v>2173.25</v>
      </c>
      <c r="L63" s="277">
        <v>2125</v>
      </c>
      <c r="M63" s="277">
        <v>3.5435099999999999</v>
      </c>
    </row>
    <row r="64" spans="1:13">
      <c r="A64" s="301">
        <v>55</v>
      </c>
      <c r="B64" s="277" t="s">
        <v>85</v>
      </c>
      <c r="C64" s="277">
        <v>1420.15</v>
      </c>
      <c r="D64" s="279">
        <v>1416.3833333333334</v>
      </c>
      <c r="E64" s="279">
        <v>1409.5666666666668</v>
      </c>
      <c r="F64" s="279">
        <v>1398.9833333333333</v>
      </c>
      <c r="G64" s="279">
        <v>1392.1666666666667</v>
      </c>
      <c r="H64" s="279">
        <v>1426.9666666666669</v>
      </c>
      <c r="I64" s="279">
        <v>1433.7833333333335</v>
      </c>
      <c r="J64" s="279">
        <v>1444.366666666667</v>
      </c>
      <c r="K64" s="277">
        <v>1423.2</v>
      </c>
      <c r="L64" s="277">
        <v>1405.8</v>
      </c>
      <c r="M64" s="277">
        <v>2.91168</v>
      </c>
    </row>
    <row r="65" spans="1:13">
      <c r="A65" s="301">
        <v>56</v>
      </c>
      <c r="B65" s="277" t="s">
        <v>86</v>
      </c>
      <c r="C65" s="277">
        <v>388.75</v>
      </c>
      <c r="D65" s="279">
        <v>386.90000000000003</v>
      </c>
      <c r="E65" s="279">
        <v>383.15000000000009</v>
      </c>
      <c r="F65" s="279">
        <v>377.55000000000007</v>
      </c>
      <c r="G65" s="279">
        <v>373.80000000000013</v>
      </c>
      <c r="H65" s="279">
        <v>392.50000000000006</v>
      </c>
      <c r="I65" s="279">
        <v>396.24999999999994</v>
      </c>
      <c r="J65" s="279">
        <v>401.85</v>
      </c>
      <c r="K65" s="277">
        <v>390.65</v>
      </c>
      <c r="L65" s="277">
        <v>381.3</v>
      </c>
      <c r="M65" s="277">
        <v>14.152290000000001</v>
      </c>
    </row>
    <row r="66" spans="1:13">
      <c r="A66" s="301">
        <v>57</v>
      </c>
      <c r="B66" s="277" t="s">
        <v>236</v>
      </c>
      <c r="C66" s="277">
        <v>807.55</v>
      </c>
      <c r="D66" s="279">
        <v>799.85</v>
      </c>
      <c r="E66" s="279">
        <v>782.7</v>
      </c>
      <c r="F66" s="279">
        <v>757.85</v>
      </c>
      <c r="G66" s="279">
        <v>740.7</v>
      </c>
      <c r="H66" s="279">
        <v>824.7</v>
      </c>
      <c r="I66" s="279">
        <v>841.84999999999991</v>
      </c>
      <c r="J66" s="279">
        <v>866.7</v>
      </c>
      <c r="K66" s="277">
        <v>817</v>
      </c>
      <c r="L66" s="277">
        <v>775</v>
      </c>
      <c r="M66" s="277">
        <v>7.1711499999999999</v>
      </c>
    </row>
    <row r="67" spans="1:13">
      <c r="A67" s="301">
        <v>58</v>
      </c>
      <c r="B67" s="277" t="s">
        <v>237</v>
      </c>
      <c r="C67" s="277">
        <v>276.05</v>
      </c>
      <c r="D67" s="279">
        <v>276.83333333333331</v>
      </c>
      <c r="E67" s="279">
        <v>270.16666666666663</v>
      </c>
      <c r="F67" s="279">
        <v>264.2833333333333</v>
      </c>
      <c r="G67" s="279">
        <v>257.61666666666662</v>
      </c>
      <c r="H67" s="279">
        <v>282.71666666666664</v>
      </c>
      <c r="I67" s="279">
        <v>289.38333333333327</v>
      </c>
      <c r="J67" s="279">
        <v>295.26666666666665</v>
      </c>
      <c r="K67" s="277">
        <v>283.5</v>
      </c>
      <c r="L67" s="277">
        <v>270.95</v>
      </c>
      <c r="M67" s="277">
        <v>45.154879999999999</v>
      </c>
    </row>
    <row r="68" spans="1:13">
      <c r="A68" s="301">
        <v>59</v>
      </c>
      <c r="B68" s="277" t="s">
        <v>235</v>
      </c>
      <c r="C68" s="277">
        <v>145.75</v>
      </c>
      <c r="D68" s="279">
        <v>145.46666666666667</v>
      </c>
      <c r="E68" s="279">
        <v>143.78333333333333</v>
      </c>
      <c r="F68" s="279">
        <v>141.81666666666666</v>
      </c>
      <c r="G68" s="279">
        <v>140.13333333333333</v>
      </c>
      <c r="H68" s="279">
        <v>147.43333333333334</v>
      </c>
      <c r="I68" s="279">
        <v>149.11666666666667</v>
      </c>
      <c r="J68" s="279">
        <v>151.08333333333334</v>
      </c>
      <c r="K68" s="277">
        <v>147.15</v>
      </c>
      <c r="L68" s="277">
        <v>143.5</v>
      </c>
      <c r="M68" s="277">
        <v>12.120380000000001</v>
      </c>
    </row>
    <row r="69" spans="1:13">
      <c r="A69" s="301">
        <v>60</v>
      </c>
      <c r="B69" s="277" t="s">
        <v>87</v>
      </c>
      <c r="C69" s="277">
        <v>484.05</v>
      </c>
      <c r="D69" s="279">
        <v>482.01666666666665</v>
      </c>
      <c r="E69" s="279">
        <v>470.0333333333333</v>
      </c>
      <c r="F69" s="279">
        <v>456.01666666666665</v>
      </c>
      <c r="G69" s="279">
        <v>444.0333333333333</v>
      </c>
      <c r="H69" s="279">
        <v>496.0333333333333</v>
      </c>
      <c r="I69" s="279">
        <v>508.01666666666665</v>
      </c>
      <c r="J69" s="279">
        <v>522.0333333333333</v>
      </c>
      <c r="K69" s="277">
        <v>494</v>
      </c>
      <c r="L69" s="277">
        <v>468</v>
      </c>
      <c r="M69" s="277">
        <v>35.09731</v>
      </c>
    </row>
    <row r="70" spans="1:13">
      <c r="A70" s="301">
        <v>61</v>
      </c>
      <c r="B70" s="277" t="s">
        <v>88</v>
      </c>
      <c r="C70" s="277">
        <v>505.75</v>
      </c>
      <c r="D70" s="279">
        <v>504.43333333333334</v>
      </c>
      <c r="E70" s="279">
        <v>500.86666666666667</v>
      </c>
      <c r="F70" s="279">
        <v>495.98333333333335</v>
      </c>
      <c r="G70" s="279">
        <v>492.41666666666669</v>
      </c>
      <c r="H70" s="279">
        <v>509.31666666666666</v>
      </c>
      <c r="I70" s="279">
        <v>512.88333333333344</v>
      </c>
      <c r="J70" s="279">
        <v>517.76666666666665</v>
      </c>
      <c r="K70" s="277">
        <v>508</v>
      </c>
      <c r="L70" s="277">
        <v>499.55</v>
      </c>
      <c r="M70" s="277">
        <v>26.574819999999999</v>
      </c>
    </row>
    <row r="71" spans="1:13">
      <c r="A71" s="301">
        <v>62</v>
      </c>
      <c r="B71" s="277" t="s">
        <v>238</v>
      </c>
      <c r="C71" s="277">
        <v>768.05</v>
      </c>
      <c r="D71" s="279">
        <v>765.96666666666658</v>
      </c>
      <c r="E71" s="279">
        <v>747.53333333333319</v>
      </c>
      <c r="F71" s="279">
        <v>727.01666666666665</v>
      </c>
      <c r="G71" s="279">
        <v>708.58333333333326</v>
      </c>
      <c r="H71" s="279">
        <v>786.48333333333312</v>
      </c>
      <c r="I71" s="279">
        <v>804.91666666666652</v>
      </c>
      <c r="J71" s="279">
        <v>825.43333333333305</v>
      </c>
      <c r="K71" s="277">
        <v>784.4</v>
      </c>
      <c r="L71" s="277">
        <v>745.45</v>
      </c>
      <c r="M71" s="277">
        <v>2.26051</v>
      </c>
    </row>
    <row r="72" spans="1:13">
      <c r="A72" s="301">
        <v>63</v>
      </c>
      <c r="B72" s="277" t="s">
        <v>91</v>
      </c>
      <c r="C72" s="277">
        <v>3184.95</v>
      </c>
      <c r="D72" s="279">
        <v>3200.4</v>
      </c>
      <c r="E72" s="279">
        <v>3150.8</v>
      </c>
      <c r="F72" s="279">
        <v>3116.65</v>
      </c>
      <c r="G72" s="279">
        <v>3067.05</v>
      </c>
      <c r="H72" s="279">
        <v>3234.55</v>
      </c>
      <c r="I72" s="279">
        <v>3284.1499999999996</v>
      </c>
      <c r="J72" s="279">
        <v>3318.3</v>
      </c>
      <c r="K72" s="277">
        <v>3250</v>
      </c>
      <c r="L72" s="277">
        <v>3166.25</v>
      </c>
      <c r="M72" s="277">
        <v>13.653740000000001</v>
      </c>
    </row>
    <row r="73" spans="1:13">
      <c r="A73" s="301">
        <v>64</v>
      </c>
      <c r="B73" s="277" t="s">
        <v>93</v>
      </c>
      <c r="C73" s="277">
        <v>155.55000000000001</v>
      </c>
      <c r="D73" s="279">
        <v>155.9</v>
      </c>
      <c r="E73" s="279">
        <v>152.80000000000001</v>
      </c>
      <c r="F73" s="279">
        <v>150.05000000000001</v>
      </c>
      <c r="G73" s="279">
        <v>146.95000000000002</v>
      </c>
      <c r="H73" s="279">
        <v>158.65</v>
      </c>
      <c r="I73" s="279">
        <v>161.74999999999997</v>
      </c>
      <c r="J73" s="279">
        <v>164.5</v>
      </c>
      <c r="K73" s="277">
        <v>159</v>
      </c>
      <c r="L73" s="277">
        <v>153.15</v>
      </c>
      <c r="M73" s="277">
        <v>85.874369999999999</v>
      </c>
    </row>
    <row r="74" spans="1:13">
      <c r="A74" s="301">
        <v>65</v>
      </c>
      <c r="B74" s="277" t="s">
        <v>231</v>
      </c>
      <c r="C74" s="277">
        <v>2136.15</v>
      </c>
      <c r="D74" s="279">
        <v>2150.3833333333332</v>
      </c>
      <c r="E74" s="279">
        <v>2115.7666666666664</v>
      </c>
      <c r="F74" s="279">
        <v>2095.3833333333332</v>
      </c>
      <c r="G74" s="279">
        <v>2060.7666666666664</v>
      </c>
      <c r="H74" s="279">
        <v>2170.7666666666664</v>
      </c>
      <c r="I74" s="279">
        <v>2205.3833333333332</v>
      </c>
      <c r="J74" s="279">
        <v>2225.7666666666664</v>
      </c>
      <c r="K74" s="277">
        <v>2185</v>
      </c>
      <c r="L74" s="277">
        <v>2130</v>
      </c>
      <c r="M74" s="277">
        <v>11.156639999999999</v>
      </c>
    </row>
    <row r="75" spans="1:13">
      <c r="A75" s="301">
        <v>66</v>
      </c>
      <c r="B75" s="277" t="s">
        <v>94</v>
      </c>
      <c r="C75" s="277">
        <v>4442.3500000000004</v>
      </c>
      <c r="D75" s="279">
        <v>4454.6333333333341</v>
      </c>
      <c r="E75" s="279">
        <v>4360.2666666666682</v>
      </c>
      <c r="F75" s="279">
        <v>4278.1833333333343</v>
      </c>
      <c r="G75" s="279">
        <v>4183.8166666666684</v>
      </c>
      <c r="H75" s="279">
        <v>4536.7166666666681</v>
      </c>
      <c r="I75" s="279">
        <v>4631.0833333333348</v>
      </c>
      <c r="J75" s="279">
        <v>4713.1666666666679</v>
      </c>
      <c r="K75" s="277">
        <v>4549</v>
      </c>
      <c r="L75" s="277">
        <v>4372.55</v>
      </c>
      <c r="M75" s="277">
        <v>25.04467</v>
      </c>
    </row>
    <row r="76" spans="1:13">
      <c r="A76" s="301">
        <v>67</v>
      </c>
      <c r="B76" s="277" t="s">
        <v>239</v>
      </c>
      <c r="C76" s="277">
        <v>74.05</v>
      </c>
      <c r="D76" s="279">
        <v>74.583333333333329</v>
      </c>
      <c r="E76" s="279">
        <v>72.816666666666663</v>
      </c>
      <c r="F76" s="279">
        <v>71.583333333333329</v>
      </c>
      <c r="G76" s="279">
        <v>69.816666666666663</v>
      </c>
      <c r="H76" s="279">
        <v>75.816666666666663</v>
      </c>
      <c r="I76" s="279">
        <v>77.583333333333343</v>
      </c>
      <c r="J76" s="279">
        <v>78.816666666666663</v>
      </c>
      <c r="K76" s="277">
        <v>76.349999999999994</v>
      </c>
      <c r="L76" s="277">
        <v>73.349999999999994</v>
      </c>
      <c r="M76" s="277">
        <v>9.3136700000000001</v>
      </c>
    </row>
    <row r="77" spans="1:13">
      <c r="A77" s="301">
        <v>68</v>
      </c>
      <c r="B77" s="277" t="s">
        <v>95</v>
      </c>
      <c r="C77" s="277">
        <v>2140.6</v>
      </c>
      <c r="D77" s="279">
        <v>2143.6333333333332</v>
      </c>
      <c r="E77" s="279">
        <v>2116.9666666666662</v>
      </c>
      <c r="F77" s="279">
        <v>2093.333333333333</v>
      </c>
      <c r="G77" s="279">
        <v>2066.6666666666661</v>
      </c>
      <c r="H77" s="279">
        <v>2167.2666666666664</v>
      </c>
      <c r="I77" s="279">
        <v>2193.9333333333334</v>
      </c>
      <c r="J77" s="279">
        <v>2217.5666666666666</v>
      </c>
      <c r="K77" s="277">
        <v>2170.3000000000002</v>
      </c>
      <c r="L77" s="277">
        <v>2120</v>
      </c>
      <c r="M77" s="277">
        <v>12.642010000000001</v>
      </c>
    </row>
    <row r="78" spans="1:13">
      <c r="A78" s="301">
        <v>69</v>
      </c>
      <c r="B78" s="277" t="s">
        <v>240</v>
      </c>
      <c r="C78" s="277">
        <v>397.6</v>
      </c>
      <c r="D78" s="279">
        <v>398.3</v>
      </c>
      <c r="E78" s="279">
        <v>389.05</v>
      </c>
      <c r="F78" s="279">
        <v>380.5</v>
      </c>
      <c r="G78" s="279">
        <v>371.25</v>
      </c>
      <c r="H78" s="279">
        <v>406.85</v>
      </c>
      <c r="I78" s="279">
        <v>416.1</v>
      </c>
      <c r="J78" s="279">
        <v>424.65000000000003</v>
      </c>
      <c r="K78" s="277">
        <v>407.55</v>
      </c>
      <c r="L78" s="277">
        <v>389.75</v>
      </c>
      <c r="M78" s="277">
        <v>7.7987700000000002</v>
      </c>
    </row>
    <row r="79" spans="1:13">
      <c r="A79" s="301">
        <v>70</v>
      </c>
      <c r="B79" s="277" t="s">
        <v>241</v>
      </c>
      <c r="C79" s="277">
        <v>1129.45</v>
      </c>
      <c r="D79" s="279">
        <v>1138.2</v>
      </c>
      <c r="E79" s="279">
        <v>1106.4000000000001</v>
      </c>
      <c r="F79" s="279">
        <v>1083.3500000000001</v>
      </c>
      <c r="G79" s="279">
        <v>1051.5500000000002</v>
      </c>
      <c r="H79" s="279">
        <v>1161.25</v>
      </c>
      <c r="I79" s="279">
        <v>1193.0499999999997</v>
      </c>
      <c r="J79" s="279">
        <v>1216.0999999999999</v>
      </c>
      <c r="K79" s="277">
        <v>1170</v>
      </c>
      <c r="L79" s="277">
        <v>1115.1500000000001</v>
      </c>
      <c r="M79" s="277">
        <v>0.85816999999999999</v>
      </c>
    </row>
    <row r="80" spans="1:13">
      <c r="A80" s="301">
        <v>71</v>
      </c>
      <c r="B80" s="277" t="s">
        <v>97</v>
      </c>
      <c r="C80" s="277">
        <v>1229.8</v>
      </c>
      <c r="D80" s="279">
        <v>1233.55</v>
      </c>
      <c r="E80" s="279">
        <v>1210.25</v>
      </c>
      <c r="F80" s="279">
        <v>1190.7</v>
      </c>
      <c r="G80" s="279">
        <v>1167.4000000000001</v>
      </c>
      <c r="H80" s="279">
        <v>1253.0999999999999</v>
      </c>
      <c r="I80" s="279">
        <v>1276.3999999999996</v>
      </c>
      <c r="J80" s="279">
        <v>1295.9499999999998</v>
      </c>
      <c r="K80" s="277">
        <v>1256.8499999999999</v>
      </c>
      <c r="L80" s="277">
        <v>1214</v>
      </c>
      <c r="M80" s="277">
        <v>16.50009</v>
      </c>
    </row>
    <row r="81" spans="1:13">
      <c r="A81" s="301">
        <v>72</v>
      </c>
      <c r="B81" s="277" t="s">
        <v>98</v>
      </c>
      <c r="C81" s="277">
        <v>163.15</v>
      </c>
      <c r="D81" s="279">
        <v>162.36666666666667</v>
      </c>
      <c r="E81" s="279">
        <v>161.13333333333335</v>
      </c>
      <c r="F81" s="279">
        <v>159.11666666666667</v>
      </c>
      <c r="G81" s="279">
        <v>157.88333333333335</v>
      </c>
      <c r="H81" s="279">
        <v>164.38333333333335</v>
      </c>
      <c r="I81" s="279">
        <v>165.6166666666667</v>
      </c>
      <c r="J81" s="279">
        <v>167.63333333333335</v>
      </c>
      <c r="K81" s="277">
        <v>163.6</v>
      </c>
      <c r="L81" s="277">
        <v>160.35</v>
      </c>
      <c r="M81" s="277">
        <v>27.851980000000001</v>
      </c>
    </row>
    <row r="82" spans="1:13">
      <c r="A82" s="301">
        <v>73</v>
      </c>
      <c r="B82" s="277" t="s">
        <v>99</v>
      </c>
      <c r="C82" s="277">
        <v>54.25</v>
      </c>
      <c r="D82" s="279">
        <v>53.85</v>
      </c>
      <c r="E82" s="279">
        <v>53.25</v>
      </c>
      <c r="F82" s="279">
        <v>52.25</v>
      </c>
      <c r="G82" s="279">
        <v>51.65</v>
      </c>
      <c r="H82" s="279">
        <v>54.85</v>
      </c>
      <c r="I82" s="279">
        <v>55.45000000000001</v>
      </c>
      <c r="J82" s="279">
        <v>56.45</v>
      </c>
      <c r="K82" s="277">
        <v>54.45</v>
      </c>
      <c r="L82" s="277">
        <v>52.85</v>
      </c>
      <c r="M82" s="277">
        <v>250.98558</v>
      </c>
    </row>
    <row r="83" spans="1:13">
      <c r="A83" s="301">
        <v>74</v>
      </c>
      <c r="B83" s="277" t="s">
        <v>370</v>
      </c>
      <c r="C83" s="277">
        <v>131.44999999999999</v>
      </c>
      <c r="D83" s="279">
        <v>131.98333333333332</v>
      </c>
      <c r="E83" s="279">
        <v>130.26666666666665</v>
      </c>
      <c r="F83" s="279">
        <v>129.08333333333334</v>
      </c>
      <c r="G83" s="279">
        <v>127.36666666666667</v>
      </c>
      <c r="H83" s="279">
        <v>133.16666666666663</v>
      </c>
      <c r="I83" s="279">
        <v>134.88333333333327</v>
      </c>
      <c r="J83" s="279">
        <v>136.06666666666661</v>
      </c>
      <c r="K83" s="277">
        <v>133.69999999999999</v>
      </c>
      <c r="L83" s="277">
        <v>130.80000000000001</v>
      </c>
      <c r="M83" s="277">
        <v>10.375310000000001</v>
      </c>
    </row>
    <row r="84" spans="1:13">
      <c r="A84" s="301">
        <v>75</v>
      </c>
      <c r="B84" s="277" t="s">
        <v>244</v>
      </c>
      <c r="C84" s="277">
        <v>103.85</v>
      </c>
      <c r="D84" s="279">
        <v>101.93333333333334</v>
      </c>
      <c r="E84" s="279">
        <v>98.466666666666669</v>
      </c>
      <c r="F84" s="279">
        <v>93.083333333333329</v>
      </c>
      <c r="G84" s="279">
        <v>89.61666666666666</v>
      </c>
      <c r="H84" s="279">
        <v>107.31666666666668</v>
      </c>
      <c r="I84" s="279">
        <v>110.78333333333335</v>
      </c>
      <c r="J84" s="279">
        <v>116.16666666666669</v>
      </c>
      <c r="K84" s="277">
        <v>105.4</v>
      </c>
      <c r="L84" s="277">
        <v>96.55</v>
      </c>
      <c r="M84" s="277">
        <v>90.904380000000003</v>
      </c>
    </row>
    <row r="85" spans="1:13">
      <c r="A85" s="301">
        <v>76</v>
      </c>
      <c r="B85" s="277" t="s">
        <v>100</v>
      </c>
      <c r="C85" s="277">
        <v>92.1</v>
      </c>
      <c r="D85" s="279">
        <v>91.983333333333334</v>
      </c>
      <c r="E85" s="279">
        <v>91.216666666666669</v>
      </c>
      <c r="F85" s="279">
        <v>90.333333333333329</v>
      </c>
      <c r="G85" s="279">
        <v>89.566666666666663</v>
      </c>
      <c r="H85" s="279">
        <v>92.866666666666674</v>
      </c>
      <c r="I85" s="279">
        <v>93.633333333333354</v>
      </c>
      <c r="J85" s="279">
        <v>94.51666666666668</v>
      </c>
      <c r="K85" s="277">
        <v>92.75</v>
      </c>
      <c r="L85" s="277">
        <v>91.1</v>
      </c>
      <c r="M85" s="277">
        <v>84.258470000000003</v>
      </c>
    </row>
    <row r="86" spans="1:13">
      <c r="A86" s="301">
        <v>77</v>
      </c>
      <c r="B86" s="277" t="s">
        <v>245</v>
      </c>
      <c r="C86" s="277">
        <v>133.65</v>
      </c>
      <c r="D86" s="279">
        <v>133.98333333333332</v>
      </c>
      <c r="E86" s="279">
        <v>132.96666666666664</v>
      </c>
      <c r="F86" s="279">
        <v>132.28333333333333</v>
      </c>
      <c r="G86" s="279">
        <v>131.26666666666665</v>
      </c>
      <c r="H86" s="279">
        <v>134.66666666666663</v>
      </c>
      <c r="I86" s="279">
        <v>135.68333333333334</v>
      </c>
      <c r="J86" s="279">
        <v>136.36666666666662</v>
      </c>
      <c r="K86" s="277">
        <v>135</v>
      </c>
      <c r="L86" s="277">
        <v>133.30000000000001</v>
      </c>
      <c r="M86" s="277">
        <v>1.9102300000000001</v>
      </c>
    </row>
    <row r="87" spans="1:13">
      <c r="A87" s="301">
        <v>78</v>
      </c>
      <c r="B87" s="277" t="s">
        <v>101</v>
      </c>
      <c r="C87" s="277">
        <v>493.6</v>
      </c>
      <c r="D87" s="279">
        <v>492.11666666666662</v>
      </c>
      <c r="E87" s="279">
        <v>484.48333333333323</v>
      </c>
      <c r="F87" s="279">
        <v>475.36666666666662</v>
      </c>
      <c r="G87" s="279">
        <v>467.73333333333323</v>
      </c>
      <c r="H87" s="279">
        <v>501.23333333333323</v>
      </c>
      <c r="I87" s="279">
        <v>508.86666666666656</v>
      </c>
      <c r="J87" s="279">
        <v>517.98333333333323</v>
      </c>
      <c r="K87" s="277">
        <v>499.75</v>
      </c>
      <c r="L87" s="277">
        <v>483</v>
      </c>
      <c r="M87" s="277">
        <v>37.426200000000001</v>
      </c>
    </row>
    <row r="88" spans="1:13">
      <c r="A88" s="301">
        <v>79</v>
      </c>
      <c r="B88" s="277" t="s">
        <v>103</v>
      </c>
      <c r="C88" s="277">
        <v>23.9</v>
      </c>
      <c r="D88" s="279">
        <v>23.849999999999998</v>
      </c>
      <c r="E88" s="279">
        <v>23.499999999999996</v>
      </c>
      <c r="F88" s="279">
        <v>23.099999999999998</v>
      </c>
      <c r="G88" s="279">
        <v>22.749999999999996</v>
      </c>
      <c r="H88" s="279">
        <v>24.249999999999996</v>
      </c>
      <c r="I88" s="279">
        <v>24.599999999999998</v>
      </c>
      <c r="J88" s="279">
        <v>24.999999999999996</v>
      </c>
      <c r="K88" s="277">
        <v>24.2</v>
      </c>
      <c r="L88" s="277">
        <v>23.45</v>
      </c>
      <c r="M88" s="277">
        <v>103.69264</v>
      </c>
    </row>
    <row r="89" spans="1:13">
      <c r="A89" s="301">
        <v>80</v>
      </c>
      <c r="B89" s="277" t="s">
        <v>246</v>
      </c>
      <c r="C89" s="277">
        <v>528.20000000000005</v>
      </c>
      <c r="D89" s="279">
        <v>521.19999999999993</v>
      </c>
      <c r="E89" s="279">
        <v>507.89999999999986</v>
      </c>
      <c r="F89" s="279">
        <v>487.59999999999991</v>
      </c>
      <c r="G89" s="279">
        <v>474.29999999999984</v>
      </c>
      <c r="H89" s="279">
        <v>541.49999999999989</v>
      </c>
      <c r="I89" s="279">
        <v>554.79999999999984</v>
      </c>
      <c r="J89" s="279">
        <v>575.09999999999991</v>
      </c>
      <c r="K89" s="277">
        <v>534.5</v>
      </c>
      <c r="L89" s="277">
        <v>500.9</v>
      </c>
      <c r="M89" s="277">
        <v>5.4211900000000002</v>
      </c>
    </row>
    <row r="90" spans="1:13">
      <c r="A90" s="301">
        <v>81</v>
      </c>
      <c r="B90" s="277" t="s">
        <v>104</v>
      </c>
      <c r="C90" s="277">
        <v>706.2</v>
      </c>
      <c r="D90" s="279">
        <v>702.2833333333333</v>
      </c>
      <c r="E90" s="279">
        <v>692.66666666666663</v>
      </c>
      <c r="F90" s="279">
        <v>679.13333333333333</v>
      </c>
      <c r="G90" s="279">
        <v>669.51666666666665</v>
      </c>
      <c r="H90" s="279">
        <v>715.81666666666661</v>
      </c>
      <c r="I90" s="279">
        <v>725.43333333333339</v>
      </c>
      <c r="J90" s="279">
        <v>738.96666666666658</v>
      </c>
      <c r="K90" s="277">
        <v>711.9</v>
      </c>
      <c r="L90" s="277">
        <v>688.75</v>
      </c>
      <c r="M90" s="277">
        <v>16.59141</v>
      </c>
    </row>
    <row r="91" spans="1:13">
      <c r="A91" s="301">
        <v>82</v>
      </c>
      <c r="B91" s="277" t="s">
        <v>247</v>
      </c>
      <c r="C91" s="277">
        <v>416.5</v>
      </c>
      <c r="D91" s="279">
        <v>419.18333333333339</v>
      </c>
      <c r="E91" s="279">
        <v>409.6666666666668</v>
      </c>
      <c r="F91" s="279">
        <v>402.83333333333343</v>
      </c>
      <c r="G91" s="279">
        <v>393.31666666666683</v>
      </c>
      <c r="H91" s="279">
        <v>426.01666666666677</v>
      </c>
      <c r="I91" s="279">
        <v>435.53333333333342</v>
      </c>
      <c r="J91" s="279">
        <v>442.36666666666673</v>
      </c>
      <c r="K91" s="277">
        <v>428.7</v>
      </c>
      <c r="L91" s="277">
        <v>412.35</v>
      </c>
      <c r="M91" s="277">
        <v>1.78752</v>
      </c>
    </row>
    <row r="92" spans="1:13">
      <c r="A92" s="301">
        <v>83</v>
      </c>
      <c r="B92" s="277" t="s">
        <v>248</v>
      </c>
      <c r="C92" s="277">
        <v>896.1</v>
      </c>
      <c r="D92" s="279">
        <v>899.66666666666663</v>
      </c>
      <c r="E92" s="279">
        <v>888.93333333333328</v>
      </c>
      <c r="F92" s="279">
        <v>881.76666666666665</v>
      </c>
      <c r="G92" s="279">
        <v>871.0333333333333</v>
      </c>
      <c r="H92" s="279">
        <v>906.83333333333326</v>
      </c>
      <c r="I92" s="279">
        <v>917.56666666666661</v>
      </c>
      <c r="J92" s="279">
        <v>924.73333333333323</v>
      </c>
      <c r="K92" s="277">
        <v>910.4</v>
      </c>
      <c r="L92" s="277">
        <v>892.5</v>
      </c>
      <c r="M92" s="277">
        <v>2.5140699999999998</v>
      </c>
    </row>
    <row r="93" spans="1:13">
      <c r="A93" s="301">
        <v>84</v>
      </c>
      <c r="B93" s="277" t="s">
        <v>105</v>
      </c>
      <c r="C93" s="277">
        <v>720.4</v>
      </c>
      <c r="D93" s="279">
        <v>717.9</v>
      </c>
      <c r="E93" s="279">
        <v>712.3</v>
      </c>
      <c r="F93" s="279">
        <v>704.19999999999993</v>
      </c>
      <c r="G93" s="279">
        <v>698.59999999999991</v>
      </c>
      <c r="H93" s="279">
        <v>726</v>
      </c>
      <c r="I93" s="279">
        <v>731.60000000000014</v>
      </c>
      <c r="J93" s="279">
        <v>739.7</v>
      </c>
      <c r="K93" s="277">
        <v>723.5</v>
      </c>
      <c r="L93" s="277">
        <v>709.8</v>
      </c>
      <c r="M93" s="277">
        <v>29.265709999999999</v>
      </c>
    </row>
    <row r="94" spans="1:13">
      <c r="A94" s="301">
        <v>85</v>
      </c>
      <c r="B94" s="277" t="s">
        <v>250</v>
      </c>
      <c r="C94" s="277">
        <v>218.55</v>
      </c>
      <c r="D94" s="279">
        <v>218.18333333333331</v>
      </c>
      <c r="E94" s="279">
        <v>211.56666666666661</v>
      </c>
      <c r="F94" s="279">
        <v>204.58333333333329</v>
      </c>
      <c r="G94" s="279">
        <v>197.96666666666658</v>
      </c>
      <c r="H94" s="279">
        <v>225.16666666666663</v>
      </c>
      <c r="I94" s="279">
        <v>231.78333333333336</v>
      </c>
      <c r="J94" s="279">
        <v>238.76666666666665</v>
      </c>
      <c r="K94" s="277">
        <v>224.8</v>
      </c>
      <c r="L94" s="277">
        <v>211.2</v>
      </c>
      <c r="M94" s="277">
        <v>25.15448</v>
      </c>
    </row>
    <row r="95" spans="1:13">
      <c r="A95" s="301">
        <v>86</v>
      </c>
      <c r="B95" s="277" t="s">
        <v>386</v>
      </c>
      <c r="C95" s="277">
        <v>304.7</v>
      </c>
      <c r="D95" s="279">
        <v>306.03333333333336</v>
      </c>
      <c r="E95" s="279">
        <v>302.56666666666672</v>
      </c>
      <c r="F95" s="279">
        <v>300.43333333333334</v>
      </c>
      <c r="G95" s="279">
        <v>296.9666666666667</v>
      </c>
      <c r="H95" s="279">
        <v>308.16666666666674</v>
      </c>
      <c r="I95" s="279">
        <v>311.63333333333333</v>
      </c>
      <c r="J95" s="279">
        <v>313.76666666666677</v>
      </c>
      <c r="K95" s="277">
        <v>309.5</v>
      </c>
      <c r="L95" s="277">
        <v>303.89999999999998</v>
      </c>
      <c r="M95" s="277">
        <v>5.7954800000000004</v>
      </c>
    </row>
    <row r="96" spans="1:13">
      <c r="A96" s="301">
        <v>87</v>
      </c>
      <c r="B96" s="277" t="s">
        <v>106</v>
      </c>
      <c r="C96" s="277">
        <v>671.05</v>
      </c>
      <c r="D96" s="279">
        <v>671.1</v>
      </c>
      <c r="E96" s="279">
        <v>665.2</v>
      </c>
      <c r="F96" s="279">
        <v>659.35</v>
      </c>
      <c r="G96" s="279">
        <v>653.45000000000005</v>
      </c>
      <c r="H96" s="279">
        <v>676.95</v>
      </c>
      <c r="I96" s="279">
        <v>682.84999999999991</v>
      </c>
      <c r="J96" s="279">
        <v>688.7</v>
      </c>
      <c r="K96" s="277">
        <v>677</v>
      </c>
      <c r="L96" s="277">
        <v>665.25</v>
      </c>
      <c r="M96" s="277">
        <v>20.16966</v>
      </c>
    </row>
    <row r="97" spans="1:13">
      <c r="A97" s="301">
        <v>88</v>
      </c>
      <c r="B97" s="277" t="s">
        <v>108</v>
      </c>
      <c r="C97" s="277">
        <v>792.7</v>
      </c>
      <c r="D97" s="279">
        <v>795.20000000000016</v>
      </c>
      <c r="E97" s="279">
        <v>780.5500000000003</v>
      </c>
      <c r="F97" s="279">
        <v>768.40000000000009</v>
      </c>
      <c r="G97" s="279">
        <v>753.75000000000023</v>
      </c>
      <c r="H97" s="279">
        <v>807.35000000000036</v>
      </c>
      <c r="I97" s="279">
        <v>822.00000000000023</v>
      </c>
      <c r="J97" s="279">
        <v>834.15000000000043</v>
      </c>
      <c r="K97" s="277">
        <v>809.85</v>
      </c>
      <c r="L97" s="277">
        <v>783.05</v>
      </c>
      <c r="M97" s="277">
        <v>140.24787000000001</v>
      </c>
    </row>
    <row r="98" spans="1:13">
      <c r="A98" s="301">
        <v>89</v>
      </c>
      <c r="B98" s="277" t="s">
        <v>109</v>
      </c>
      <c r="C98" s="277">
        <v>1758.75</v>
      </c>
      <c r="D98" s="279">
        <v>1759.5166666666667</v>
      </c>
      <c r="E98" s="279">
        <v>1742.0333333333333</v>
      </c>
      <c r="F98" s="279">
        <v>1725.3166666666666</v>
      </c>
      <c r="G98" s="279">
        <v>1707.8333333333333</v>
      </c>
      <c r="H98" s="279">
        <v>1776.2333333333333</v>
      </c>
      <c r="I98" s="279">
        <v>1793.7166666666665</v>
      </c>
      <c r="J98" s="279">
        <v>1810.4333333333334</v>
      </c>
      <c r="K98" s="277">
        <v>1777</v>
      </c>
      <c r="L98" s="277">
        <v>1742.8</v>
      </c>
      <c r="M98" s="277">
        <v>31.595369999999999</v>
      </c>
    </row>
    <row r="99" spans="1:13">
      <c r="A99" s="301">
        <v>90</v>
      </c>
      <c r="B99" s="277" t="s">
        <v>252</v>
      </c>
      <c r="C99" s="277">
        <v>2307.3000000000002</v>
      </c>
      <c r="D99" s="279">
        <v>2324.7833333333333</v>
      </c>
      <c r="E99" s="279">
        <v>2285.5666666666666</v>
      </c>
      <c r="F99" s="279">
        <v>2263.8333333333335</v>
      </c>
      <c r="G99" s="279">
        <v>2224.6166666666668</v>
      </c>
      <c r="H99" s="279">
        <v>2346.5166666666664</v>
      </c>
      <c r="I99" s="279">
        <v>2385.7333333333327</v>
      </c>
      <c r="J99" s="279">
        <v>2407.4666666666662</v>
      </c>
      <c r="K99" s="277">
        <v>2364</v>
      </c>
      <c r="L99" s="277">
        <v>2303.0500000000002</v>
      </c>
      <c r="M99" s="277">
        <v>4.3104199999999997</v>
      </c>
    </row>
    <row r="100" spans="1:13">
      <c r="A100" s="301">
        <v>91</v>
      </c>
      <c r="B100" s="277" t="s">
        <v>110</v>
      </c>
      <c r="C100" s="277">
        <v>1070.5</v>
      </c>
      <c r="D100" s="279">
        <v>1068.25</v>
      </c>
      <c r="E100" s="279">
        <v>1060.3499999999999</v>
      </c>
      <c r="F100" s="279">
        <v>1050.1999999999998</v>
      </c>
      <c r="G100" s="279">
        <v>1042.2999999999997</v>
      </c>
      <c r="H100" s="279">
        <v>1078.4000000000001</v>
      </c>
      <c r="I100" s="279">
        <v>1086.3000000000002</v>
      </c>
      <c r="J100" s="279">
        <v>1096.4500000000003</v>
      </c>
      <c r="K100" s="277">
        <v>1076.1500000000001</v>
      </c>
      <c r="L100" s="277">
        <v>1058.0999999999999</v>
      </c>
      <c r="M100" s="277">
        <v>82.525660000000002</v>
      </c>
    </row>
    <row r="101" spans="1:13">
      <c r="A101" s="301">
        <v>92</v>
      </c>
      <c r="B101" s="277" t="s">
        <v>253</v>
      </c>
      <c r="C101" s="277">
        <v>594.20000000000005</v>
      </c>
      <c r="D101" s="279">
        <v>595.73333333333335</v>
      </c>
      <c r="E101" s="279">
        <v>589.51666666666665</v>
      </c>
      <c r="F101" s="279">
        <v>584.83333333333326</v>
      </c>
      <c r="G101" s="279">
        <v>578.61666666666656</v>
      </c>
      <c r="H101" s="279">
        <v>600.41666666666674</v>
      </c>
      <c r="I101" s="279">
        <v>606.63333333333344</v>
      </c>
      <c r="J101" s="279">
        <v>611.31666666666683</v>
      </c>
      <c r="K101" s="277">
        <v>601.95000000000005</v>
      </c>
      <c r="L101" s="277">
        <v>591.04999999999995</v>
      </c>
      <c r="M101" s="277">
        <v>23.719339999999999</v>
      </c>
    </row>
    <row r="102" spans="1:13">
      <c r="A102" s="301">
        <v>93</v>
      </c>
      <c r="B102" s="277" t="s">
        <v>111</v>
      </c>
      <c r="C102" s="277">
        <v>3037.15</v>
      </c>
      <c r="D102" s="279">
        <v>3031.3000000000006</v>
      </c>
      <c r="E102" s="279">
        <v>3010.9000000000015</v>
      </c>
      <c r="F102" s="279">
        <v>2984.650000000001</v>
      </c>
      <c r="G102" s="279">
        <v>2964.2500000000018</v>
      </c>
      <c r="H102" s="279">
        <v>3057.5500000000011</v>
      </c>
      <c r="I102" s="279">
        <v>3077.95</v>
      </c>
      <c r="J102" s="279">
        <v>3104.2000000000007</v>
      </c>
      <c r="K102" s="277">
        <v>3051.7</v>
      </c>
      <c r="L102" s="277">
        <v>3005.05</v>
      </c>
      <c r="M102" s="277">
        <v>9.1538299999999992</v>
      </c>
    </row>
    <row r="103" spans="1:13">
      <c r="A103" s="301">
        <v>94</v>
      </c>
      <c r="B103" s="277" t="s">
        <v>112</v>
      </c>
      <c r="C103" s="277">
        <v>451.65</v>
      </c>
      <c r="D103" s="279">
        <v>442.7833333333333</v>
      </c>
      <c r="E103" s="279">
        <v>429.66666666666663</v>
      </c>
      <c r="F103" s="279">
        <v>407.68333333333334</v>
      </c>
      <c r="G103" s="279">
        <v>394.56666666666666</v>
      </c>
      <c r="H103" s="279">
        <v>464.76666666666659</v>
      </c>
      <c r="I103" s="279">
        <v>477.88333333333327</v>
      </c>
      <c r="J103" s="279">
        <v>499.86666666666656</v>
      </c>
      <c r="K103" s="277">
        <v>455.9</v>
      </c>
      <c r="L103" s="277">
        <v>420.8</v>
      </c>
      <c r="M103" s="277">
        <v>69.904039999999995</v>
      </c>
    </row>
    <row r="104" spans="1:13">
      <c r="A104" s="301">
        <v>95</v>
      </c>
      <c r="B104" s="277" t="s">
        <v>114</v>
      </c>
      <c r="C104" s="277">
        <v>176.75</v>
      </c>
      <c r="D104" s="279">
        <v>176.86666666666667</v>
      </c>
      <c r="E104" s="279">
        <v>174.38333333333335</v>
      </c>
      <c r="F104" s="279">
        <v>172.01666666666668</v>
      </c>
      <c r="G104" s="279">
        <v>169.53333333333336</v>
      </c>
      <c r="H104" s="279">
        <v>179.23333333333335</v>
      </c>
      <c r="I104" s="279">
        <v>181.7166666666667</v>
      </c>
      <c r="J104" s="279">
        <v>184.08333333333334</v>
      </c>
      <c r="K104" s="277">
        <v>179.35</v>
      </c>
      <c r="L104" s="277">
        <v>174.5</v>
      </c>
      <c r="M104" s="277">
        <v>107.2685</v>
      </c>
    </row>
    <row r="105" spans="1:13">
      <c r="A105" s="301">
        <v>96</v>
      </c>
      <c r="B105" s="277" t="s">
        <v>115</v>
      </c>
      <c r="C105" s="277">
        <v>198.25</v>
      </c>
      <c r="D105" s="279">
        <v>197.65</v>
      </c>
      <c r="E105" s="279">
        <v>195.35000000000002</v>
      </c>
      <c r="F105" s="279">
        <v>192.45000000000002</v>
      </c>
      <c r="G105" s="279">
        <v>190.15000000000003</v>
      </c>
      <c r="H105" s="279">
        <v>200.55</v>
      </c>
      <c r="I105" s="279">
        <v>202.85000000000002</v>
      </c>
      <c r="J105" s="279">
        <v>205.75</v>
      </c>
      <c r="K105" s="277">
        <v>199.95</v>
      </c>
      <c r="L105" s="277">
        <v>194.75</v>
      </c>
      <c r="M105" s="277">
        <v>43.414619999999999</v>
      </c>
    </row>
    <row r="106" spans="1:13">
      <c r="A106" s="301">
        <v>97</v>
      </c>
      <c r="B106" s="277" t="s">
        <v>116</v>
      </c>
      <c r="C106" s="277">
        <v>2124.4499999999998</v>
      </c>
      <c r="D106" s="279">
        <v>2123.4833333333331</v>
      </c>
      <c r="E106" s="279">
        <v>2109.9666666666662</v>
      </c>
      <c r="F106" s="279">
        <v>2095.4833333333331</v>
      </c>
      <c r="G106" s="279">
        <v>2081.9666666666662</v>
      </c>
      <c r="H106" s="279">
        <v>2137.9666666666662</v>
      </c>
      <c r="I106" s="279">
        <v>2151.4833333333336</v>
      </c>
      <c r="J106" s="279">
        <v>2165.9666666666662</v>
      </c>
      <c r="K106" s="277">
        <v>2137</v>
      </c>
      <c r="L106" s="277">
        <v>2109</v>
      </c>
      <c r="M106" s="277">
        <v>12.240589999999999</v>
      </c>
    </row>
    <row r="107" spans="1:13">
      <c r="A107" s="301">
        <v>98</v>
      </c>
      <c r="B107" s="277" t="s">
        <v>254</v>
      </c>
      <c r="C107" s="277">
        <v>221.35</v>
      </c>
      <c r="D107" s="279">
        <v>224.04999999999998</v>
      </c>
      <c r="E107" s="279">
        <v>216.79999999999995</v>
      </c>
      <c r="F107" s="279">
        <v>212.24999999999997</v>
      </c>
      <c r="G107" s="279">
        <v>204.99999999999994</v>
      </c>
      <c r="H107" s="279">
        <v>228.59999999999997</v>
      </c>
      <c r="I107" s="279">
        <v>235.85000000000002</v>
      </c>
      <c r="J107" s="279">
        <v>240.39999999999998</v>
      </c>
      <c r="K107" s="277">
        <v>231.3</v>
      </c>
      <c r="L107" s="277">
        <v>219.5</v>
      </c>
      <c r="M107" s="277">
        <v>11.22838</v>
      </c>
    </row>
    <row r="108" spans="1:13">
      <c r="A108" s="301">
        <v>99</v>
      </c>
      <c r="B108" s="277" t="s">
        <v>255</v>
      </c>
      <c r="C108" s="277">
        <v>34.85</v>
      </c>
      <c r="D108" s="279">
        <v>35</v>
      </c>
      <c r="E108" s="279">
        <v>34.25</v>
      </c>
      <c r="F108" s="279">
        <v>33.65</v>
      </c>
      <c r="G108" s="279">
        <v>32.9</v>
      </c>
      <c r="H108" s="279">
        <v>35.6</v>
      </c>
      <c r="I108" s="279">
        <v>36.35</v>
      </c>
      <c r="J108" s="279">
        <v>36.950000000000003</v>
      </c>
      <c r="K108" s="277">
        <v>35.75</v>
      </c>
      <c r="L108" s="277">
        <v>34.4</v>
      </c>
      <c r="M108" s="277">
        <v>14.29673</v>
      </c>
    </row>
    <row r="109" spans="1:13">
      <c r="A109" s="301">
        <v>100</v>
      </c>
      <c r="B109" s="277" t="s">
        <v>117</v>
      </c>
      <c r="C109" s="277">
        <v>185.85</v>
      </c>
      <c r="D109" s="279">
        <v>187.26666666666665</v>
      </c>
      <c r="E109" s="279">
        <v>183.08333333333331</v>
      </c>
      <c r="F109" s="279">
        <v>180.31666666666666</v>
      </c>
      <c r="G109" s="279">
        <v>176.13333333333333</v>
      </c>
      <c r="H109" s="279">
        <v>190.0333333333333</v>
      </c>
      <c r="I109" s="279">
        <v>194.21666666666664</v>
      </c>
      <c r="J109" s="279">
        <v>196.98333333333329</v>
      </c>
      <c r="K109" s="277">
        <v>191.45</v>
      </c>
      <c r="L109" s="277">
        <v>184.5</v>
      </c>
      <c r="M109" s="277">
        <v>136.17124999999999</v>
      </c>
    </row>
    <row r="110" spans="1:13">
      <c r="A110" s="301">
        <v>101</v>
      </c>
      <c r="B110" s="277" t="s">
        <v>258</v>
      </c>
      <c r="C110" s="277">
        <v>218.15</v>
      </c>
      <c r="D110" s="279">
        <v>217.73333333333335</v>
      </c>
      <c r="E110" s="279">
        <v>215.06666666666669</v>
      </c>
      <c r="F110" s="279">
        <v>211.98333333333335</v>
      </c>
      <c r="G110" s="279">
        <v>209.31666666666669</v>
      </c>
      <c r="H110" s="279">
        <v>220.81666666666669</v>
      </c>
      <c r="I110" s="279">
        <v>223.48333333333332</v>
      </c>
      <c r="J110" s="279">
        <v>226.56666666666669</v>
      </c>
      <c r="K110" s="277">
        <v>220.4</v>
      </c>
      <c r="L110" s="277">
        <v>214.65</v>
      </c>
      <c r="M110" s="277">
        <v>13.734959999999999</v>
      </c>
    </row>
    <row r="111" spans="1:13">
      <c r="A111" s="301">
        <v>102</v>
      </c>
      <c r="B111" s="277" t="s">
        <v>118</v>
      </c>
      <c r="C111" s="277">
        <v>371.55</v>
      </c>
      <c r="D111" s="279">
        <v>369.16666666666669</v>
      </c>
      <c r="E111" s="279">
        <v>366.08333333333337</v>
      </c>
      <c r="F111" s="279">
        <v>360.61666666666667</v>
      </c>
      <c r="G111" s="279">
        <v>357.53333333333336</v>
      </c>
      <c r="H111" s="279">
        <v>374.63333333333338</v>
      </c>
      <c r="I111" s="279">
        <v>377.71666666666675</v>
      </c>
      <c r="J111" s="279">
        <v>383.18333333333339</v>
      </c>
      <c r="K111" s="277">
        <v>372.25</v>
      </c>
      <c r="L111" s="277">
        <v>363.7</v>
      </c>
      <c r="M111" s="277">
        <v>249.68262999999999</v>
      </c>
    </row>
    <row r="112" spans="1:13">
      <c r="A112" s="301">
        <v>103</v>
      </c>
      <c r="B112" s="277" t="s">
        <v>256</v>
      </c>
      <c r="C112" s="277">
        <v>1304.5</v>
      </c>
      <c r="D112" s="279">
        <v>1310.8999999999999</v>
      </c>
      <c r="E112" s="279">
        <v>1288.7999999999997</v>
      </c>
      <c r="F112" s="279">
        <v>1273.0999999999999</v>
      </c>
      <c r="G112" s="279">
        <v>1250.9999999999998</v>
      </c>
      <c r="H112" s="279">
        <v>1326.5999999999997</v>
      </c>
      <c r="I112" s="279">
        <v>1348.6999999999996</v>
      </c>
      <c r="J112" s="279">
        <v>1364.3999999999996</v>
      </c>
      <c r="K112" s="277">
        <v>1333</v>
      </c>
      <c r="L112" s="277">
        <v>1295.2</v>
      </c>
      <c r="M112" s="277">
        <v>6.6584700000000003</v>
      </c>
    </row>
    <row r="113" spans="1:13">
      <c r="A113" s="301">
        <v>104</v>
      </c>
      <c r="B113" s="277" t="s">
        <v>119</v>
      </c>
      <c r="C113" s="277">
        <v>427.4</v>
      </c>
      <c r="D113" s="279">
        <v>429.38333333333338</v>
      </c>
      <c r="E113" s="279">
        <v>422.76666666666677</v>
      </c>
      <c r="F113" s="279">
        <v>418.13333333333338</v>
      </c>
      <c r="G113" s="279">
        <v>411.51666666666677</v>
      </c>
      <c r="H113" s="279">
        <v>434.01666666666677</v>
      </c>
      <c r="I113" s="279">
        <v>440.63333333333344</v>
      </c>
      <c r="J113" s="279">
        <v>445.26666666666677</v>
      </c>
      <c r="K113" s="277">
        <v>436</v>
      </c>
      <c r="L113" s="277">
        <v>424.75</v>
      </c>
      <c r="M113" s="277">
        <v>13.61796</v>
      </c>
    </row>
    <row r="114" spans="1:13">
      <c r="A114" s="301">
        <v>105</v>
      </c>
      <c r="B114" s="277" t="s">
        <v>257</v>
      </c>
      <c r="C114" s="277">
        <v>37.65</v>
      </c>
      <c r="D114" s="279">
        <v>37.716666666666669</v>
      </c>
      <c r="E114" s="279">
        <v>37.333333333333336</v>
      </c>
      <c r="F114" s="279">
        <v>37.016666666666666</v>
      </c>
      <c r="G114" s="279">
        <v>36.633333333333333</v>
      </c>
      <c r="H114" s="279">
        <v>38.033333333333339</v>
      </c>
      <c r="I114" s="279">
        <v>38.416666666666664</v>
      </c>
      <c r="J114" s="279">
        <v>38.733333333333341</v>
      </c>
      <c r="K114" s="277">
        <v>38.1</v>
      </c>
      <c r="L114" s="277">
        <v>37.4</v>
      </c>
      <c r="M114" s="277">
        <v>8.4764400000000002</v>
      </c>
    </row>
    <row r="115" spans="1:13">
      <c r="A115" s="301">
        <v>106</v>
      </c>
      <c r="B115" s="277" t="s">
        <v>120</v>
      </c>
      <c r="C115" s="277">
        <v>11.75</v>
      </c>
      <c r="D115" s="279">
        <v>11.883333333333333</v>
      </c>
      <c r="E115" s="279">
        <v>11.516666666666666</v>
      </c>
      <c r="F115" s="279">
        <v>11.283333333333333</v>
      </c>
      <c r="G115" s="279">
        <v>10.916666666666666</v>
      </c>
      <c r="H115" s="279">
        <v>12.116666666666665</v>
      </c>
      <c r="I115" s="279">
        <v>12.483333333333333</v>
      </c>
      <c r="J115" s="279">
        <v>12.716666666666665</v>
      </c>
      <c r="K115" s="277">
        <v>12.25</v>
      </c>
      <c r="L115" s="277">
        <v>11.65</v>
      </c>
      <c r="M115" s="277">
        <v>7425.0732399999997</v>
      </c>
    </row>
    <row r="116" spans="1:13">
      <c r="A116" s="301">
        <v>107</v>
      </c>
      <c r="B116" s="277" t="s">
        <v>121</v>
      </c>
      <c r="C116" s="277">
        <v>32.15</v>
      </c>
      <c r="D116" s="279">
        <v>31.733333333333331</v>
      </c>
      <c r="E116" s="279">
        <v>31.066666666666663</v>
      </c>
      <c r="F116" s="279">
        <v>29.983333333333331</v>
      </c>
      <c r="G116" s="279">
        <v>29.316666666666663</v>
      </c>
      <c r="H116" s="279">
        <v>32.816666666666663</v>
      </c>
      <c r="I116" s="279">
        <v>33.483333333333327</v>
      </c>
      <c r="J116" s="279">
        <v>34.566666666666663</v>
      </c>
      <c r="K116" s="277">
        <v>32.4</v>
      </c>
      <c r="L116" s="277">
        <v>30.65</v>
      </c>
      <c r="M116" s="277">
        <v>389.71266000000003</v>
      </c>
    </row>
    <row r="117" spans="1:13">
      <c r="A117" s="301">
        <v>108</v>
      </c>
      <c r="B117" s="277" t="s">
        <v>122</v>
      </c>
      <c r="C117" s="277">
        <v>419.85</v>
      </c>
      <c r="D117" s="279">
        <v>417.18333333333334</v>
      </c>
      <c r="E117" s="279">
        <v>412.66666666666669</v>
      </c>
      <c r="F117" s="279">
        <v>405.48333333333335</v>
      </c>
      <c r="G117" s="279">
        <v>400.9666666666667</v>
      </c>
      <c r="H117" s="279">
        <v>424.36666666666667</v>
      </c>
      <c r="I117" s="279">
        <v>428.88333333333333</v>
      </c>
      <c r="J117" s="279">
        <v>436.06666666666666</v>
      </c>
      <c r="K117" s="277">
        <v>421.7</v>
      </c>
      <c r="L117" s="277">
        <v>410</v>
      </c>
      <c r="M117" s="277">
        <v>39.701070000000001</v>
      </c>
    </row>
    <row r="118" spans="1:13">
      <c r="A118" s="301">
        <v>109</v>
      </c>
      <c r="B118" s="277" t="s">
        <v>260</v>
      </c>
      <c r="C118" s="277">
        <v>103.3</v>
      </c>
      <c r="D118" s="279">
        <v>102.31666666666666</v>
      </c>
      <c r="E118" s="279">
        <v>100.68333333333332</v>
      </c>
      <c r="F118" s="279">
        <v>98.066666666666663</v>
      </c>
      <c r="G118" s="279">
        <v>96.433333333333323</v>
      </c>
      <c r="H118" s="279">
        <v>104.93333333333332</v>
      </c>
      <c r="I118" s="279">
        <v>106.56666666666665</v>
      </c>
      <c r="J118" s="279">
        <v>109.18333333333332</v>
      </c>
      <c r="K118" s="277">
        <v>103.95</v>
      </c>
      <c r="L118" s="277">
        <v>99.7</v>
      </c>
      <c r="M118" s="277">
        <v>80.398740000000004</v>
      </c>
    </row>
    <row r="119" spans="1:13">
      <c r="A119" s="301">
        <v>110</v>
      </c>
      <c r="B119" s="277" t="s">
        <v>123</v>
      </c>
      <c r="C119" s="277">
        <v>1343.55</v>
      </c>
      <c r="D119" s="279">
        <v>1339.7833333333335</v>
      </c>
      <c r="E119" s="279">
        <v>1324.5666666666671</v>
      </c>
      <c r="F119" s="279">
        <v>1305.5833333333335</v>
      </c>
      <c r="G119" s="279">
        <v>1290.366666666667</v>
      </c>
      <c r="H119" s="279">
        <v>1358.7666666666671</v>
      </c>
      <c r="I119" s="279">
        <v>1373.9833333333338</v>
      </c>
      <c r="J119" s="279">
        <v>1392.9666666666672</v>
      </c>
      <c r="K119" s="277">
        <v>1355</v>
      </c>
      <c r="L119" s="277">
        <v>1320.8</v>
      </c>
      <c r="M119" s="277">
        <v>20.527139999999999</v>
      </c>
    </row>
    <row r="120" spans="1:13">
      <c r="A120" s="301">
        <v>111</v>
      </c>
      <c r="B120" s="277" t="s">
        <v>124</v>
      </c>
      <c r="C120" s="277">
        <v>633.4</v>
      </c>
      <c r="D120" s="279">
        <v>624.53333333333342</v>
      </c>
      <c r="E120" s="279">
        <v>610.06666666666683</v>
      </c>
      <c r="F120" s="279">
        <v>586.73333333333346</v>
      </c>
      <c r="G120" s="279">
        <v>572.26666666666688</v>
      </c>
      <c r="H120" s="279">
        <v>647.86666666666679</v>
      </c>
      <c r="I120" s="279">
        <v>662.33333333333326</v>
      </c>
      <c r="J120" s="279">
        <v>685.66666666666674</v>
      </c>
      <c r="K120" s="277">
        <v>639</v>
      </c>
      <c r="L120" s="277">
        <v>601.20000000000005</v>
      </c>
      <c r="M120" s="277">
        <v>134.47085000000001</v>
      </c>
    </row>
    <row r="121" spans="1:13">
      <c r="A121" s="301">
        <v>112</v>
      </c>
      <c r="B121" s="277" t="s">
        <v>125</v>
      </c>
      <c r="C121" s="277">
        <v>202.5</v>
      </c>
      <c r="D121" s="279">
        <v>202.53333333333333</v>
      </c>
      <c r="E121" s="279">
        <v>200.31666666666666</v>
      </c>
      <c r="F121" s="279">
        <v>198.13333333333333</v>
      </c>
      <c r="G121" s="279">
        <v>195.91666666666666</v>
      </c>
      <c r="H121" s="279">
        <v>204.71666666666667</v>
      </c>
      <c r="I121" s="279">
        <v>206.93333333333331</v>
      </c>
      <c r="J121" s="279">
        <v>209.11666666666667</v>
      </c>
      <c r="K121" s="277">
        <v>204.75</v>
      </c>
      <c r="L121" s="277">
        <v>200.35</v>
      </c>
      <c r="M121" s="277">
        <v>63.051969999999997</v>
      </c>
    </row>
    <row r="122" spans="1:13">
      <c r="A122" s="301">
        <v>113</v>
      </c>
      <c r="B122" s="277" t="s">
        <v>126</v>
      </c>
      <c r="C122" s="277">
        <v>982.45</v>
      </c>
      <c r="D122" s="279">
        <v>982.69999999999993</v>
      </c>
      <c r="E122" s="279">
        <v>971.39999999999986</v>
      </c>
      <c r="F122" s="279">
        <v>960.34999999999991</v>
      </c>
      <c r="G122" s="279">
        <v>949.04999999999984</v>
      </c>
      <c r="H122" s="279">
        <v>993.74999999999989</v>
      </c>
      <c r="I122" s="279">
        <v>1005.0499999999998</v>
      </c>
      <c r="J122" s="279">
        <v>1016.0999999999999</v>
      </c>
      <c r="K122" s="277">
        <v>994</v>
      </c>
      <c r="L122" s="277">
        <v>971.65</v>
      </c>
      <c r="M122" s="277">
        <v>116.08223</v>
      </c>
    </row>
    <row r="123" spans="1:13">
      <c r="A123" s="301">
        <v>114</v>
      </c>
      <c r="B123" s="277" t="s">
        <v>127</v>
      </c>
      <c r="C123" s="277">
        <v>82.25</v>
      </c>
      <c r="D123" s="279">
        <v>82.483333333333334</v>
      </c>
      <c r="E123" s="279">
        <v>81.566666666666663</v>
      </c>
      <c r="F123" s="279">
        <v>80.883333333333326</v>
      </c>
      <c r="G123" s="279">
        <v>79.966666666666654</v>
      </c>
      <c r="H123" s="279">
        <v>83.166666666666671</v>
      </c>
      <c r="I123" s="279">
        <v>84.083333333333329</v>
      </c>
      <c r="J123" s="279">
        <v>84.76666666666668</v>
      </c>
      <c r="K123" s="277">
        <v>83.4</v>
      </c>
      <c r="L123" s="277">
        <v>81.8</v>
      </c>
      <c r="M123" s="277">
        <v>117.09314999999999</v>
      </c>
    </row>
    <row r="124" spans="1:13">
      <c r="A124" s="301">
        <v>115</v>
      </c>
      <c r="B124" s="277" t="s">
        <v>262</v>
      </c>
      <c r="C124" s="277">
        <v>2157.5</v>
      </c>
      <c r="D124" s="279">
        <v>2153.25</v>
      </c>
      <c r="E124" s="279">
        <v>2120.5</v>
      </c>
      <c r="F124" s="279">
        <v>2083.5</v>
      </c>
      <c r="G124" s="279">
        <v>2050.75</v>
      </c>
      <c r="H124" s="279">
        <v>2190.25</v>
      </c>
      <c r="I124" s="279">
        <v>2223</v>
      </c>
      <c r="J124" s="279">
        <v>2260</v>
      </c>
      <c r="K124" s="277">
        <v>2186</v>
      </c>
      <c r="L124" s="277">
        <v>2116.25</v>
      </c>
      <c r="M124" s="277">
        <v>3.5049999999999999</v>
      </c>
    </row>
    <row r="125" spans="1:13">
      <c r="A125" s="301">
        <v>116</v>
      </c>
      <c r="B125" s="277" t="s">
        <v>2931</v>
      </c>
      <c r="C125" s="277">
        <v>1369.8</v>
      </c>
      <c r="D125" s="279">
        <v>1372.9833333333336</v>
      </c>
      <c r="E125" s="279">
        <v>1357.9666666666672</v>
      </c>
      <c r="F125" s="279">
        <v>1346.1333333333337</v>
      </c>
      <c r="G125" s="279">
        <v>1331.1166666666672</v>
      </c>
      <c r="H125" s="279">
        <v>1384.8166666666671</v>
      </c>
      <c r="I125" s="279">
        <v>1399.8333333333335</v>
      </c>
      <c r="J125" s="279">
        <v>1411.666666666667</v>
      </c>
      <c r="K125" s="277">
        <v>1388</v>
      </c>
      <c r="L125" s="277">
        <v>1361.15</v>
      </c>
      <c r="M125" s="277">
        <v>2.9847199999999998</v>
      </c>
    </row>
    <row r="126" spans="1:13">
      <c r="A126" s="301">
        <v>117</v>
      </c>
      <c r="B126" s="277" t="s">
        <v>128</v>
      </c>
      <c r="C126" s="277">
        <v>181.8</v>
      </c>
      <c r="D126" s="279">
        <v>182.26666666666665</v>
      </c>
      <c r="E126" s="279">
        <v>180.33333333333331</v>
      </c>
      <c r="F126" s="279">
        <v>178.86666666666667</v>
      </c>
      <c r="G126" s="279">
        <v>176.93333333333334</v>
      </c>
      <c r="H126" s="279">
        <v>183.73333333333329</v>
      </c>
      <c r="I126" s="279">
        <v>185.66666666666663</v>
      </c>
      <c r="J126" s="279">
        <v>187.13333333333327</v>
      </c>
      <c r="K126" s="277">
        <v>184.2</v>
      </c>
      <c r="L126" s="277">
        <v>180.8</v>
      </c>
      <c r="M126" s="277">
        <v>307.72104000000002</v>
      </c>
    </row>
    <row r="127" spans="1:13">
      <c r="A127" s="301">
        <v>118</v>
      </c>
      <c r="B127" s="277" t="s">
        <v>129</v>
      </c>
      <c r="C127" s="277">
        <v>206.2</v>
      </c>
      <c r="D127" s="279">
        <v>206.75</v>
      </c>
      <c r="E127" s="279">
        <v>202</v>
      </c>
      <c r="F127" s="279">
        <v>197.8</v>
      </c>
      <c r="G127" s="279">
        <v>193.05</v>
      </c>
      <c r="H127" s="279">
        <v>210.95</v>
      </c>
      <c r="I127" s="279">
        <v>215.7</v>
      </c>
      <c r="J127" s="279">
        <v>219.89999999999998</v>
      </c>
      <c r="K127" s="277">
        <v>211.5</v>
      </c>
      <c r="L127" s="277">
        <v>202.55</v>
      </c>
      <c r="M127" s="277">
        <v>64.138509999999997</v>
      </c>
    </row>
    <row r="128" spans="1:13">
      <c r="A128" s="301">
        <v>119</v>
      </c>
      <c r="B128" s="277" t="s">
        <v>263</v>
      </c>
      <c r="C128" s="277">
        <v>59.45</v>
      </c>
      <c r="D128" s="279">
        <v>58.949999999999996</v>
      </c>
      <c r="E128" s="279">
        <v>57.499999999999993</v>
      </c>
      <c r="F128" s="279">
        <v>55.55</v>
      </c>
      <c r="G128" s="279">
        <v>54.099999999999994</v>
      </c>
      <c r="H128" s="279">
        <v>60.899999999999991</v>
      </c>
      <c r="I128" s="279">
        <v>62.349999999999994</v>
      </c>
      <c r="J128" s="279">
        <v>64.299999999999983</v>
      </c>
      <c r="K128" s="277">
        <v>60.4</v>
      </c>
      <c r="L128" s="277">
        <v>57</v>
      </c>
      <c r="M128" s="277">
        <v>15.979609999999999</v>
      </c>
    </row>
    <row r="129" spans="1:13">
      <c r="A129" s="301">
        <v>120</v>
      </c>
      <c r="B129" s="277" t="s">
        <v>130</v>
      </c>
      <c r="C129" s="277">
        <v>289.60000000000002</v>
      </c>
      <c r="D129" s="279">
        <v>290.9666666666667</v>
      </c>
      <c r="E129" s="279">
        <v>287.38333333333338</v>
      </c>
      <c r="F129" s="279">
        <v>285.16666666666669</v>
      </c>
      <c r="G129" s="279">
        <v>281.58333333333337</v>
      </c>
      <c r="H129" s="279">
        <v>293.18333333333339</v>
      </c>
      <c r="I129" s="279">
        <v>296.76666666666665</v>
      </c>
      <c r="J129" s="279">
        <v>298.98333333333341</v>
      </c>
      <c r="K129" s="277">
        <v>294.55</v>
      </c>
      <c r="L129" s="277">
        <v>288.75</v>
      </c>
      <c r="M129" s="277">
        <v>66.822149999999993</v>
      </c>
    </row>
    <row r="130" spans="1:13">
      <c r="A130" s="301">
        <v>121</v>
      </c>
      <c r="B130" s="277" t="s">
        <v>264</v>
      </c>
      <c r="C130" s="277">
        <v>798.25</v>
      </c>
      <c r="D130" s="279">
        <v>789.76666666666677</v>
      </c>
      <c r="E130" s="279">
        <v>772.73333333333358</v>
      </c>
      <c r="F130" s="279">
        <v>747.21666666666681</v>
      </c>
      <c r="G130" s="279">
        <v>730.18333333333362</v>
      </c>
      <c r="H130" s="279">
        <v>815.28333333333353</v>
      </c>
      <c r="I130" s="279">
        <v>832.31666666666661</v>
      </c>
      <c r="J130" s="279">
        <v>857.83333333333348</v>
      </c>
      <c r="K130" s="277">
        <v>806.8</v>
      </c>
      <c r="L130" s="277">
        <v>764.25</v>
      </c>
      <c r="M130" s="277">
        <v>6.9338300000000004</v>
      </c>
    </row>
    <row r="131" spans="1:13">
      <c r="A131" s="301">
        <v>122</v>
      </c>
      <c r="B131" s="277" t="s">
        <v>131</v>
      </c>
      <c r="C131" s="277">
        <v>2363.35</v>
      </c>
      <c r="D131" s="279">
        <v>2368.5833333333335</v>
      </c>
      <c r="E131" s="279">
        <v>2342.7666666666669</v>
      </c>
      <c r="F131" s="279">
        <v>2322.1833333333334</v>
      </c>
      <c r="G131" s="279">
        <v>2296.3666666666668</v>
      </c>
      <c r="H131" s="279">
        <v>2389.166666666667</v>
      </c>
      <c r="I131" s="279">
        <v>2414.9833333333336</v>
      </c>
      <c r="J131" s="279">
        <v>2435.5666666666671</v>
      </c>
      <c r="K131" s="277">
        <v>2394.4</v>
      </c>
      <c r="L131" s="277">
        <v>2348</v>
      </c>
      <c r="M131" s="277">
        <v>8.5557800000000004</v>
      </c>
    </row>
    <row r="132" spans="1:13">
      <c r="A132" s="301">
        <v>123</v>
      </c>
      <c r="B132" s="277" t="s">
        <v>133</v>
      </c>
      <c r="C132" s="277">
        <v>1323.95</v>
      </c>
      <c r="D132" s="279">
        <v>1313.9333333333334</v>
      </c>
      <c r="E132" s="279">
        <v>1299.0166666666669</v>
      </c>
      <c r="F132" s="279">
        <v>1274.0833333333335</v>
      </c>
      <c r="G132" s="279">
        <v>1259.166666666667</v>
      </c>
      <c r="H132" s="279">
        <v>1338.8666666666668</v>
      </c>
      <c r="I132" s="279">
        <v>1353.7833333333333</v>
      </c>
      <c r="J132" s="279">
        <v>1378.7166666666667</v>
      </c>
      <c r="K132" s="277">
        <v>1328.85</v>
      </c>
      <c r="L132" s="277">
        <v>1289</v>
      </c>
      <c r="M132" s="277">
        <v>50.299129999999998</v>
      </c>
    </row>
    <row r="133" spans="1:13">
      <c r="A133" s="301">
        <v>124</v>
      </c>
      <c r="B133" s="277" t="s">
        <v>134</v>
      </c>
      <c r="C133" s="277">
        <v>63.3</v>
      </c>
      <c r="D133" s="279">
        <v>63.533333333333331</v>
      </c>
      <c r="E133" s="279">
        <v>62.566666666666663</v>
      </c>
      <c r="F133" s="279">
        <v>61.833333333333329</v>
      </c>
      <c r="G133" s="279">
        <v>60.86666666666666</v>
      </c>
      <c r="H133" s="279">
        <v>64.266666666666666</v>
      </c>
      <c r="I133" s="279">
        <v>65.233333333333334</v>
      </c>
      <c r="J133" s="279">
        <v>65.966666666666669</v>
      </c>
      <c r="K133" s="277">
        <v>64.5</v>
      </c>
      <c r="L133" s="277">
        <v>62.8</v>
      </c>
      <c r="M133" s="277">
        <v>117.30674</v>
      </c>
    </row>
    <row r="134" spans="1:13">
      <c r="A134" s="301">
        <v>125</v>
      </c>
      <c r="B134" s="277" t="s">
        <v>358</v>
      </c>
      <c r="C134" s="277">
        <v>1922.8</v>
      </c>
      <c r="D134" s="279">
        <v>1924.8</v>
      </c>
      <c r="E134" s="279">
        <v>1904.6</v>
      </c>
      <c r="F134" s="279">
        <v>1886.3999999999999</v>
      </c>
      <c r="G134" s="279">
        <v>1866.1999999999998</v>
      </c>
      <c r="H134" s="279">
        <v>1943</v>
      </c>
      <c r="I134" s="279">
        <v>1963.2000000000003</v>
      </c>
      <c r="J134" s="279">
        <v>1981.4</v>
      </c>
      <c r="K134" s="277">
        <v>1945</v>
      </c>
      <c r="L134" s="277">
        <v>1906.6</v>
      </c>
      <c r="M134" s="277">
        <v>1.2861800000000001</v>
      </c>
    </row>
    <row r="135" spans="1:13">
      <c r="A135" s="301">
        <v>126</v>
      </c>
      <c r="B135" s="277" t="s">
        <v>135</v>
      </c>
      <c r="C135" s="277">
        <v>302.45</v>
      </c>
      <c r="D135" s="279">
        <v>302.86666666666667</v>
      </c>
      <c r="E135" s="279">
        <v>298.98333333333335</v>
      </c>
      <c r="F135" s="279">
        <v>295.51666666666665</v>
      </c>
      <c r="G135" s="279">
        <v>291.63333333333333</v>
      </c>
      <c r="H135" s="279">
        <v>306.33333333333337</v>
      </c>
      <c r="I135" s="279">
        <v>310.2166666666667</v>
      </c>
      <c r="J135" s="279">
        <v>313.68333333333339</v>
      </c>
      <c r="K135" s="277">
        <v>306.75</v>
      </c>
      <c r="L135" s="277">
        <v>299.39999999999998</v>
      </c>
      <c r="M135" s="277">
        <v>27.948979999999999</v>
      </c>
    </row>
    <row r="136" spans="1:13">
      <c r="A136" s="301">
        <v>127</v>
      </c>
      <c r="B136" s="277" t="s">
        <v>136</v>
      </c>
      <c r="C136" s="277">
        <v>909.95</v>
      </c>
      <c r="D136" s="279">
        <v>908.38333333333333</v>
      </c>
      <c r="E136" s="279">
        <v>901.56666666666661</v>
      </c>
      <c r="F136" s="279">
        <v>893.18333333333328</v>
      </c>
      <c r="G136" s="279">
        <v>886.36666666666656</v>
      </c>
      <c r="H136" s="279">
        <v>916.76666666666665</v>
      </c>
      <c r="I136" s="279">
        <v>923.58333333333348</v>
      </c>
      <c r="J136" s="279">
        <v>931.9666666666667</v>
      </c>
      <c r="K136" s="277">
        <v>915.2</v>
      </c>
      <c r="L136" s="277">
        <v>900</v>
      </c>
      <c r="M136" s="277">
        <v>44.889400000000002</v>
      </c>
    </row>
    <row r="137" spans="1:13">
      <c r="A137" s="301">
        <v>128</v>
      </c>
      <c r="B137" s="277" t="s">
        <v>266</v>
      </c>
      <c r="C137" s="277">
        <v>2690.8</v>
      </c>
      <c r="D137" s="279">
        <v>2706.25</v>
      </c>
      <c r="E137" s="279">
        <v>2632.5</v>
      </c>
      <c r="F137" s="279">
        <v>2574.1999999999998</v>
      </c>
      <c r="G137" s="279">
        <v>2500.4499999999998</v>
      </c>
      <c r="H137" s="279">
        <v>2764.55</v>
      </c>
      <c r="I137" s="279">
        <v>2838.3</v>
      </c>
      <c r="J137" s="279">
        <v>2896.6000000000004</v>
      </c>
      <c r="K137" s="277">
        <v>2780</v>
      </c>
      <c r="L137" s="277">
        <v>2647.95</v>
      </c>
      <c r="M137" s="277">
        <v>3.1758500000000001</v>
      </c>
    </row>
    <row r="138" spans="1:13">
      <c r="A138" s="301">
        <v>129</v>
      </c>
      <c r="B138" s="277" t="s">
        <v>265</v>
      </c>
      <c r="C138" s="277">
        <v>1618.9</v>
      </c>
      <c r="D138" s="279">
        <v>1621.1333333333332</v>
      </c>
      <c r="E138" s="279">
        <v>1601.7666666666664</v>
      </c>
      <c r="F138" s="279">
        <v>1584.6333333333332</v>
      </c>
      <c r="G138" s="279">
        <v>1565.2666666666664</v>
      </c>
      <c r="H138" s="279">
        <v>1638.2666666666664</v>
      </c>
      <c r="I138" s="279">
        <v>1657.6333333333332</v>
      </c>
      <c r="J138" s="279">
        <v>1674.7666666666664</v>
      </c>
      <c r="K138" s="277">
        <v>1640.5</v>
      </c>
      <c r="L138" s="277">
        <v>1604</v>
      </c>
      <c r="M138" s="277">
        <v>1.3738900000000001</v>
      </c>
    </row>
    <row r="139" spans="1:13">
      <c r="A139" s="301">
        <v>130</v>
      </c>
      <c r="B139" s="277" t="s">
        <v>137</v>
      </c>
      <c r="C139" s="277">
        <v>1000.85</v>
      </c>
      <c r="D139" s="279">
        <v>990.94999999999993</v>
      </c>
      <c r="E139" s="279">
        <v>976.89999999999986</v>
      </c>
      <c r="F139" s="279">
        <v>952.94999999999993</v>
      </c>
      <c r="G139" s="279">
        <v>938.89999999999986</v>
      </c>
      <c r="H139" s="279">
        <v>1014.8999999999999</v>
      </c>
      <c r="I139" s="279">
        <v>1028.9499999999998</v>
      </c>
      <c r="J139" s="279">
        <v>1052.8999999999999</v>
      </c>
      <c r="K139" s="277">
        <v>1005</v>
      </c>
      <c r="L139" s="277">
        <v>967</v>
      </c>
      <c r="M139" s="277">
        <v>60.25029</v>
      </c>
    </row>
    <row r="140" spans="1:13">
      <c r="A140" s="301">
        <v>131</v>
      </c>
      <c r="B140" s="277" t="s">
        <v>138</v>
      </c>
      <c r="C140" s="277">
        <v>613.45000000000005</v>
      </c>
      <c r="D140" s="279">
        <v>616.4666666666667</v>
      </c>
      <c r="E140" s="279">
        <v>608.93333333333339</v>
      </c>
      <c r="F140" s="279">
        <v>604.41666666666674</v>
      </c>
      <c r="G140" s="279">
        <v>596.88333333333344</v>
      </c>
      <c r="H140" s="279">
        <v>620.98333333333335</v>
      </c>
      <c r="I140" s="279">
        <v>628.51666666666665</v>
      </c>
      <c r="J140" s="279">
        <v>633.0333333333333</v>
      </c>
      <c r="K140" s="277">
        <v>624</v>
      </c>
      <c r="L140" s="277">
        <v>611.95000000000005</v>
      </c>
      <c r="M140" s="277">
        <v>38.056489999999997</v>
      </c>
    </row>
    <row r="141" spans="1:13">
      <c r="A141" s="301">
        <v>132</v>
      </c>
      <c r="B141" s="277" t="s">
        <v>139</v>
      </c>
      <c r="C141" s="277">
        <v>138.1</v>
      </c>
      <c r="D141" s="279">
        <v>136.88333333333335</v>
      </c>
      <c r="E141" s="279">
        <v>135.01666666666671</v>
      </c>
      <c r="F141" s="279">
        <v>131.93333333333337</v>
      </c>
      <c r="G141" s="279">
        <v>130.06666666666672</v>
      </c>
      <c r="H141" s="279">
        <v>139.9666666666667</v>
      </c>
      <c r="I141" s="279">
        <v>141.83333333333331</v>
      </c>
      <c r="J141" s="279">
        <v>144.91666666666669</v>
      </c>
      <c r="K141" s="277">
        <v>138.75</v>
      </c>
      <c r="L141" s="277">
        <v>133.80000000000001</v>
      </c>
      <c r="M141" s="277">
        <v>93.106160000000003</v>
      </c>
    </row>
    <row r="142" spans="1:13">
      <c r="A142" s="301">
        <v>133</v>
      </c>
      <c r="B142" s="277" t="s">
        <v>140</v>
      </c>
      <c r="C142" s="277">
        <v>160.19999999999999</v>
      </c>
      <c r="D142" s="279">
        <v>159.26666666666665</v>
      </c>
      <c r="E142" s="279">
        <v>156.43333333333331</v>
      </c>
      <c r="F142" s="279">
        <v>152.66666666666666</v>
      </c>
      <c r="G142" s="279">
        <v>149.83333333333331</v>
      </c>
      <c r="H142" s="279">
        <v>163.0333333333333</v>
      </c>
      <c r="I142" s="279">
        <v>165.86666666666667</v>
      </c>
      <c r="J142" s="279">
        <v>169.6333333333333</v>
      </c>
      <c r="K142" s="277">
        <v>162.1</v>
      </c>
      <c r="L142" s="277">
        <v>155.5</v>
      </c>
      <c r="M142" s="277">
        <v>70.261690000000002</v>
      </c>
    </row>
    <row r="143" spans="1:13">
      <c r="A143" s="301">
        <v>134</v>
      </c>
      <c r="B143" s="277" t="s">
        <v>141</v>
      </c>
      <c r="C143" s="277">
        <v>364.5</v>
      </c>
      <c r="D143" s="279">
        <v>366.06666666666661</v>
      </c>
      <c r="E143" s="279">
        <v>361.5833333333332</v>
      </c>
      <c r="F143" s="279">
        <v>358.66666666666657</v>
      </c>
      <c r="G143" s="279">
        <v>354.18333333333317</v>
      </c>
      <c r="H143" s="279">
        <v>368.98333333333323</v>
      </c>
      <c r="I143" s="279">
        <v>373.46666666666658</v>
      </c>
      <c r="J143" s="279">
        <v>376.38333333333327</v>
      </c>
      <c r="K143" s="277">
        <v>370.55</v>
      </c>
      <c r="L143" s="277">
        <v>363.15</v>
      </c>
      <c r="M143" s="277">
        <v>15.141310000000001</v>
      </c>
    </row>
    <row r="144" spans="1:13">
      <c r="A144" s="301">
        <v>135</v>
      </c>
      <c r="B144" s="277" t="s">
        <v>142</v>
      </c>
      <c r="C144" s="277">
        <v>7052.8</v>
      </c>
      <c r="D144" s="279">
        <v>7077.5999999999995</v>
      </c>
      <c r="E144" s="279">
        <v>6980.1999999999989</v>
      </c>
      <c r="F144" s="279">
        <v>6907.5999999999995</v>
      </c>
      <c r="G144" s="279">
        <v>6810.1999999999989</v>
      </c>
      <c r="H144" s="279">
        <v>7150.1999999999989</v>
      </c>
      <c r="I144" s="279">
        <v>7247.5999999999985</v>
      </c>
      <c r="J144" s="279">
        <v>7320.1999999999989</v>
      </c>
      <c r="K144" s="277">
        <v>7175</v>
      </c>
      <c r="L144" s="277">
        <v>7005</v>
      </c>
      <c r="M144" s="277">
        <v>8.9441799999999994</v>
      </c>
    </row>
    <row r="145" spans="1:13">
      <c r="A145" s="301">
        <v>136</v>
      </c>
      <c r="B145" s="277" t="s">
        <v>143</v>
      </c>
      <c r="C145" s="277">
        <v>541.4</v>
      </c>
      <c r="D145" s="279">
        <v>543.98333333333335</v>
      </c>
      <c r="E145" s="279">
        <v>536.4666666666667</v>
      </c>
      <c r="F145" s="279">
        <v>531.5333333333333</v>
      </c>
      <c r="G145" s="279">
        <v>524.01666666666665</v>
      </c>
      <c r="H145" s="279">
        <v>548.91666666666674</v>
      </c>
      <c r="I145" s="279">
        <v>556.43333333333339</v>
      </c>
      <c r="J145" s="279">
        <v>561.36666666666679</v>
      </c>
      <c r="K145" s="277">
        <v>551.5</v>
      </c>
      <c r="L145" s="277">
        <v>539.04999999999995</v>
      </c>
      <c r="M145" s="277">
        <v>22.83249</v>
      </c>
    </row>
    <row r="146" spans="1:13">
      <c r="A146" s="301">
        <v>137</v>
      </c>
      <c r="B146" s="277" t="s">
        <v>144</v>
      </c>
      <c r="C146" s="277">
        <v>618.65</v>
      </c>
      <c r="D146" s="279">
        <v>620.9</v>
      </c>
      <c r="E146" s="279">
        <v>609</v>
      </c>
      <c r="F146" s="279">
        <v>599.35</v>
      </c>
      <c r="G146" s="279">
        <v>587.45000000000005</v>
      </c>
      <c r="H146" s="279">
        <v>630.54999999999995</v>
      </c>
      <c r="I146" s="279">
        <v>642.44999999999982</v>
      </c>
      <c r="J146" s="279">
        <v>652.09999999999991</v>
      </c>
      <c r="K146" s="277">
        <v>632.79999999999995</v>
      </c>
      <c r="L146" s="277">
        <v>611.25</v>
      </c>
      <c r="M146" s="277">
        <v>9.9321400000000004</v>
      </c>
    </row>
    <row r="147" spans="1:13">
      <c r="A147" s="301">
        <v>138</v>
      </c>
      <c r="B147" s="277" t="s">
        <v>145</v>
      </c>
      <c r="C147" s="277">
        <v>936.55</v>
      </c>
      <c r="D147" s="279">
        <v>931.68333333333339</v>
      </c>
      <c r="E147" s="279">
        <v>922.36666666666679</v>
      </c>
      <c r="F147" s="279">
        <v>908.18333333333339</v>
      </c>
      <c r="G147" s="279">
        <v>898.86666666666679</v>
      </c>
      <c r="H147" s="279">
        <v>945.86666666666679</v>
      </c>
      <c r="I147" s="279">
        <v>955.18333333333339</v>
      </c>
      <c r="J147" s="279">
        <v>969.36666666666679</v>
      </c>
      <c r="K147" s="277">
        <v>941</v>
      </c>
      <c r="L147" s="277">
        <v>917.5</v>
      </c>
      <c r="M147" s="277">
        <v>7.1464600000000003</v>
      </c>
    </row>
    <row r="148" spans="1:13">
      <c r="A148" s="301">
        <v>139</v>
      </c>
      <c r="B148" s="277" t="s">
        <v>146</v>
      </c>
      <c r="C148" s="277">
        <v>1251.7</v>
      </c>
      <c r="D148" s="279">
        <v>1241.8</v>
      </c>
      <c r="E148" s="279">
        <v>1227.5999999999999</v>
      </c>
      <c r="F148" s="279">
        <v>1203.5</v>
      </c>
      <c r="G148" s="279">
        <v>1189.3</v>
      </c>
      <c r="H148" s="279">
        <v>1265.8999999999999</v>
      </c>
      <c r="I148" s="279">
        <v>1280.1000000000001</v>
      </c>
      <c r="J148" s="279">
        <v>1304.1999999999998</v>
      </c>
      <c r="K148" s="277">
        <v>1256</v>
      </c>
      <c r="L148" s="277">
        <v>1217.7</v>
      </c>
      <c r="M148" s="277">
        <v>17.662410000000001</v>
      </c>
    </row>
    <row r="149" spans="1:13">
      <c r="A149" s="301">
        <v>140</v>
      </c>
      <c r="B149" s="277" t="s">
        <v>147</v>
      </c>
      <c r="C149" s="277">
        <v>120.9</v>
      </c>
      <c r="D149" s="279">
        <v>119.88333333333333</v>
      </c>
      <c r="E149" s="279">
        <v>117.61666666666665</v>
      </c>
      <c r="F149" s="279">
        <v>114.33333333333331</v>
      </c>
      <c r="G149" s="279">
        <v>112.06666666666663</v>
      </c>
      <c r="H149" s="279">
        <v>123.16666666666666</v>
      </c>
      <c r="I149" s="279">
        <v>125.43333333333334</v>
      </c>
      <c r="J149" s="279">
        <v>128.71666666666667</v>
      </c>
      <c r="K149" s="277">
        <v>122.15</v>
      </c>
      <c r="L149" s="277">
        <v>116.6</v>
      </c>
      <c r="M149" s="277">
        <v>213.37130999999999</v>
      </c>
    </row>
    <row r="150" spans="1:13">
      <c r="A150" s="301">
        <v>141</v>
      </c>
      <c r="B150" s="277" t="s">
        <v>268</v>
      </c>
      <c r="C150" s="277">
        <v>1330.15</v>
      </c>
      <c r="D150" s="279">
        <v>1313.05</v>
      </c>
      <c r="E150" s="279">
        <v>1277.0999999999999</v>
      </c>
      <c r="F150" s="279">
        <v>1224.05</v>
      </c>
      <c r="G150" s="279">
        <v>1188.0999999999999</v>
      </c>
      <c r="H150" s="279">
        <v>1366.1</v>
      </c>
      <c r="I150" s="279">
        <v>1402.0500000000002</v>
      </c>
      <c r="J150" s="279">
        <v>1455.1</v>
      </c>
      <c r="K150" s="277">
        <v>1349</v>
      </c>
      <c r="L150" s="277">
        <v>1260</v>
      </c>
      <c r="M150" s="277">
        <v>9.9006399999999992</v>
      </c>
    </row>
    <row r="151" spans="1:13">
      <c r="A151" s="301">
        <v>142</v>
      </c>
      <c r="B151" s="277" t="s">
        <v>148</v>
      </c>
      <c r="C151" s="277">
        <v>58408.45</v>
      </c>
      <c r="D151" s="279">
        <v>58669.483333333337</v>
      </c>
      <c r="E151" s="279">
        <v>57938.966666666674</v>
      </c>
      <c r="F151" s="279">
        <v>57469.483333333337</v>
      </c>
      <c r="G151" s="279">
        <v>56738.966666666674</v>
      </c>
      <c r="H151" s="279">
        <v>59138.966666666674</v>
      </c>
      <c r="I151" s="279">
        <v>59869.483333333337</v>
      </c>
      <c r="J151" s="279">
        <v>60338.966666666674</v>
      </c>
      <c r="K151" s="277">
        <v>59400</v>
      </c>
      <c r="L151" s="277">
        <v>58200</v>
      </c>
      <c r="M151" s="277">
        <v>0.40616999999999998</v>
      </c>
    </row>
    <row r="152" spans="1:13">
      <c r="A152" s="301">
        <v>143</v>
      </c>
      <c r="B152" s="277" t="s">
        <v>267</v>
      </c>
      <c r="C152" s="277">
        <v>29.65</v>
      </c>
      <c r="D152" s="279">
        <v>29.799999999999997</v>
      </c>
      <c r="E152" s="279">
        <v>29.399999999999995</v>
      </c>
      <c r="F152" s="279">
        <v>29.15</v>
      </c>
      <c r="G152" s="279">
        <v>28.749999999999996</v>
      </c>
      <c r="H152" s="279">
        <v>30.049999999999994</v>
      </c>
      <c r="I152" s="279">
        <v>30.45</v>
      </c>
      <c r="J152" s="279">
        <v>30.699999999999992</v>
      </c>
      <c r="K152" s="277">
        <v>30.2</v>
      </c>
      <c r="L152" s="277">
        <v>29.55</v>
      </c>
      <c r="M152" s="277">
        <v>4.85311</v>
      </c>
    </row>
    <row r="153" spans="1:13">
      <c r="A153" s="301">
        <v>144</v>
      </c>
      <c r="B153" s="277" t="s">
        <v>149</v>
      </c>
      <c r="C153" s="277">
        <v>1131.05</v>
      </c>
      <c r="D153" s="279">
        <v>1129.6333333333332</v>
      </c>
      <c r="E153" s="279">
        <v>1117.4166666666665</v>
      </c>
      <c r="F153" s="279">
        <v>1103.7833333333333</v>
      </c>
      <c r="G153" s="279">
        <v>1091.5666666666666</v>
      </c>
      <c r="H153" s="279">
        <v>1143.2666666666664</v>
      </c>
      <c r="I153" s="279">
        <v>1155.4833333333331</v>
      </c>
      <c r="J153" s="279">
        <v>1169.1166666666663</v>
      </c>
      <c r="K153" s="277">
        <v>1141.8499999999999</v>
      </c>
      <c r="L153" s="277">
        <v>1116</v>
      </c>
      <c r="M153" s="277">
        <v>9.9320000000000004</v>
      </c>
    </row>
    <row r="154" spans="1:13">
      <c r="A154" s="301">
        <v>145</v>
      </c>
      <c r="B154" s="277" t="s">
        <v>3161</v>
      </c>
      <c r="C154" s="277">
        <v>284.8</v>
      </c>
      <c r="D154" s="279">
        <v>284.56666666666666</v>
      </c>
      <c r="E154" s="279">
        <v>280.43333333333334</v>
      </c>
      <c r="F154" s="279">
        <v>276.06666666666666</v>
      </c>
      <c r="G154" s="279">
        <v>271.93333333333334</v>
      </c>
      <c r="H154" s="279">
        <v>288.93333333333334</v>
      </c>
      <c r="I154" s="279">
        <v>293.06666666666666</v>
      </c>
      <c r="J154" s="279">
        <v>297.43333333333334</v>
      </c>
      <c r="K154" s="277">
        <v>288.7</v>
      </c>
      <c r="L154" s="277">
        <v>280.2</v>
      </c>
      <c r="M154" s="277">
        <v>8.6448599999999995</v>
      </c>
    </row>
    <row r="155" spans="1:13">
      <c r="A155" s="301">
        <v>146</v>
      </c>
      <c r="B155" s="277" t="s">
        <v>269</v>
      </c>
      <c r="C155" s="277">
        <v>794.65</v>
      </c>
      <c r="D155" s="279">
        <v>795.06666666666661</v>
      </c>
      <c r="E155" s="279">
        <v>785.13333333333321</v>
      </c>
      <c r="F155" s="279">
        <v>775.61666666666656</v>
      </c>
      <c r="G155" s="279">
        <v>765.68333333333317</v>
      </c>
      <c r="H155" s="279">
        <v>804.58333333333326</v>
      </c>
      <c r="I155" s="279">
        <v>814.51666666666665</v>
      </c>
      <c r="J155" s="279">
        <v>824.0333333333333</v>
      </c>
      <c r="K155" s="277">
        <v>805</v>
      </c>
      <c r="L155" s="277">
        <v>785.55</v>
      </c>
      <c r="M155" s="277">
        <v>2.3529200000000001</v>
      </c>
    </row>
    <row r="156" spans="1:13">
      <c r="A156" s="301">
        <v>147</v>
      </c>
      <c r="B156" s="277" t="s">
        <v>150</v>
      </c>
      <c r="C156" s="277">
        <v>34.299999999999997</v>
      </c>
      <c r="D156" s="279">
        <v>34.616666666666667</v>
      </c>
      <c r="E156" s="279">
        <v>33.833333333333336</v>
      </c>
      <c r="F156" s="279">
        <v>33.366666666666667</v>
      </c>
      <c r="G156" s="279">
        <v>32.583333333333336</v>
      </c>
      <c r="H156" s="279">
        <v>35.083333333333336</v>
      </c>
      <c r="I156" s="279">
        <v>35.866666666666667</v>
      </c>
      <c r="J156" s="279">
        <v>36.333333333333336</v>
      </c>
      <c r="K156" s="277">
        <v>35.4</v>
      </c>
      <c r="L156" s="277">
        <v>34.15</v>
      </c>
      <c r="M156" s="277">
        <v>116.57906</v>
      </c>
    </row>
    <row r="157" spans="1:13">
      <c r="A157" s="301">
        <v>148</v>
      </c>
      <c r="B157" s="277" t="s">
        <v>261</v>
      </c>
      <c r="C157" s="277">
        <v>3533.55</v>
      </c>
      <c r="D157" s="279">
        <v>3501.0166666666664</v>
      </c>
      <c r="E157" s="279">
        <v>3442.833333333333</v>
      </c>
      <c r="F157" s="279">
        <v>3352.1166666666668</v>
      </c>
      <c r="G157" s="279">
        <v>3293.9333333333334</v>
      </c>
      <c r="H157" s="279">
        <v>3591.7333333333327</v>
      </c>
      <c r="I157" s="279">
        <v>3649.9166666666661</v>
      </c>
      <c r="J157" s="279">
        <v>3740.6333333333323</v>
      </c>
      <c r="K157" s="277">
        <v>3559.2</v>
      </c>
      <c r="L157" s="277">
        <v>3410.3</v>
      </c>
      <c r="M157" s="277">
        <v>6.3706300000000002</v>
      </c>
    </row>
    <row r="158" spans="1:13">
      <c r="A158" s="301">
        <v>149</v>
      </c>
      <c r="B158" s="277" t="s">
        <v>153</v>
      </c>
      <c r="C158" s="277">
        <v>16040.95</v>
      </c>
      <c r="D158" s="279">
        <v>16072.949999999999</v>
      </c>
      <c r="E158" s="279">
        <v>15979.999999999998</v>
      </c>
      <c r="F158" s="279">
        <v>15919.05</v>
      </c>
      <c r="G158" s="279">
        <v>15826.099999999999</v>
      </c>
      <c r="H158" s="279">
        <v>16133.899999999998</v>
      </c>
      <c r="I158" s="279">
        <v>16226.849999999999</v>
      </c>
      <c r="J158" s="279">
        <v>16287.799999999997</v>
      </c>
      <c r="K158" s="277">
        <v>16165.9</v>
      </c>
      <c r="L158" s="277">
        <v>16012</v>
      </c>
      <c r="M158" s="277">
        <v>0.94984999999999997</v>
      </c>
    </row>
    <row r="159" spans="1:13">
      <c r="A159" s="301">
        <v>150</v>
      </c>
      <c r="B159" s="277" t="s">
        <v>270</v>
      </c>
      <c r="C159" s="277">
        <v>20.75</v>
      </c>
      <c r="D159" s="279">
        <v>20.75</v>
      </c>
      <c r="E159" s="279">
        <v>20.65</v>
      </c>
      <c r="F159" s="279">
        <v>20.549999999999997</v>
      </c>
      <c r="G159" s="279">
        <v>20.449999999999996</v>
      </c>
      <c r="H159" s="279">
        <v>20.85</v>
      </c>
      <c r="I159" s="279">
        <v>20.950000000000003</v>
      </c>
      <c r="J159" s="279">
        <v>21.050000000000004</v>
      </c>
      <c r="K159" s="277">
        <v>20.85</v>
      </c>
      <c r="L159" s="277">
        <v>20.65</v>
      </c>
      <c r="M159" s="277">
        <v>19.3461</v>
      </c>
    </row>
    <row r="160" spans="1:13">
      <c r="A160" s="301">
        <v>151</v>
      </c>
      <c r="B160" s="277" t="s">
        <v>155</v>
      </c>
      <c r="C160" s="277">
        <v>89.6</v>
      </c>
      <c r="D160" s="279">
        <v>89.566666666666663</v>
      </c>
      <c r="E160" s="279">
        <v>88.533333333333331</v>
      </c>
      <c r="F160" s="279">
        <v>87.466666666666669</v>
      </c>
      <c r="G160" s="279">
        <v>86.433333333333337</v>
      </c>
      <c r="H160" s="279">
        <v>90.633333333333326</v>
      </c>
      <c r="I160" s="279">
        <v>91.666666666666657</v>
      </c>
      <c r="J160" s="279">
        <v>92.73333333333332</v>
      </c>
      <c r="K160" s="277">
        <v>90.6</v>
      </c>
      <c r="L160" s="277">
        <v>88.5</v>
      </c>
      <c r="M160" s="277">
        <v>35.827550000000002</v>
      </c>
    </row>
    <row r="161" spans="1:13">
      <c r="A161" s="301">
        <v>152</v>
      </c>
      <c r="B161" s="277" t="s">
        <v>156</v>
      </c>
      <c r="C161" s="277">
        <v>91.1</v>
      </c>
      <c r="D161" s="279">
        <v>91.466666666666654</v>
      </c>
      <c r="E161" s="279">
        <v>90.183333333333309</v>
      </c>
      <c r="F161" s="279">
        <v>89.266666666666652</v>
      </c>
      <c r="G161" s="279">
        <v>87.983333333333306</v>
      </c>
      <c r="H161" s="279">
        <v>92.383333333333312</v>
      </c>
      <c r="I161" s="279">
        <v>93.666666666666643</v>
      </c>
      <c r="J161" s="279">
        <v>94.583333333333314</v>
      </c>
      <c r="K161" s="277">
        <v>92.75</v>
      </c>
      <c r="L161" s="277">
        <v>90.55</v>
      </c>
      <c r="M161" s="277">
        <v>268.69515000000001</v>
      </c>
    </row>
    <row r="162" spans="1:13">
      <c r="A162" s="301">
        <v>153</v>
      </c>
      <c r="B162" s="277" t="s">
        <v>271</v>
      </c>
      <c r="C162" s="277">
        <v>407.65</v>
      </c>
      <c r="D162" s="279">
        <v>407.29999999999995</v>
      </c>
      <c r="E162" s="279">
        <v>396.64999999999992</v>
      </c>
      <c r="F162" s="279">
        <v>385.65</v>
      </c>
      <c r="G162" s="279">
        <v>374.99999999999994</v>
      </c>
      <c r="H162" s="279">
        <v>418.2999999999999</v>
      </c>
      <c r="I162" s="279">
        <v>428.95</v>
      </c>
      <c r="J162" s="279">
        <v>439.94999999999987</v>
      </c>
      <c r="K162" s="277">
        <v>417.95</v>
      </c>
      <c r="L162" s="277">
        <v>396.3</v>
      </c>
      <c r="M162" s="277">
        <v>3.40408</v>
      </c>
    </row>
    <row r="163" spans="1:13">
      <c r="A163" s="301">
        <v>154</v>
      </c>
      <c r="B163" s="277" t="s">
        <v>272</v>
      </c>
      <c r="C163" s="277">
        <v>3024.9</v>
      </c>
      <c r="D163" s="279">
        <v>3025.9333333333329</v>
      </c>
      <c r="E163" s="279">
        <v>2979.9666666666658</v>
      </c>
      <c r="F163" s="279">
        <v>2935.0333333333328</v>
      </c>
      <c r="G163" s="279">
        <v>2889.0666666666657</v>
      </c>
      <c r="H163" s="279">
        <v>3070.8666666666659</v>
      </c>
      <c r="I163" s="279">
        <v>3116.833333333333</v>
      </c>
      <c r="J163" s="279">
        <v>3161.766666666666</v>
      </c>
      <c r="K163" s="277">
        <v>3071.9</v>
      </c>
      <c r="L163" s="277">
        <v>2981</v>
      </c>
      <c r="M163" s="277">
        <v>0.89585000000000004</v>
      </c>
    </row>
    <row r="164" spans="1:13">
      <c r="A164" s="301">
        <v>155</v>
      </c>
      <c r="B164" s="277" t="s">
        <v>157</v>
      </c>
      <c r="C164" s="277">
        <v>95.85</v>
      </c>
      <c r="D164" s="279">
        <v>95.75</v>
      </c>
      <c r="E164" s="279">
        <v>95.3</v>
      </c>
      <c r="F164" s="279">
        <v>94.75</v>
      </c>
      <c r="G164" s="279">
        <v>94.3</v>
      </c>
      <c r="H164" s="279">
        <v>96.3</v>
      </c>
      <c r="I164" s="279">
        <v>96.749999999999986</v>
      </c>
      <c r="J164" s="279">
        <v>97.3</v>
      </c>
      <c r="K164" s="277">
        <v>96.2</v>
      </c>
      <c r="L164" s="277">
        <v>95.2</v>
      </c>
      <c r="M164" s="277">
        <v>5.4451200000000002</v>
      </c>
    </row>
    <row r="165" spans="1:13">
      <c r="A165" s="301">
        <v>156</v>
      </c>
      <c r="B165" s="277" t="s">
        <v>158</v>
      </c>
      <c r="C165" s="277">
        <v>73.8</v>
      </c>
      <c r="D165" s="279">
        <v>73.8</v>
      </c>
      <c r="E165" s="279">
        <v>73.25</v>
      </c>
      <c r="F165" s="279">
        <v>72.7</v>
      </c>
      <c r="G165" s="279">
        <v>72.150000000000006</v>
      </c>
      <c r="H165" s="279">
        <v>74.349999999999994</v>
      </c>
      <c r="I165" s="279">
        <v>74.899999999999977</v>
      </c>
      <c r="J165" s="279">
        <v>75.449999999999989</v>
      </c>
      <c r="K165" s="277">
        <v>74.349999999999994</v>
      </c>
      <c r="L165" s="277">
        <v>73.25</v>
      </c>
      <c r="M165" s="277">
        <v>88.832089999999994</v>
      </c>
    </row>
    <row r="166" spans="1:13">
      <c r="A166" s="301">
        <v>157</v>
      </c>
      <c r="B166" s="277" t="s">
        <v>159</v>
      </c>
      <c r="C166" s="277">
        <v>18870.150000000001</v>
      </c>
      <c r="D166" s="279">
        <v>19034.716666666667</v>
      </c>
      <c r="E166" s="279">
        <v>18655.433333333334</v>
      </c>
      <c r="F166" s="279">
        <v>18440.716666666667</v>
      </c>
      <c r="G166" s="279">
        <v>18061.433333333334</v>
      </c>
      <c r="H166" s="279">
        <v>19249.433333333334</v>
      </c>
      <c r="I166" s="279">
        <v>19628.716666666667</v>
      </c>
      <c r="J166" s="279">
        <v>19843.433333333334</v>
      </c>
      <c r="K166" s="277">
        <v>19414</v>
      </c>
      <c r="L166" s="277">
        <v>18820</v>
      </c>
      <c r="M166" s="277">
        <v>0.50212999999999997</v>
      </c>
    </row>
    <row r="167" spans="1:13">
      <c r="A167" s="301">
        <v>158</v>
      </c>
      <c r="B167" s="277" t="s">
        <v>160</v>
      </c>
      <c r="C167" s="277">
        <v>1347.45</v>
      </c>
      <c r="D167" s="279">
        <v>1341.95</v>
      </c>
      <c r="E167" s="279">
        <v>1324.0500000000002</v>
      </c>
      <c r="F167" s="279">
        <v>1300.6500000000001</v>
      </c>
      <c r="G167" s="279">
        <v>1282.7500000000002</v>
      </c>
      <c r="H167" s="279">
        <v>1365.3500000000001</v>
      </c>
      <c r="I167" s="279">
        <v>1383.2500000000002</v>
      </c>
      <c r="J167" s="279">
        <v>1406.65</v>
      </c>
      <c r="K167" s="277">
        <v>1359.85</v>
      </c>
      <c r="L167" s="277">
        <v>1318.55</v>
      </c>
      <c r="M167" s="277">
        <v>17.927420000000001</v>
      </c>
    </row>
    <row r="168" spans="1:13">
      <c r="A168" s="301">
        <v>159</v>
      </c>
      <c r="B168" s="277" t="s">
        <v>161</v>
      </c>
      <c r="C168" s="277">
        <v>240.5</v>
      </c>
      <c r="D168" s="279">
        <v>239.55000000000004</v>
      </c>
      <c r="E168" s="279">
        <v>236.25000000000009</v>
      </c>
      <c r="F168" s="279">
        <v>232.00000000000006</v>
      </c>
      <c r="G168" s="279">
        <v>228.7000000000001</v>
      </c>
      <c r="H168" s="279">
        <v>243.80000000000007</v>
      </c>
      <c r="I168" s="279">
        <v>247.10000000000002</v>
      </c>
      <c r="J168" s="279">
        <v>251.35000000000005</v>
      </c>
      <c r="K168" s="277">
        <v>242.85</v>
      </c>
      <c r="L168" s="277">
        <v>235.3</v>
      </c>
      <c r="M168" s="277">
        <v>26.663640000000001</v>
      </c>
    </row>
    <row r="169" spans="1:13">
      <c r="A169" s="301">
        <v>160</v>
      </c>
      <c r="B169" s="277" t="s">
        <v>162</v>
      </c>
      <c r="C169" s="277">
        <v>92.95</v>
      </c>
      <c r="D169" s="279">
        <v>92.8</v>
      </c>
      <c r="E169" s="279">
        <v>92.25</v>
      </c>
      <c r="F169" s="279">
        <v>91.55</v>
      </c>
      <c r="G169" s="279">
        <v>91</v>
      </c>
      <c r="H169" s="279">
        <v>93.5</v>
      </c>
      <c r="I169" s="279">
        <v>94.049999999999983</v>
      </c>
      <c r="J169" s="279">
        <v>94.75</v>
      </c>
      <c r="K169" s="277">
        <v>93.35</v>
      </c>
      <c r="L169" s="277">
        <v>92.1</v>
      </c>
      <c r="M169" s="277">
        <v>44.182659999999998</v>
      </c>
    </row>
    <row r="170" spans="1:13">
      <c r="A170" s="301">
        <v>161</v>
      </c>
      <c r="B170" s="277" t="s">
        <v>275</v>
      </c>
      <c r="C170" s="277">
        <v>4940.8999999999996</v>
      </c>
      <c r="D170" s="279">
        <v>4996.95</v>
      </c>
      <c r="E170" s="279">
        <v>4873.8999999999996</v>
      </c>
      <c r="F170" s="279">
        <v>4806.8999999999996</v>
      </c>
      <c r="G170" s="279">
        <v>4683.8499999999995</v>
      </c>
      <c r="H170" s="279">
        <v>5063.95</v>
      </c>
      <c r="I170" s="279">
        <v>5187.0000000000009</v>
      </c>
      <c r="J170" s="279">
        <v>5254</v>
      </c>
      <c r="K170" s="277">
        <v>5120</v>
      </c>
      <c r="L170" s="277">
        <v>4929.95</v>
      </c>
      <c r="M170" s="277">
        <v>1.3894200000000001</v>
      </c>
    </row>
    <row r="171" spans="1:13">
      <c r="A171" s="301">
        <v>162</v>
      </c>
      <c r="B171" s="277" t="s">
        <v>277</v>
      </c>
      <c r="C171" s="277">
        <v>10081.65</v>
      </c>
      <c r="D171" s="279">
        <v>10077.233333333334</v>
      </c>
      <c r="E171" s="279">
        <v>10004.466666666667</v>
      </c>
      <c r="F171" s="279">
        <v>9927.2833333333328</v>
      </c>
      <c r="G171" s="279">
        <v>9854.5166666666664</v>
      </c>
      <c r="H171" s="279">
        <v>10154.416666666668</v>
      </c>
      <c r="I171" s="279">
        <v>10227.183333333334</v>
      </c>
      <c r="J171" s="279">
        <v>10304.366666666669</v>
      </c>
      <c r="K171" s="277">
        <v>10150</v>
      </c>
      <c r="L171" s="277">
        <v>10000.049999999999</v>
      </c>
      <c r="M171" s="277">
        <v>4.904E-2</v>
      </c>
    </row>
    <row r="172" spans="1:13">
      <c r="A172" s="301">
        <v>163</v>
      </c>
      <c r="B172" s="277" t="s">
        <v>163</v>
      </c>
      <c r="C172" s="277">
        <v>1498.55</v>
      </c>
      <c r="D172" s="279">
        <v>1498.1833333333334</v>
      </c>
      <c r="E172" s="279">
        <v>1481.3666666666668</v>
      </c>
      <c r="F172" s="279">
        <v>1464.1833333333334</v>
      </c>
      <c r="G172" s="279">
        <v>1447.3666666666668</v>
      </c>
      <c r="H172" s="279">
        <v>1515.3666666666668</v>
      </c>
      <c r="I172" s="279">
        <v>1532.1833333333334</v>
      </c>
      <c r="J172" s="279">
        <v>1549.3666666666668</v>
      </c>
      <c r="K172" s="277">
        <v>1515</v>
      </c>
      <c r="L172" s="277">
        <v>1481</v>
      </c>
      <c r="M172" s="277">
        <v>13.380089999999999</v>
      </c>
    </row>
    <row r="173" spans="1:13">
      <c r="A173" s="301">
        <v>164</v>
      </c>
      <c r="B173" s="277" t="s">
        <v>273</v>
      </c>
      <c r="C173" s="277">
        <v>2012.1</v>
      </c>
      <c r="D173" s="279">
        <v>1987.3666666666668</v>
      </c>
      <c r="E173" s="279">
        <v>1949.7333333333336</v>
      </c>
      <c r="F173" s="279">
        <v>1887.3666666666668</v>
      </c>
      <c r="G173" s="279">
        <v>1849.7333333333336</v>
      </c>
      <c r="H173" s="279">
        <v>2049.7333333333336</v>
      </c>
      <c r="I173" s="279">
        <v>2087.3666666666668</v>
      </c>
      <c r="J173" s="279">
        <v>2149.7333333333336</v>
      </c>
      <c r="K173" s="277">
        <v>2025</v>
      </c>
      <c r="L173" s="277">
        <v>1925</v>
      </c>
      <c r="M173" s="277">
        <v>3.5350000000000001</v>
      </c>
    </row>
    <row r="174" spans="1:13">
      <c r="A174" s="301">
        <v>165</v>
      </c>
      <c r="B174" s="277" t="s">
        <v>164</v>
      </c>
      <c r="C174" s="277">
        <v>33.299999999999997</v>
      </c>
      <c r="D174" s="279">
        <v>33.416666666666664</v>
      </c>
      <c r="E174" s="279">
        <v>32.883333333333326</v>
      </c>
      <c r="F174" s="279">
        <v>32.466666666666661</v>
      </c>
      <c r="G174" s="279">
        <v>31.933333333333323</v>
      </c>
      <c r="H174" s="279">
        <v>33.833333333333329</v>
      </c>
      <c r="I174" s="279">
        <v>34.366666666666674</v>
      </c>
      <c r="J174" s="279">
        <v>34.783333333333331</v>
      </c>
      <c r="K174" s="277">
        <v>33.950000000000003</v>
      </c>
      <c r="L174" s="277">
        <v>33</v>
      </c>
      <c r="M174" s="277">
        <v>239.22967</v>
      </c>
    </row>
    <row r="175" spans="1:13">
      <c r="A175" s="301">
        <v>166</v>
      </c>
      <c r="B175" s="277" t="s">
        <v>274</v>
      </c>
      <c r="C175" s="277">
        <v>323.5</v>
      </c>
      <c r="D175" s="279">
        <v>322.31666666666666</v>
      </c>
      <c r="E175" s="279">
        <v>313.63333333333333</v>
      </c>
      <c r="F175" s="279">
        <v>303.76666666666665</v>
      </c>
      <c r="G175" s="279">
        <v>295.08333333333331</v>
      </c>
      <c r="H175" s="279">
        <v>332.18333333333334</v>
      </c>
      <c r="I175" s="279">
        <v>340.86666666666662</v>
      </c>
      <c r="J175" s="279">
        <v>350.73333333333335</v>
      </c>
      <c r="K175" s="277">
        <v>331</v>
      </c>
      <c r="L175" s="277">
        <v>312.45</v>
      </c>
      <c r="M175" s="277">
        <v>6.5013899999999998</v>
      </c>
    </row>
    <row r="176" spans="1:13">
      <c r="A176" s="301">
        <v>167</v>
      </c>
      <c r="B176" s="277" t="s">
        <v>491</v>
      </c>
      <c r="C176" s="277">
        <v>897.05</v>
      </c>
      <c r="D176" s="279">
        <v>898.61666666666667</v>
      </c>
      <c r="E176" s="279">
        <v>887.43333333333339</v>
      </c>
      <c r="F176" s="279">
        <v>877.81666666666672</v>
      </c>
      <c r="G176" s="279">
        <v>866.63333333333344</v>
      </c>
      <c r="H176" s="279">
        <v>908.23333333333335</v>
      </c>
      <c r="I176" s="279">
        <v>919.41666666666652</v>
      </c>
      <c r="J176" s="279">
        <v>929.0333333333333</v>
      </c>
      <c r="K176" s="277">
        <v>909.8</v>
      </c>
      <c r="L176" s="277">
        <v>889</v>
      </c>
      <c r="M176" s="277">
        <v>1.97339</v>
      </c>
    </row>
    <row r="177" spans="1:13">
      <c r="A177" s="301">
        <v>168</v>
      </c>
      <c r="B177" s="277" t="s">
        <v>165</v>
      </c>
      <c r="C177" s="277">
        <v>173.3</v>
      </c>
      <c r="D177" s="279">
        <v>172.73333333333335</v>
      </c>
      <c r="E177" s="279">
        <v>171.56666666666669</v>
      </c>
      <c r="F177" s="279">
        <v>169.83333333333334</v>
      </c>
      <c r="G177" s="279">
        <v>168.66666666666669</v>
      </c>
      <c r="H177" s="279">
        <v>174.4666666666667</v>
      </c>
      <c r="I177" s="279">
        <v>175.63333333333333</v>
      </c>
      <c r="J177" s="279">
        <v>177.3666666666667</v>
      </c>
      <c r="K177" s="277">
        <v>173.9</v>
      </c>
      <c r="L177" s="277">
        <v>171</v>
      </c>
      <c r="M177" s="277">
        <v>44.2057</v>
      </c>
    </row>
    <row r="178" spans="1:13">
      <c r="A178" s="301">
        <v>169</v>
      </c>
      <c r="B178" s="277" t="s">
        <v>276</v>
      </c>
      <c r="C178" s="277">
        <v>254.5</v>
      </c>
      <c r="D178" s="279">
        <v>256.7166666666667</v>
      </c>
      <c r="E178" s="279">
        <v>250.48333333333341</v>
      </c>
      <c r="F178" s="279">
        <v>246.4666666666667</v>
      </c>
      <c r="G178" s="279">
        <v>240.23333333333341</v>
      </c>
      <c r="H178" s="279">
        <v>260.73333333333341</v>
      </c>
      <c r="I178" s="279">
        <v>266.96666666666675</v>
      </c>
      <c r="J178" s="279">
        <v>270.98333333333341</v>
      </c>
      <c r="K178" s="277">
        <v>262.95</v>
      </c>
      <c r="L178" s="277">
        <v>252.7</v>
      </c>
      <c r="M178" s="277">
        <v>4.4406299999999996</v>
      </c>
    </row>
    <row r="179" spans="1:13">
      <c r="A179" s="301">
        <v>170</v>
      </c>
      <c r="B179" s="277" t="s">
        <v>278</v>
      </c>
      <c r="C179" s="277">
        <v>438.3</v>
      </c>
      <c r="D179" s="279">
        <v>434.73333333333329</v>
      </c>
      <c r="E179" s="279">
        <v>422.46666666666658</v>
      </c>
      <c r="F179" s="279">
        <v>406.63333333333327</v>
      </c>
      <c r="G179" s="279">
        <v>394.36666666666656</v>
      </c>
      <c r="H179" s="279">
        <v>450.56666666666661</v>
      </c>
      <c r="I179" s="279">
        <v>462.83333333333337</v>
      </c>
      <c r="J179" s="279">
        <v>478.66666666666663</v>
      </c>
      <c r="K179" s="277">
        <v>447</v>
      </c>
      <c r="L179" s="277">
        <v>418.9</v>
      </c>
      <c r="M179" s="277">
        <v>12.144869999999999</v>
      </c>
    </row>
    <row r="180" spans="1:13">
      <c r="A180" s="301">
        <v>171</v>
      </c>
      <c r="B180" s="277" t="s">
        <v>279</v>
      </c>
      <c r="C180" s="277">
        <v>460.4</v>
      </c>
      <c r="D180" s="279">
        <v>461.4666666666667</v>
      </c>
      <c r="E180" s="279">
        <v>452.93333333333339</v>
      </c>
      <c r="F180" s="279">
        <v>445.4666666666667</v>
      </c>
      <c r="G180" s="279">
        <v>436.93333333333339</v>
      </c>
      <c r="H180" s="279">
        <v>468.93333333333339</v>
      </c>
      <c r="I180" s="279">
        <v>477.4666666666667</v>
      </c>
      <c r="J180" s="279">
        <v>484.93333333333339</v>
      </c>
      <c r="K180" s="277">
        <v>470</v>
      </c>
      <c r="L180" s="277">
        <v>454</v>
      </c>
      <c r="M180" s="277">
        <v>1.4875700000000001</v>
      </c>
    </row>
    <row r="181" spans="1:13">
      <c r="A181" s="301">
        <v>172</v>
      </c>
      <c r="B181" s="277" t="s">
        <v>167</v>
      </c>
      <c r="C181" s="277">
        <v>730.35</v>
      </c>
      <c r="D181" s="279">
        <v>729.75</v>
      </c>
      <c r="E181" s="279">
        <v>724.6</v>
      </c>
      <c r="F181" s="279">
        <v>718.85</v>
      </c>
      <c r="G181" s="279">
        <v>713.7</v>
      </c>
      <c r="H181" s="279">
        <v>735.5</v>
      </c>
      <c r="I181" s="279">
        <v>740.65000000000009</v>
      </c>
      <c r="J181" s="279">
        <v>746.4</v>
      </c>
      <c r="K181" s="277">
        <v>734.9</v>
      </c>
      <c r="L181" s="277">
        <v>724</v>
      </c>
      <c r="M181" s="277">
        <v>6.3891299999999998</v>
      </c>
    </row>
    <row r="182" spans="1:13">
      <c r="A182" s="301">
        <v>173</v>
      </c>
      <c r="B182" s="277" t="s">
        <v>168</v>
      </c>
      <c r="C182" s="277">
        <v>183.95</v>
      </c>
      <c r="D182" s="279">
        <v>182.70000000000002</v>
      </c>
      <c r="E182" s="279">
        <v>180.75000000000003</v>
      </c>
      <c r="F182" s="279">
        <v>177.55</v>
      </c>
      <c r="G182" s="279">
        <v>175.60000000000002</v>
      </c>
      <c r="H182" s="279">
        <v>185.90000000000003</v>
      </c>
      <c r="I182" s="279">
        <v>187.85000000000002</v>
      </c>
      <c r="J182" s="279">
        <v>191.05000000000004</v>
      </c>
      <c r="K182" s="277">
        <v>184.65</v>
      </c>
      <c r="L182" s="277">
        <v>179.5</v>
      </c>
      <c r="M182" s="277">
        <v>153.40948</v>
      </c>
    </row>
    <row r="183" spans="1:13">
      <c r="A183" s="301">
        <v>174</v>
      </c>
      <c r="B183" s="277" t="s">
        <v>169</v>
      </c>
      <c r="C183" s="277">
        <v>108.8</v>
      </c>
      <c r="D183" s="279">
        <v>108.23333333333333</v>
      </c>
      <c r="E183" s="279">
        <v>107.06666666666666</v>
      </c>
      <c r="F183" s="279">
        <v>105.33333333333333</v>
      </c>
      <c r="G183" s="279">
        <v>104.16666666666666</v>
      </c>
      <c r="H183" s="279">
        <v>109.96666666666667</v>
      </c>
      <c r="I183" s="279">
        <v>111.13333333333333</v>
      </c>
      <c r="J183" s="279">
        <v>112.86666666666667</v>
      </c>
      <c r="K183" s="277">
        <v>109.4</v>
      </c>
      <c r="L183" s="277">
        <v>106.5</v>
      </c>
      <c r="M183" s="277">
        <v>52.228290000000001</v>
      </c>
    </row>
    <row r="184" spans="1:13">
      <c r="A184" s="301">
        <v>175</v>
      </c>
      <c r="B184" s="277" t="s">
        <v>170</v>
      </c>
      <c r="C184" s="277">
        <v>2318.85</v>
      </c>
      <c r="D184" s="279">
        <v>2310.9166666666665</v>
      </c>
      <c r="E184" s="279">
        <v>2296.083333333333</v>
      </c>
      <c r="F184" s="279">
        <v>2273.3166666666666</v>
      </c>
      <c r="G184" s="279">
        <v>2258.4833333333331</v>
      </c>
      <c r="H184" s="279">
        <v>2333.6833333333329</v>
      </c>
      <c r="I184" s="279">
        <v>2348.516666666666</v>
      </c>
      <c r="J184" s="279">
        <v>2371.2833333333328</v>
      </c>
      <c r="K184" s="277">
        <v>2325.75</v>
      </c>
      <c r="L184" s="277">
        <v>2288.15</v>
      </c>
      <c r="M184" s="277">
        <v>125.43161000000001</v>
      </c>
    </row>
    <row r="185" spans="1:13">
      <c r="A185" s="301">
        <v>176</v>
      </c>
      <c r="B185" s="277" t="s">
        <v>171</v>
      </c>
      <c r="C185" s="277">
        <v>39.450000000000003</v>
      </c>
      <c r="D185" s="279">
        <v>39.216666666666669</v>
      </c>
      <c r="E185" s="279">
        <v>38.483333333333334</v>
      </c>
      <c r="F185" s="279">
        <v>37.516666666666666</v>
      </c>
      <c r="G185" s="279">
        <v>36.783333333333331</v>
      </c>
      <c r="H185" s="279">
        <v>40.183333333333337</v>
      </c>
      <c r="I185" s="279">
        <v>40.916666666666671</v>
      </c>
      <c r="J185" s="279">
        <v>41.88333333333334</v>
      </c>
      <c r="K185" s="277">
        <v>39.950000000000003</v>
      </c>
      <c r="L185" s="277">
        <v>38.25</v>
      </c>
      <c r="M185" s="277">
        <v>406.22958999999997</v>
      </c>
    </row>
    <row r="186" spans="1:13">
      <c r="A186" s="301">
        <v>177</v>
      </c>
      <c r="B186" s="277" t="s">
        <v>3523</v>
      </c>
      <c r="C186" s="277">
        <v>858.6</v>
      </c>
      <c r="D186" s="279">
        <v>860.19999999999993</v>
      </c>
      <c r="E186" s="279">
        <v>854.89999999999986</v>
      </c>
      <c r="F186" s="279">
        <v>851.19999999999993</v>
      </c>
      <c r="G186" s="279">
        <v>845.89999999999986</v>
      </c>
      <c r="H186" s="279">
        <v>863.89999999999986</v>
      </c>
      <c r="I186" s="279">
        <v>869.19999999999982</v>
      </c>
      <c r="J186" s="279">
        <v>872.89999999999986</v>
      </c>
      <c r="K186" s="277">
        <v>865.5</v>
      </c>
      <c r="L186" s="277">
        <v>856.5</v>
      </c>
      <c r="M186" s="277">
        <v>10.496840000000001</v>
      </c>
    </row>
    <row r="187" spans="1:13">
      <c r="A187" s="301">
        <v>178</v>
      </c>
      <c r="B187" s="277" t="s">
        <v>280</v>
      </c>
      <c r="C187" s="277">
        <v>864.7</v>
      </c>
      <c r="D187" s="279">
        <v>862.91666666666663</v>
      </c>
      <c r="E187" s="279">
        <v>854.83333333333326</v>
      </c>
      <c r="F187" s="279">
        <v>844.96666666666658</v>
      </c>
      <c r="G187" s="279">
        <v>836.88333333333321</v>
      </c>
      <c r="H187" s="279">
        <v>872.7833333333333</v>
      </c>
      <c r="I187" s="279">
        <v>880.86666666666656</v>
      </c>
      <c r="J187" s="279">
        <v>890.73333333333335</v>
      </c>
      <c r="K187" s="277">
        <v>871</v>
      </c>
      <c r="L187" s="277">
        <v>853.05</v>
      </c>
      <c r="M187" s="277">
        <v>7.2501699999999998</v>
      </c>
    </row>
    <row r="188" spans="1:13">
      <c r="A188" s="301">
        <v>179</v>
      </c>
      <c r="B188" s="277" t="s">
        <v>172</v>
      </c>
      <c r="C188" s="277">
        <v>200.15</v>
      </c>
      <c r="D188" s="279">
        <v>199.41666666666666</v>
      </c>
      <c r="E188" s="279">
        <v>197.83333333333331</v>
      </c>
      <c r="F188" s="279">
        <v>195.51666666666665</v>
      </c>
      <c r="G188" s="279">
        <v>193.93333333333331</v>
      </c>
      <c r="H188" s="279">
        <v>201.73333333333332</v>
      </c>
      <c r="I188" s="279">
        <v>203.31666666666663</v>
      </c>
      <c r="J188" s="279">
        <v>205.63333333333333</v>
      </c>
      <c r="K188" s="277">
        <v>201</v>
      </c>
      <c r="L188" s="277">
        <v>197.1</v>
      </c>
      <c r="M188" s="277">
        <v>517.62796000000003</v>
      </c>
    </row>
    <row r="189" spans="1:13">
      <c r="A189" s="301">
        <v>180</v>
      </c>
      <c r="B189" s="277" t="s">
        <v>173</v>
      </c>
      <c r="C189" s="277">
        <v>20065.25</v>
      </c>
      <c r="D189" s="279">
        <v>19937.716666666667</v>
      </c>
      <c r="E189" s="279">
        <v>19727.533333333333</v>
      </c>
      <c r="F189" s="279">
        <v>19389.816666666666</v>
      </c>
      <c r="G189" s="279">
        <v>19179.633333333331</v>
      </c>
      <c r="H189" s="279">
        <v>20275.433333333334</v>
      </c>
      <c r="I189" s="279">
        <v>20485.616666666669</v>
      </c>
      <c r="J189" s="279">
        <v>20823.333333333336</v>
      </c>
      <c r="K189" s="277">
        <v>20147.900000000001</v>
      </c>
      <c r="L189" s="277">
        <v>19600</v>
      </c>
      <c r="M189" s="277">
        <v>0.71894999999999998</v>
      </c>
    </row>
    <row r="190" spans="1:13">
      <c r="A190" s="301">
        <v>181</v>
      </c>
      <c r="B190" s="277" t="s">
        <v>174</v>
      </c>
      <c r="C190" s="277">
        <v>1237.75</v>
      </c>
      <c r="D190" s="279">
        <v>1261</v>
      </c>
      <c r="E190" s="279">
        <v>1210.2</v>
      </c>
      <c r="F190" s="279">
        <v>1182.6500000000001</v>
      </c>
      <c r="G190" s="279">
        <v>1131.8500000000001</v>
      </c>
      <c r="H190" s="279">
        <v>1288.55</v>
      </c>
      <c r="I190" s="279">
        <v>1339.3500000000001</v>
      </c>
      <c r="J190" s="279">
        <v>1366.8999999999999</v>
      </c>
      <c r="K190" s="277">
        <v>1311.8</v>
      </c>
      <c r="L190" s="277">
        <v>1233.45</v>
      </c>
      <c r="M190" s="277">
        <v>33.462989999999998</v>
      </c>
    </row>
    <row r="191" spans="1:13">
      <c r="A191" s="301">
        <v>182</v>
      </c>
      <c r="B191" s="277" t="s">
        <v>175</v>
      </c>
      <c r="C191" s="277">
        <v>4316.45</v>
      </c>
      <c r="D191" s="279">
        <v>4326.1500000000005</v>
      </c>
      <c r="E191" s="279">
        <v>4268.3000000000011</v>
      </c>
      <c r="F191" s="279">
        <v>4220.1500000000005</v>
      </c>
      <c r="G191" s="279">
        <v>4162.3000000000011</v>
      </c>
      <c r="H191" s="279">
        <v>4374.3000000000011</v>
      </c>
      <c r="I191" s="279">
        <v>4432.1500000000015</v>
      </c>
      <c r="J191" s="279">
        <v>4480.3000000000011</v>
      </c>
      <c r="K191" s="277">
        <v>4384</v>
      </c>
      <c r="L191" s="277">
        <v>4278</v>
      </c>
      <c r="M191" s="277">
        <v>2.2269000000000001</v>
      </c>
    </row>
    <row r="192" spans="1:13">
      <c r="A192" s="301">
        <v>183</v>
      </c>
      <c r="B192" s="277" t="s">
        <v>176</v>
      </c>
      <c r="C192" s="277">
        <v>652.35</v>
      </c>
      <c r="D192" s="279">
        <v>647.5333333333333</v>
      </c>
      <c r="E192" s="279">
        <v>640.06666666666661</v>
      </c>
      <c r="F192" s="279">
        <v>627.7833333333333</v>
      </c>
      <c r="G192" s="279">
        <v>620.31666666666661</v>
      </c>
      <c r="H192" s="279">
        <v>659.81666666666661</v>
      </c>
      <c r="I192" s="279">
        <v>667.2833333333333</v>
      </c>
      <c r="J192" s="279">
        <v>679.56666666666661</v>
      </c>
      <c r="K192" s="277">
        <v>655</v>
      </c>
      <c r="L192" s="277">
        <v>635.25</v>
      </c>
      <c r="M192" s="277">
        <v>31.995200000000001</v>
      </c>
    </row>
    <row r="193" spans="1:13">
      <c r="A193" s="301">
        <v>184</v>
      </c>
      <c r="B193" s="277" t="s">
        <v>178</v>
      </c>
      <c r="C193" s="277">
        <v>506.4</v>
      </c>
      <c r="D193" s="279">
        <v>504.93333333333334</v>
      </c>
      <c r="E193" s="279">
        <v>497.4666666666667</v>
      </c>
      <c r="F193" s="279">
        <v>488.53333333333336</v>
      </c>
      <c r="G193" s="279">
        <v>481.06666666666672</v>
      </c>
      <c r="H193" s="279">
        <v>513.86666666666667</v>
      </c>
      <c r="I193" s="279">
        <v>521.33333333333326</v>
      </c>
      <c r="J193" s="279">
        <v>530.26666666666665</v>
      </c>
      <c r="K193" s="277">
        <v>512.4</v>
      </c>
      <c r="L193" s="277">
        <v>496</v>
      </c>
      <c r="M193" s="277">
        <v>116.86776</v>
      </c>
    </row>
    <row r="194" spans="1:13">
      <c r="A194" s="301">
        <v>185</v>
      </c>
      <c r="B194" s="277" t="s">
        <v>179</v>
      </c>
      <c r="C194" s="277">
        <v>495.85</v>
      </c>
      <c r="D194" s="279">
        <v>498.81666666666661</v>
      </c>
      <c r="E194" s="279">
        <v>491.68333333333322</v>
      </c>
      <c r="F194" s="279">
        <v>487.51666666666659</v>
      </c>
      <c r="G194" s="279">
        <v>480.38333333333321</v>
      </c>
      <c r="H194" s="279">
        <v>502.98333333333323</v>
      </c>
      <c r="I194" s="279">
        <v>510.11666666666667</v>
      </c>
      <c r="J194" s="279">
        <v>514.2833333333333</v>
      </c>
      <c r="K194" s="277">
        <v>505.95</v>
      </c>
      <c r="L194" s="277">
        <v>494.65</v>
      </c>
      <c r="M194" s="277">
        <v>18.31936</v>
      </c>
    </row>
    <row r="195" spans="1:13">
      <c r="A195" s="301">
        <v>186</v>
      </c>
      <c r="B195" s="277" t="s">
        <v>282</v>
      </c>
      <c r="C195" s="277">
        <v>561.79999999999995</v>
      </c>
      <c r="D195" s="279">
        <v>560.98333333333335</v>
      </c>
      <c r="E195" s="279">
        <v>527.01666666666665</v>
      </c>
      <c r="F195" s="279">
        <v>492.23333333333335</v>
      </c>
      <c r="G195" s="279">
        <v>458.26666666666665</v>
      </c>
      <c r="H195" s="279">
        <v>595.76666666666665</v>
      </c>
      <c r="I195" s="279">
        <v>629.73333333333335</v>
      </c>
      <c r="J195" s="279">
        <v>664.51666666666665</v>
      </c>
      <c r="K195" s="277">
        <v>594.95000000000005</v>
      </c>
      <c r="L195" s="277">
        <v>526.20000000000005</v>
      </c>
      <c r="M195" s="277">
        <v>57.17606</v>
      </c>
    </row>
    <row r="196" spans="1:13">
      <c r="A196" s="301">
        <v>187</v>
      </c>
      <c r="B196" s="277" t="s">
        <v>3464</v>
      </c>
      <c r="C196" s="277">
        <v>542.35</v>
      </c>
      <c r="D196" s="279">
        <v>544.44999999999993</v>
      </c>
      <c r="E196" s="279">
        <v>538.39999999999986</v>
      </c>
      <c r="F196" s="279">
        <v>534.44999999999993</v>
      </c>
      <c r="G196" s="279">
        <v>528.39999999999986</v>
      </c>
      <c r="H196" s="279">
        <v>548.39999999999986</v>
      </c>
      <c r="I196" s="279">
        <v>554.44999999999982</v>
      </c>
      <c r="J196" s="279">
        <v>558.39999999999986</v>
      </c>
      <c r="K196" s="277">
        <v>550.5</v>
      </c>
      <c r="L196" s="277">
        <v>540.5</v>
      </c>
      <c r="M196" s="277">
        <v>18.13411</v>
      </c>
    </row>
    <row r="197" spans="1:13">
      <c r="A197" s="301">
        <v>188</v>
      </c>
      <c r="B197" s="268" t="s">
        <v>183</v>
      </c>
      <c r="C197" s="268">
        <v>148.4</v>
      </c>
      <c r="D197" s="308">
        <v>148.11666666666667</v>
      </c>
      <c r="E197" s="308">
        <v>146.83333333333334</v>
      </c>
      <c r="F197" s="308">
        <v>145.26666666666668</v>
      </c>
      <c r="G197" s="308">
        <v>143.98333333333335</v>
      </c>
      <c r="H197" s="308">
        <v>149.68333333333334</v>
      </c>
      <c r="I197" s="308">
        <v>150.96666666666664</v>
      </c>
      <c r="J197" s="308">
        <v>152.53333333333333</v>
      </c>
      <c r="K197" s="268">
        <v>149.4</v>
      </c>
      <c r="L197" s="268">
        <v>146.55000000000001</v>
      </c>
      <c r="M197" s="268">
        <v>428.87986999999998</v>
      </c>
    </row>
    <row r="198" spans="1:13">
      <c r="A198" s="301">
        <v>189</v>
      </c>
      <c r="B198" s="268" t="s">
        <v>185</v>
      </c>
      <c r="C198" s="268">
        <v>57.75</v>
      </c>
      <c r="D198" s="308">
        <v>57.866666666666667</v>
      </c>
      <c r="E198" s="308">
        <v>56.983333333333334</v>
      </c>
      <c r="F198" s="308">
        <v>56.216666666666669</v>
      </c>
      <c r="G198" s="308">
        <v>55.333333333333336</v>
      </c>
      <c r="H198" s="308">
        <v>58.633333333333333</v>
      </c>
      <c r="I198" s="308">
        <v>59.516666666666673</v>
      </c>
      <c r="J198" s="308">
        <v>60.283333333333331</v>
      </c>
      <c r="K198" s="268">
        <v>58.75</v>
      </c>
      <c r="L198" s="268">
        <v>57.1</v>
      </c>
      <c r="M198" s="268">
        <v>187.32445000000001</v>
      </c>
    </row>
    <row r="199" spans="1:13">
      <c r="A199" s="301">
        <v>190</v>
      </c>
      <c r="B199" s="268" t="s">
        <v>186</v>
      </c>
      <c r="C199" s="268">
        <v>405.25</v>
      </c>
      <c r="D199" s="308">
        <v>406.45</v>
      </c>
      <c r="E199" s="308">
        <v>402.34999999999997</v>
      </c>
      <c r="F199" s="308">
        <v>399.45</v>
      </c>
      <c r="G199" s="308">
        <v>395.34999999999997</v>
      </c>
      <c r="H199" s="308">
        <v>409.34999999999997</v>
      </c>
      <c r="I199" s="308">
        <v>413.45</v>
      </c>
      <c r="J199" s="308">
        <v>416.34999999999997</v>
      </c>
      <c r="K199" s="268">
        <v>410.55</v>
      </c>
      <c r="L199" s="268">
        <v>403.55</v>
      </c>
      <c r="M199" s="268">
        <v>91.327489999999997</v>
      </c>
    </row>
    <row r="200" spans="1:13">
      <c r="A200" s="301">
        <v>191</v>
      </c>
      <c r="B200" s="268" t="s">
        <v>187</v>
      </c>
      <c r="C200" s="268">
        <v>2491.4</v>
      </c>
      <c r="D200" s="308">
        <v>2498</v>
      </c>
      <c r="E200" s="308">
        <v>2458</v>
      </c>
      <c r="F200" s="308">
        <v>2424.6</v>
      </c>
      <c r="G200" s="308">
        <v>2384.6</v>
      </c>
      <c r="H200" s="308">
        <v>2531.4</v>
      </c>
      <c r="I200" s="308">
        <v>2571.4</v>
      </c>
      <c r="J200" s="308">
        <v>2604.8000000000002</v>
      </c>
      <c r="K200" s="268">
        <v>2538</v>
      </c>
      <c r="L200" s="268">
        <v>2464.6</v>
      </c>
      <c r="M200" s="268">
        <v>73.187730000000002</v>
      </c>
    </row>
    <row r="201" spans="1:13">
      <c r="A201" s="301">
        <v>192</v>
      </c>
      <c r="B201" s="268" t="s">
        <v>188</v>
      </c>
      <c r="C201" s="268">
        <v>791.15</v>
      </c>
      <c r="D201" s="308">
        <v>789.75</v>
      </c>
      <c r="E201" s="308">
        <v>776.4</v>
      </c>
      <c r="F201" s="308">
        <v>761.65</v>
      </c>
      <c r="G201" s="308">
        <v>748.3</v>
      </c>
      <c r="H201" s="308">
        <v>804.5</v>
      </c>
      <c r="I201" s="308">
        <v>817.84999999999991</v>
      </c>
      <c r="J201" s="308">
        <v>832.6</v>
      </c>
      <c r="K201" s="268">
        <v>803.1</v>
      </c>
      <c r="L201" s="268">
        <v>775</v>
      </c>
      <c r="M201" s="268">
        <v>63.398040000000002</v>
      </c>
    </row>
    <row r="202" spans="1:13">
      <c r="A202" s="301">
        <v>193</v>
      </c>
      <c r="B202" s="268" t="s">
        <v>189</v>
      </c>
      <c r="C202" s="268">
        <v>1174.55</v>
      </c>
      <c r="D202" s="308">
        <v>1188.2333333333333</v>
      </c>
      <c r="E202" s="308">
        <v>1156.4666666666667</v>
      </c>
      <c r="F202" s="308">
        <v>1138.3833333333334</v>
      </c>
      <c r="G202" s="308">
        <v>1106.6166666666668</v>
      </c>
      <c r="H202" s="308">
        <v>1206.3166666666666</v>
      </c>
      <c r="I202" s="308">
        <v>1238.0833333333335</v>
      </c>
      <c r="J202" s="308">
        <v>1256.1666666666665</v>
      </c>
      <c r="K202" s="268">
        <v>1220</v>
      </c>
      <c r="L202" s="268">
        <v>1170.1500000000001</v>
      </c>
      <c r="M202" s="268">
        <v>52.042830000000002</v>
      </c>
    </row>
    <row r="203" spans="1:13">
      <c r="A203" s="301">
        <v>194</v>
      </c>
      <c r="B203" s="268" t="s">
        <v>190</v>
      </c>
      <c r="C203" s="268">
        <v>2850.5</v>
      </c>
      <c r="D203" s="308">
        <v>2846.1333333333332</v>
      </c>
      <c r="E203" s="308">
        <v>2804.3666666666663</v>
      </c>
      <c r="F203" s="308">
        <v>2758.2333333333331</v>
      </c>
      <c r="G203" s="308">
        <v>2716.4666666666662</v>
      </c>
      <c r="H203" s="308">
        <v>2892.2666666666664</v>
      </c>
      <c r="I203" s="308">
        <v>2934.0333333333328</v>
      </c>
      <c r="J203" s="308">
        <v>2980.1666666666665</v>
      </c>
      <c r="K203" s="268">
        <v>2887.9</v>
      </c>
      <c r="L203" s="268">
        <v>2800</v>
      </c>
      <c r="M203" s="268">
        <v>6.8987100000000003</v>
      </c>
    </row>
    <row r="204" spans="1:13">
      <c r="A204" s="301">
        <v>195</v>
      </c>
      <c r="B204" s="268" t="s">
        <v>191</v>
      </c>
      <c r="C204" s="268">
        <v>332.25</v>
      </c>
      <c r="D204" s="308">
        <v>331.91666666666669</v>
      </c>
      <c r="E204" s="308">
        <v>328.33333333333337</v>
      </c>
      <c r="F204" s="308">
        <v>324.41666666666669</v>
      </c>
      <c r="G204" s="308">
        <v>320.83333333333337</v>
      </c>
      <c r="H204" s="308">
        <v>335.83333333333337</v>
      </c>
      <c r="I204" s="308">
        <v>339.41666666666674</v>
      </c>
      <c r="J204" s="308">
        <v>343.33333333333337</v>
      </c>
      <c r="K204" s="268">
        <v>335.5</v>
      </c>
      <c r="L204" s="268">
        <v>328</v>
      </c>
      <c r="M204" s="268">
        <v>7.9139099999999996</v>
      </c>
    </row>
    <row r="205" spans="1:13">
      <c r="A205" s="301">
        <v>196</v>
      </c>
      <c r="B205" s="268" t="s">
        <v>550</v>
      </c>
      <c r="C205" s="268">
        <v>747.85</v>
      </c>
      <c r="D205" s="308">
        <v>734.5</v>
      </c>
      <c r="E205" s="308">
        <v>713.4</v>
      </c>
      <c r="F205" s="308">
        <v>678.94999999999993</v>
      </c>
      <c r="G205" s="308">
        <v>657.84999999999991</v>
      </c>
      <c r="H205" s="308">
        <v>768.95</v>
      </c>
      <c r="I205" s="308">
        <v>790.05</v>
      </c>
      <c r="J205" s="308">
        <v>824.50000000000011</v>
      </c>
      <c r="K205" s="268">
        <v>755.6</v>
      </c>
      <c r="L205" s="268">
        <v>700.05</v>
      </c>
      <c r="M205" s="268">
        <v>20.01624</v>
      </c>
    </row>
    <row r="206" spans="1:13">
      <c r="A206" s="301">
        <v>197</v>
      </c>
      <c r="B206" s="268" t="s">
        <v>192</v>
      </c>
      <c r="C206" s="268">
        <v>455.45</v>
      </c>
      <c r="D206" s="308">
        <v>454.36666666666662</v>
      </c>
      <c r="E206" s="308">
        <v>448.73333333333323</v>
      </c>
      <c r="F206" s="308">
        <v>442.01666666666659</v>
      </c>
      <c r="G206" s="308">
        <v>436.38333333333321</v>
      </c>
      <c r="H206" s="308">
        <v>461.08333333333326</v>
      </c>
      <c r="I206" s="308">
        <v>466.71666666666658</v>
      </c>
      <c r="J206" s="308">
        <v>473.43333333333328</v>
      </c>
      <c r="K206" s="268">
        <v>460</v>
      </c>
      <c r="L206" s="268">
        <v>447.65</v>
      </c>
      <c r="M206" s="268">
        <v>17.612739999999999</v>
      </c>
    </row>
    <row r="207" spans="1:13">
      <c r="A207" s="301">
        <v>198</v>
      </c>
      <c r="B207" s="268" t="s">
        <v>193</v>
      </c>
      <c r="C207" s="268">
        <v>1048.75</v>
      </c>
      <c r="D207" s="308">
        <v>1050.8833333333334</v>
      </c>
      <c r="E207" s="308">
        <v>1037.8666666666668</v>
      </c>
      <c r="F207" s="308">
        <v>1026.9833333333333</v>
      </c>
      <c r="G207" s="308">
        <v>1013.9666666666667</v>
      </c>
      <c r="H207" s="308">
        <v>1061.7666666666669</v>
      </c>
      <c r="I207" s="308">
        <v>1074.7833333333338</v>
      </c>
      <c r="J207" s="308">
        <v>1085.666666666667</v>
      </c>
      <c r="K207" s="268">
        <v>1063.9000000000001</v>
      </c>
      <c r="L207" s="268">
        <v>1040</v>
      </c>
      <c r="M207" s="268">
        <v>3.2171799999999999</v>
      </c>
    </row>
    <row r="208" spans="1:13">
      <c r="A208" s="301">
        <v>199</v>
      </c>
      <c r="B208" s="268" t="s">
        <v>195</v>
      </c>
      <c r="C208" s="268">
        <v>3931.45</v>
      </c>
      <c r="D208" s="308">
        <v>3923.85</v>
      </c>
      <c r="E208" s="308">
        <v>3892.75</v>
      </c>
      <c r="F208" s="308">
        <v>3854.05</v>
      </c>
      <c r="G208" s="308">
        <v>3822.9500000000003</v>
      </c>
      <c r="H208" s="308">
        <v>3962.5499999999997</v>
      </c>
      <c r="I208" s="308">
        <v>3993.6499999999992</v>
      </c>
      <c r="J208" s="308">
        <v>4032.3499999999995</v>
      </c>
      <c r="K208" s="268">
        <v>3954.95</v>
      </c>
      <c r="L208" s="268">
        <v>3885.15</v>
      </c>
      <c r="M208" s="268">
        <v>3.1278000000000001</v>
      </c>
    </row>
    <row r="209" spans="1:13">
      <c r="A209" s="301">
        <v>200</v>
      </c>
      <c r="B209" s="268" t="s">
        <v>196</v>
      </c>
      <c r="C209" s="268">
        <v>28.15</v>
      </c>
      <c r="D209" s="308">
        <v>28.283333333333331</v>
      </c>
      <c r="E209" s="308">
        <v>27.666666666666664</v>
      </c>
      <c r="F209" s="308">
        <v>27.183333333333334</v>
      </c>
      <c r="G209" s="308">
        <v>26.566666666666666</v>
      </c>
      <c r="H209" s="308">
        <v>28.766666666666662</v>
      </c>
      <c r="I209" s="308">
        <v>29.383333333333329</v>
      </c>
      <c r="J209" s="308">
        <v>29.86666666666666</v>
      </c>
      <c r="K209" s="268">
        <v>28.9</v>
      </c>
      <c r="L209" s="268">
        <v>27.8</v>
      </c>
      <c r="M209" s="268">
        <v>27.241969999999998</v>
      </c>
    </row>
    <row r="210" spans="1:13">
      <c r="A210" s="301">
        <v>201</v>
      </c>
      <c r="B210" s="268" t="s">
        <v>197</v>
      </c>
      <c r="C210" s="268">
        <v>529.70000000000005</v>
      </c>
      <c r="D210" s="308">
        <v>526</v>
      </c>
      <c r="E210" s="308">
        <v>519.75</v>
      </c>
      <c r="F210" s="308">
        <v>509.79999999999995</v>
      </c>
      <c r="G210" s="308">
        <v>503.54999999999995</v>
      </c>
      <c r="H210" s="308">
        <v>535.95000000000005</v>
      </c>
      <c r="I210" s="308">
        <v>542.20000000000005</v>
      </c>
      <c r="J210" s="308">
        <v>552.15000000000009</v>
      </c>
      <c r="K210" s="268">
        <v>532.25</v>
      </c>
      <c r="L210" s="268">
        <v>516.04999999999995</v>
      </c>
      <c r="M210" s="268">
        <v>62.224269999999997</v>
      </c>
    </row>
    <row r="211" spans="1:13">
      <c r="A211" s="301">
        <v>202</v>
      </c>
      <c r="B211" s="268" t="s">
        <v>563</v>
      </c>
      <c r="C211" s="268">
        <v>735.55</v>
      </c>
      <c r="D211" s="308">
        <v>738.61666666666667</v>
      </c>
      <c r="E211" s="308">
        <v>725.48333333333335</v>
      </c>
      <c r="F211" s="308">
        <v>715.41666666666663</v>
      </c>
      <c r="G211" s="308">
        <v>702.2833333333333</v>
      </c>
      <c r="H211" s="308">
        <v>748.68333333333339</v>
      </c>
      <c r="I211" s="308">
        <v>761.81666666666683</v>
      </c>
      <c r="J211" s="308">
        <v>771.88333333333344</v>
      </c>
      <c r="K211" s="268">
        <v>751.75</v>
      </c>
      <c r="L211" s="268">
        <v>728.55</v>
      </c>
      <c r="M211" s="268">
        <v>1.29626</v>
      </c>
    </row>
    <row r="212" spans="1:13">
      <c r="A212" s="301">
        <v>203</v>
      </c>
      <c r="B212" s="268" t="s">
        <v>284</v>
      </c>
      <c r="C212" s="268">
        <v>176</v>
      </c>
      <c r="D212" s="308">
        <v>176.78333333333333</v>
      </c>
      <c r="E212" s="308">
        <v>173.61666666666667</v>
      </c>
      <c r="F212" s="308">
        <v>171.23333333333335</v>
      </c>
      <c r="G212" s="308">
        <v>168.06666666666669</v>
      </c>
      <c r="H212" s="308">
        <v>179.16666666666666</v>
      </c>
      <c r="I212" s="308">
        <v>182.33333333333334</v>
      </c>
      <c r="J212" s="308">
        <v>184.71666666666664</v>
      </c>
      <c r="K212" s="268">
        <v>179.95</v>
      </c>
      <c r="L212" s="268">
        <v>174.4</v>
      </c>
      <c r="M212" s="268">
        <v>4.9573200000000002</v>
      </c>
    </row>
    <row r="213" spans="1:13">
      <c r="A213" s="301">
        <v>204</v>
      </c>
      <c r="B213" s="268" t="s">
        <v>199</v>
      </c>
      <c r="C213" s="268">
        <v>679.35</v>
      </c>
      <c r="D213" s="308">
        <v>683.2833333333333</v>
      </c>
      <c r="E213" s="308">
        <v>674.06666666666661</v>
      </c>
      <c r="F213" s="308">
        <v>668.7833333333333</v>
      </c>
      <c r="G213" s="308">
        <v>659.56666666666661</v>
      </c>
      <c r="H213" s="308">
        <v>688.56666666666661</v>
      </c>
      <c r="I213" s="308">
        <v>697.7833333333333</v>
      </c>
      <c r="J213" s="308">
        <v>703.06666666666661</v>
      </c>
      <c r="K213" s="268">
        <v>692.5</v>
      </c>
      <c r="L213" s="268">
        <v>678</v>
      </c>
      <c r="M213" s="268">
        <v>14.710229999999999</v>
      </c>
    </row>
    <row r="214" spans="1:13">
      <c r="A214" s="301">
        <v>205</v>
      </c>
      <c r="B214" s="268" t="s">
        <v>569</v>
      </c>
      <c r="C214" s="268">
        <v>2225.6</v>
      </c>
      <c r="D214" s="308">
        <v>2222.3000000000002</v>
      </c>
      <c r="E214" s="308">
        <v>2194.6000000000004</v>
      </c>
      <c r="F214" s="308">
        <v>2163.6000000000004</v>
      </c>
      <c r="G214" s="308">
        <v>2135.9000000000005</v>
      </c>
      <c r="H214" s="308">
        <v>2253.3000000000002</v>
      </c>
      <c r="I214" s="308">
        <v>2281</v>
      </c>
      <c r="J214" s="308">
        <v>2312</v>
      </c>
      <c r="K214" s="268">
        <v>2250</v>
      </c>
      <c r="L214" s="268">
        <v>2191.3000000000002</v>
      </c>
      <c r="M214" s="268">
        <v>0.47832000000000002</v>
      </c>
    </row>
    <row r="215" spans="1:13">
      <c r="A215" s="301">
        <v>206</v>
      </c>
      <c r="B215" s="268" t="s">
        <v>200</v>
      </c>
      <c r="C215" s="308">
        <v>307.35000000000002</v>
      </c>
      <c r="D215" s="308">
        <v>307.11666666666667</v>
      </c>
      <c r="E215" s="308">
        <v>302.98333333333335</v>
      </c>
      <c r="F215" s="308">
        <v>298.61666666666667</v>
      </c>
      <c r="G215" s="308">
        <v>294.48333333333335</v>
      </c>
      <c r="H215" s="308">
        <v>311.48333333333335</v>
      </c>
      <c r="I215" s="308">
        <v>315.61666666666667</v>
      </c>
      <c r="J215" s="308">
        <v>319.98333333333335</v>
      </c>
      <c r="K215" s="308">
        <v>311.25</v>
      </c>
      <c r="L215" s="308">
        <v>302.75</v>
      </c>
      <c r="M215" s="308">
        <v>281.56339000000003</v>
      </c>
    </row>
    <row r="216" spans="1:13">
      <c r="A216" s="301">
        <v>207</v>
      </c>
      <c r="B216" s="268" t="s">
        <v>202</v>
      </c>
      <c r="C216" s="308">
        <v>217.45</v>
      </c>
      <c r="D216" s="308">
        <v>217.98333333333335</v>
      </c>
      <c r="E216" s="308">
        <v>215.76666666666671</v>
      </c>
      <c r="F216" s="308">
        <v>214.08333333333337</v>
      </c>
      <c r="G216" s="308">
        <v>211.86666666666673</v>
      </c>
      <c r="H216" s="308">
        <v>219.66666666666669</v>
      </c>
      <c r="I216" s="308">
        <v>221.88333333333333</v>
      </c>
      <c r="J216" s="308">
        <v>223.56666666666666</v>
      </c>
      <c r="K216" s="308">
        <v>220.2</v>
      </c>
      <c r="L216" s="308">
        <v>216.3</v>
      </c>
      <c r="M216" s="308">
        <v>172.16229999999999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A24" sqref="A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9"/>
      <c r="B1" s="549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44090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46" t="s">
        <v>16</v>
      </c>
      <c r="B9" s="547" t="s">
        <v>18</v>
      </c>
      <c r="C9" s="545" t="s">
        <v>19</v>
      </c>
      <c r="D9" s="545" t="s">
        <v>20</v>
      </c>
      <c r="E9" s="545" t="s">
        <v>21</v>
      </c>
      <c r="F9" s="545"/>
      <c r="G9" s="545"/>
      <c r="H9" s="545" t="s">
        <v>22</v>
      </c>
      <c r="I9" s="545"/>
      <c r="J9" s="545"/>
      <c r="K9" s="274"/>
      <c r="L9" s="281"/>
      <c r="M9" s="282"/>
    </row>
    <row r="10" spans="1:15" ht="42.75" customHeight="1">
      <c r="A10" s="541"/>
      <c r="B10" s="543"/>
      <c r="C10" s="548" t="s">
        <v>23</v>
      </c>
      <c r="D10" s="548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18891.7</v>
      </c>
      <c r="D11" s="279">
        <v>18966.016666666666</v>
      </c>
      <c r="E11" s="279">
        <v>18734.683333333334</v>
      </c>
      <c r="F11" s="279">
        <v>18577.666666666668</v>
      </c>
      <c r="G11" s="279">
        <v>18346.333333333336</v>
      </c>
      <c r="H11" s="279">
        <v>19123.033333333333</v>
      </c>
      <c r="I11" s="279">
        <v>19354.366666666669</v>
      </c>
      <c r="J11" s="279">
        <v>19511.383333333331</v>
      </c>
      <c r="K11" s="277">
        <v>19197.349999999999</v>
      </c>
      <c r="L11" s="277">
        <v>18809</v>
      </c>
      <c r="M11" s="277">
        <v>4.0340000000000001E-2</v>
      </c>
    </row>
    <row r="12" spans="1:15" ht="12" customHeight="1">
      <c r="A12" s="268">
        <v>2</v>
      </c>
      <c r="B12" s="277" t="s">
        <v>802</v>
      </c>
      <c r="C12" s="278">
        <v>1082.5</v>
      </c>
      <c r="D12" s="279">
        <v>1079.3333333333333</v>
      </c>
      <c r="E12" s="279">
        <v>1065.6666666666665</v>
      </c>
      <c r="F12" s="279">
        <v>1048.8333333333333</v>
      </c>
      <c r="G12" s="279">
        <v>1035.1666666666665</v>
      </c>
      <c r="H12" s="279">
        <v>1096.1666666666665</v>
      </c>
      <c r="I12" s="279">
        <v>1109.833333333333</v>
      </c>
      <c r="J12" s="279">
        <v>1126.6666666666665</v>
      </c>
      <c r="K12" s="277">
        <v>1093</v>
      </c>
      <c r="L12" s="277">
        <v>1062.5</v>
      </c>
      <c r="M12" s="277">
        <v>4.8843100000000002</v>
      </c>
    </row>
    <row r="13" spans="1:15" ht="12" customHeight="1">
      <c r="A13" s="268">
        <v>3</v>
      </c>
      <c r="B13" s="277" t="s">
        <v>294</v>
      </c>
      <c r="C13" s="278">
        <v>1423.25</v>
      </c>
      <c r="D13" s="279">
        <v>1411.2333333333333</v>
      </c>
      <c r="E13" s="279">
        <v>1382.4666666666667</v>
      </c>
      <c r="F13" s="279">
        <v>1341.6833333333334</v>
      </c>
      <c r="G13" s="279">
        <v>1312.9166666666667</v>
      </c>
      <c r="H13" s="279">
        <v>1452.0166666666667</v>
      </c>
      <c r="I13" s="279">
        <v>1480.7833333333335</v>
      </c>
      <c r="J13" s="279">
        <v>1521.5666666666666</v>
      </c>
      <c r="K13" s="277">
        <v>1440</v>
      </c>
      <c r="L13" s="277">
        <v>1370.45</v>
      </c>
      <c r="M13" s="277">
        <v>4.56921</v>
      </c>
    </row>
    <row r="14" spans="1:15" ht="12" customHeight="1">
      <c r="A14" s="268">
        <v>4</v>
      </c>
      <c r="B14" s="277" t="s">
        <v>3119</v>
      </c>
      <c r="C14" s="278">
        <v>915</v>
      </c>
      <c r="D14" s="279">
        <v>916.66666666666663</v>
      </c>
      <c r="E14" s="279">
        <v>910.33333333333326</v>
      </c>
      <c r="F14" s="279">
        <v>905.66666666666663</v>
      </c>
      <c r="G14" s="279">
        <v>899.33333333333326</v>
      </c>
      <c r="H14" s="279">
        <v>921.33333333333326</v>
      </c>
      <c r="I14" s="279">
        <v>927.66666666666652</v>
      </c>
      <c r="J14" s="279">
        <v>932.33333333333326</v>
      </c>
      <c r="K14" s="277">
        <v>923</v>
      </c>
      <c r="L14" s="277">
        <v>912</v>
      </c>
      <c r="M14" s="277">
        <v>1.4213100000000001</v>
      </c>
    </row>
    <row r="15" spans="1:15" ht="12" customHeight="1">
      <c r="A15" s="268">
        <v>5</v>
      </c>
      <c r="B15" s="277" t="s">
        <v>295</v>
      </c>
      <c r="C15" s="278">
        <v>16895.599999999999</v>
      </c>
      <c r="D15" s="279">
        <v>16803.916666666668</v>
      </c>
      <c r="E15" s="279">
        <v>16557.833333333336</v>
      </c>
      <c r="F15" s="279">
        <v>16220.066666666669</v>
      </c>
      <c r="G15" s="279">
        <v>15973.983333333337</v>
      </c>
      <c r="H15" s="279">
        <v>17141.683333333334</v>
      </c>
      <c r="I15" s="279">
        <v>17387.76666666667</v>
      </c>
      <c r="J15" s="279">
        <v>17725.533333333333</v>
      </c>
      <c r="K15" s="277">
        <v>17050</v>
      </c>
      <c r="L15" s="277">
        <v>16466.150000000001</v>
      </c>
      <c r="M15" s="277">
        <v>0.18598999999999999</v>
      </c>
    </row>
    <row r="16" spans="1:15" ht="12" customHeight="1">
      <c r="A16" s="268">
        <v>6</v>
      </c>
      <c r="B16" s="277" t="s">
        <v>227</v>
      </c>
      <c r="C16" s="278">
        <v>70.849999999999994</v>
      </c>
      <c r="D16" s="279">
        <v>71.216666666666669</v>
      </c>
      <c r="E16" s="279">
        <v>70.283333333333331</v>
      </c>
      <c r="F16" s="279">
        <v>69.716666666666669</v>
      </c>
      <c r="G16" s="279">
        <v>68.783333333333331</v>
      </c>
      <c r="H16" s="279">
        <v>71.783333333333331</v>
      </c>
      <c r="I16" s="279">
        <v>72.716666666666669</v>
      </c>
      <c r="J16" s="279">
        <v>73.283333333333331</v>
      </c>
      <c r="K16" s="277">
        <v>72.150000000000006</v>
      </c>
      <c r="L16" s="277">
        <v>70.650000000000006</v>
      </c>
      <c r="M16" s="277">
        <v>16.783719999999999</v>
      </c>
    </row>
    <row r="17" spans="1:13" ht="12" customHeight="1">
      <c r="A17" s="268">
        <v>7</v>
      </c>
      <c r="B17" s="277" t="s">
        <v>228</v>
      </c>
      <c r="C17" s="278">
        <v>134.15</v>
      </c>
      <c r="D17" s="279">
        <v>134.96666666666667</v>
      </c>
      <c r="E17" s="279">
        <v>132.03333333333333</v>
      </c>
      <c r="F17" s="279">
        <v>129.91666666666666</v>
      </c>
      <c r="G17" s="279">
        <v>126.98333333333332</v>
      </c>
      <c r="H17" s="279">
        <v>137.08333333333334</v>
      </c>
      <c r="I17" s="279">
        <v>140.01666666666668</v>
      </c>
      <c r="J17" s="279">
        <v>142.13333333333335</v>
      </c>
      <c r="K17" s="277">
        <v>137.9</v>
      </c>
      <c r="L17" s="277">
        <v>132.85</v>
      </c>
      <c r="M17" s="277">
        <v>35.490250000000003</v>
      </c>
    </row>
    <row r="18" spans="1:13" ht="12" customHeight="1">
      <c r="A18" s="268">
        <v>8</v>
      </c>
      <c r="B18" s="277" t="s">
        <v>38</v>
      </c>
      <c r="C18" s="278">
        <v>1386.9</v>
      </c>
      <c r="D18" s="279">
        <v>1375.55</v>
      </c>
      <c r="E18" s="279">
        <v>1362.1</v>
      </c>
      <c r="F18" s="279">
        <v>1337.3</v>
      </c>
      <c r="G18" s="279">
        <v>1323.85</v>
      </c>
      <c r="H18" s="279">
        <v>1400.35</v>
      </c>
      <c r="I18" s="279">
        <v>1413.8000000000002</v>
      </c>
      <c r="J18" s="279">
        <v>1438.6</v>
      </c>
      <c r="K18" s="277">
        <v>1389</v>
      </c>
      <c r="L18" s="277">
        <v>1350.75</v>
      </c>
      <c r="M18" s="277">
        <v>8.4797700000000003</v>
      </c>
    </row>
    <row r="19" spans="1:13" ht="12" customHeight="1">
      <c r="A19" s="268">
        <v>9</v>
      </c>
      <c r="B19" s="277" t="s">
        <v>296</v>
      </c>
      <c r="C19" s="278">
        <v>207.15</v>
      </c>
      <c r="D19" s="279">
        <v>207.18333333333331</v>
      </c>
      <c r="E19" s="279">
        <v>204.96666666666661</v>
      </c>
      <c r="F19" s="279">
        <v>202.7833333333333</v>
      </c>
      <c r="G19" s="279">
        <v>200.56666666666661</v>
      </c>
      <c r="H19" s="279">
        <v>209.36666666666662</v>
      </c>
      <c r="I19" s="279">
        <v>211.58333333333331</v>
      </c>
      <c r="J19" s="279">
        <v>213.76666666666662</v>
      </c>
      <c r="K19" s="277">
        <v>209.4</v>
      </c>
      <c r="L19" s="277">
        <v>205</v>
      </c>
      <c r="M19" s="277">
        <v>20.276119999999999</v>
      </c>
    </row>
    <row r="20" spans="1:13" ht="12" customHeight="1">
      <c r="A20" s="268">
        <v>10</v>
      </c>
      <c r="B20" s="277" t="s">
        <v>297</v>
      </c>
      <c r="C20" s="278">
        <v>670.8</v>
      </c>
      <c r="D20" s="279">
        <v>662.5</v>
      </c>
      <c r="E20" s="279">
        <v>654.20000000000005</v>
      </c>
      <c r="F20" s="279">
        <v>637.6</v>
      </c>
      <c r="G20" s="279">
        <v>629.30000000000007</v>
      </c>
      <c r="H20" s="279">
        <v>679.1</v>
      </c>
      <c r="I20" s="279">
        <v>687.4</v>
      </c>
      <c r="J20" s="279">
        <v>704</v>
      </c>
      <c r="K20" s="277">
        <v>670.8</v>
      </c>
      <c r="L20" s="277">
        <v>645.9</v>
      </c>
      <c r="M20" s="277">
        <v>28.158090000000001</v>
      </c>
    </row>
    <row r="21" spans="1:13" ht="12" customHeight="1">
      <c r="A21" s="268">
        <v>11</v>
      </c>
      <c r="B21" s="277" t="s">
        <v>41</v>
      </c>
      <c r="C21" s="278">
        <v>352.65</v>
      </c>
      <c r="D21" s="279">
        <v>353.48333333333335</v>
      </c>
      <c r="E21" s="279">
        <v>350.16666666666669</v>
      </c>
      <c r="F21" s="279">
        <v>347.68333333333334</v>
      </c>
      <c r="G21" s="279">
        <v>344.36666666666667</v>
      </c>
      <c r="H21" s="279">
        <v>355.9666666666667</v>
      </c>
      <c r="I21" s="279">
        <v>359.2833333333333</v>
      </c>
      <c r="J21" s="279">
        <v>361.76666666666671</v>
      </c>
      <c r="K21" s="277">
        <v>356.8</v>
      </c>
      <c r="L21" s="277">
        <v>351</v>
      </c>
      <c r="M21" s="277">
        <v>20.42343</v>
      </c>
    </row>
    <row r="22" spans="1:13" ht="12" customHeight="1">
      <c r="A22" s="268">
        <v>12</v>
      </c>
      <c r="B22" s="277" t="s">
        <v>43</v>
      </c>
      <c r="C22" s="278">
        <v>37.15</v>
      </c>
      <c r="D22" s="279">
        <v>37.283333333333331</v>
      </c>
      <c r="E22" s="279">
        <v>36.966666666666661</v>
      </c>
      <c r="F22" s="279">
        <v>36.783333333333331</v>
      </c>
      <c r="G22" s="279">
        <v>36.466666666666661</v>
      </c>
      <c r="H22" s="279">
        <v>37.466666666666661</v>
      </c>
      <c r="I22" s="279">
        <v>37.783333333333324</v>
      </c>
      <c r="J22" s="279">
        <v>37.966666666666661</v>
      </c>
      <c r="K22" s="277">
        <v>37.6</v>
      </c>
      <c r="L22" s="277">
        <v>37.1</v>
      </c>
      <c r="M22" s="277">
        <v>14.86365</v>
      </c>
    </row>
    <row r="23" spans="1:13">
      <c r="A23" s="268">
        <v>13</v>
      </c>
      <c r="B23" s="277" t="s">
        <v>298</v>
      </c>
      <c r="C23" s="278">
        <v>269.14999999999998</v>
      </c>
      <c r="D23" s="279">
        <v>270.73333333333335</v>
      </c>
      <c r="E23" s="279">
        <v>266.2166666666667</v>
      </c>
      <c r="F23" s="279">
        <v>263.28333333333336</v>
      </c>
      <c r="G23" s="279">
        <v>258.76666666666671</v>
      </c>
      <c r="H23" s="279">
        <v>273.66666666666669</v>
      </c>
      <c r="I23" s="279">
        <v>278.18333333333334</v>
      </c>
      <c r="J23" s="279">
        <v>281.11666666666667</v>
      </c>
      <c r="K23" s="277">
        <v>275.25</v>
      </c>
      <c r="L23" s="277">
        <v>267.8</v>
      </c>
      <c r="M23" s="277">
        <v>3.2886799999999998</v>
      </c>
    </row>
    <row r="24" spans="1:13">
      <c r="A24" s="268">
        <v>14</v>
      </c>
      <c r="B24" s="277" t="s">
        <v>299</v>
      </c>
      <c r="C24" s="278">
        <v>240.15</v>
      </c>
      <c r="D24" s="279">
        <v>240.4</v>
      </c>
      <c r="E24" s="279">
        <v>234.85000000000002</v>
      </c>
      <c r="F24" s="279">
        <v>229.55</v>
      </c>
      <c r="G24" s="279">
        <v>224.00000000000003</v>
      </c>
      <c r="H24" s="279">
        <v>245.70000000000002</v>
      </c>
      <c r="I24" s="279">
        <v>251.25000000000003</v>
      </c>
      <c r="J24" s="279">
        <v>256.55</v>
      </c>
      <c r="K24" s="277">
        <v>245.95</v>
      </c>
      <c r="L24" s="277">
        <v>235.1</v>
      </c>
      <c r="M24" s="277">
        <v>4.9765800000000002</v>
      </c>
    </row>
    <row r="25" spans="1:13">
      <c r="A25" s="268">
        <v>15</v>
      </c>
      <c r="B25" s="277" t="s">
        <v>300</v>
      </c>
      <c r="C25" s="278">
        <v>247.45</v>
      </c>
      <c r="D25" s="279">
        <v>241.35</v>
      </c>
      <c r="E25" s="279">
        <v>232.2</v>
      </c>
      <c r="F25" s="279">
        <v>216.95</v>
      </c>
      <c r="G25" s="279">
        <v>207.79999999999998</v>
      </c>
      <c r="H25" s="279">
        <v>256.60000000000002</v>
      </c>
      <c r="I25" s="279">
        <v>265.75</v>
      </c>
      <c r="J25" s="279">
        <v>281</v>
      </c>
      <c r="K25" s="277">
        <v>250.5</v>
      </c>
      <c r="L25" s="277">
        <v>226.1</v>
      </c>
      <c r="M25" s="277">
        <v>10.343450000000001</v>
      </c>
    </row>
    <row r="26" spans="1:13">
      <c r="A26" s="268">
        <v>16</v>
      </c>
      <c r="B26" s="277" t="s">
        <v>832</v>
      </c>
      <c r="C26" s="278">
        <v>3023.2</v>
      </c>
      <c r="D26" s="279">
        <v>3042.0666666666671</v>
      </c>
      <c r="E26" s="279">
        <v>2953.1333333333341</v>
      </c>
      <c r="F26" s="279">
        <v>2883.0666666666671</v>
      </c>
      <c r="G26" s="279">
        <v>2794.1333333333341</v>
      </c>
      <c r="H26" s="279">
        <v>3112.1333333333341</v>
      </c>
      <c r="I26" s="279">
        <v>3201.0666666666675</v>
      </c>
      <c r="J26" s="279">
        <v>3271.1333333333341</v>
      </c>
      <c r="K26" s="277">
        <v>3131</v>
      </c>
      <c r="L26" s="277">
        <v>2972</v>
      </c>
      <c r="M26" s="277">
        <v>1.34013</v>
      </c>
    </row>
    <row r="27" spans="1:13">
      <c r="A27" s="268">
        <v>17</v>
      </c>
      <c r="B27" s="277" t="s">
        <v>292</v>
      </c>
      <c r="C27" s="278">
        <v>1828.75</v>
      </c>
      <c r="D27" s="279">
        <v>1855.45</v>
      </c>
      <c r="E27" s="279">
        <v>1785.9</v>
      </c>
      <c r="F27" s="279">
        <v>1743.05</v>
      </c>
      <c r="G27" s="279">
        <v>1673.5</v>
      </c>
      <c r="H27" s="279">
        <v>1898.3000000000002</v>
      </c>
      <c r="I27" s="279">
        <v>1967.85</v>
      </c>
      <c r="J27" s="279">
        <v>2010.7000000000003</v>
      </c>
      <c r="K27" s="277">
        <v>1925</v>
      </c>
      <c r="L27" s="277">
        <v>1812.6</v>
      </c>
      <c r="M27" s="277">
        <v>0.54071999999999998</v>
      </c>
    </row>
    <row r="28" spans="1:13">
      <c r="A28" s="268">
        <v>18</v>
      </c>
      <c r="B28" s="277" t="s">
        <v>229</v>
      </c>
      <c r="C28" s="278">
        <v>1511.75</v>
      </c>
      <c r="D28" s="279">
        <v>1530.25</v>
      </c>
      <c r="E28" s="279">
        <v>1482.5</v>
      </c>
      <c r="F28" s="279">
        <v>1453.25</v>
      </c>
      <c r="G28" s="279">
        <v>1405.5</v>
      </c>
      <c r="H28" s="279">
        <v>1559.5</v>
      </c>
      <c r="I28" s="279">
        <v>1607.25</v>
      </c>
      <c r="J28" s="279">
        <v>1636.5</v>
      </c>
      <c r="K28" s="277">
        <v>1578</v>
      </c>
      <c r="L28" s="277">
        <v>1501</v>
      </c>
      <c r="M28" s="277">
        <v>2.3052700000000002</v>
      </c>
    </row>
    <row r="29" spans="1:13">
      <c r="A29" s="268">
        <v>19</v>
      </c>
      <c r="B29" s="277" t="s">
        <v>301</v>
      </c>
      <c r="C29" s="278">
        <v>2163.25</v>
      </c>
      <c r="D29" s="279">
        <v>2132.4166666666665</v>
      </c>
      <c r="E29" s="279">
        <v>2086.833333333333</v>
      </c>
      <c r="F29" s="279">
        <v>2010.4166666666665</v>
      </c>
      <c r="G29" s="279">
        <v>1964.833333333333</v>
      </c>
      <c r="H29" s="279">
        <v>2208.833333333333</v>
      </c>
      <c r="I29" s="279">
        <v>2254.4166666666661</v>
      </c>
      <c r="J29" s="279">
        <v>2330.833333333333</v>
      </c>
      <c r="K29" s="277">
        <v>2178</v>
      </c>
      <c r="L29" s="277">
        <v>2056</v>
      </c>
      <c r="M29" s="277">
        <v>0.35171000000000002</v>
      </c>
    </row>
    <row r="30" spans="1:13">
      <c r="A30" s="268">
        <v>20</v>
      </c>
      <c r="B30" s="277" t="s">
        <v>230</v>
      </c>
      <c r="C30" s="278">
        <v>2851.7</v>
      </c>
      <c r="D30" s="279">
        <v>2872.4833333333336</v>
      </c>
      <c r="E30" s="279">
        <v>2812.9666666666672</v>
      </c>
      <c r="F30" s="279">
        <v>2774.2333333333336</v>
      </c>
      <c r="G30" s="279">
        <v>2714.7166666666672</v>
      </c>
      <c r="H30" s="279">
        <v>2911.2166666666672</v>
      </c>
      <c r="I30" s="279">
        <v>2970.7333333333336</v>
      </c>
      <c r="J30" s="279">
        <v>3009.4666666666672</v>
      </c>
      <c r="K30" s="277">
        <v>2932</v>
      </c>
      <c r="L30" s="277">
        <v>2833.75</v>
      </c>
      <c r="M30" s="277">
        <v>1.73773</v>
      </c>
    </row>
    <row r="31" spans="1:13">
      <c r="A31" s="268">
        <v>21</v>
      </c>
      <c r="B31" s="277" t="s">
        <v>870</v>
      </c>
      <c r="C31" s="278">
        <v>3373.25</v>
      </c>
      <c r="D31" s="279">
        <v>3370.9</v>
      </c>
      <c r="E31" s="279">
        <v>3332.8</v>
      </c>
      <c r="F31" s="279">
        <v>3292.35</v>
      </c>
      <c r="G31" s="279">
        <v>3254.25</v>
      </c>
      <c r="H31" s="279">
        <v>3411.3500000000004</v>
      </c>
      <c r="I31" s="279">
        <v>3449.45</v>
      </c>
      <c r="J31" s="279">
        <v>3489.9000000000005</v>
      </c>
      <c r="K31" s="277">
        <v>3409</v>
      </c>
      <c r="L31" s="277">
        <v>3330.45</v>
      </c>
      <c r="M31" s="277">
        <v>0.34312999999999999</v>
      </c>
    </row>
    <row r="32" spans="1:13">
      <c r="A32" s="268">
        <v>22</v>
      </c>
      <c r="B32" s="277" t="s">
        <v>303</v>
      </c>
      <c r="C32" s="278">
        <v>122.9</v>
      </c>
      <c r="D32" s="279">
        <v>122.73333333333335</v>
      </c>
      <c r="E32" s="279">
        <v>121.76666666666669</v>
      </c>
      <c r="F32" s="279">
        <v>120.63333333333334</v>
      </c>
      <c r="G32" s="279">
        <v>119.66666666666669</v>
      </c>
      <c r="H32" s="279">
        <v>123.8666666666667</v>
      </c>
      <c r="I32" s="279">
        <v>124.83333333333334</v>
      </c>
      <c r="J32" s="279">
        <v>125.96666666666671</v>
      </c>
      <c r="K32" s="277">
        <v>123.7</v>
      </c>
      <c r="L32" s="277">
        <v>121.6</v>
      </c>
      <c r="M32" s="277">
        <v>3.4569800000000002</v>
      </c>
    </row>
    <row r="33" spans="1:13">
      <c r="A33" s="268">
        <v>23</v>
      </c>
      <c r="B33" s="277" t="s">
        <v>45</v>
      </c>
      <c r="C33" s="278">
        <v>782.7</v>
      </c>
      <c r="D33" s="279">
        <v>776.55000000000007</v>
      </c>
      <c r="E33" s="279">
        <v>768.15000000000009</v>
      </c>
      <c r="F33" s="279">
        <v>753.6</v>
      </c>
      <c r="G33" s="279">
        <v>745.2</v>
      </c>
      <c r="H33" s="279">
        <v>791.10000000000014</v>
      </c>
      <c r="I33" s="279">
        <v>799.5</v>
      </c>
      <c r="J33" s="279">
        <v>814.05000000000018</v>
      </c>
      <c r="K33" s="277">
        <v>784.95</v>
      </c>
      <c r="L33" s="277">
        <v>762</v>
      </c>
      <c r="M33" s="277">
        <v>9.4103999999999992</v>
      </c>
    </row>
    <row r="34" spans="1:13">
      <c r="A34" s="268">
        <v>24</v>
      </c>
      <c r="B34" s="277" t="s">
        <v>304</v>
      </c>
      <c r="C34" s="278">
        <v>2065.1</v>
      </c>
      <c r="D34" s="279">
        <v>2050.9333333333334</v>
      </c>
      <c r="E34" s="279">
        <v>1987.9666666666667</v>
      </c>
      <c r="F34" s="279">
        <v>1910.8333333333333</v>
      </c>
      <c r="G34" s="279">
        <v>1847.8666666666666</v>
      </c>
      <c r="H34" s="279">
        <v>2128.0666666666666</v>
      </c>
      <c r="I34" s="279">
        <v>2191.0333333333338</v>
      </c>
      <c r="J34" s="279">
        <v>2268.166666666667</v>
      </c>
      <c r="K34" s="277">
        <v>2113.9</v>
      </c>
      <c r="L34" s="277">
        <v>1973.8</v>
      </c>
      <c r="M34" s="277">
        <v>11.37928</v>
      </c>
    </row>
    <row r="35" spans="1:13">
      <c r="A35" s="268">
        <v>25</v>
      </c>
      <c r="B35" s="277" t="s">
        <v>46</v>
      </c>
      <c r="C35" s="278">
        <v>217.45</v>
      </c>
      <c r="D35" s="279">
        <v>215.2833333333333</v>
      </c>
      <c r="E35" s="279">
        <v>212.71666666666661</v>
      </c>
      <c r="F35" s="279">
        <v>207.98333333333332</v>
      </c>
      <c r="G35" s="279">
        <v>205.41666666666663</v>
      </c>
      <c r="H35" s="279">
        <v>220.01666666666659</v>
      </c>
      <c r="I35" s="279">
        <v>222.58333333333331</v>
      </c>
      <c r="J35" s="279">
        <v>227.31666666666658</v>
      </c>
      <c r="K35" s="277">
        <v>217.85</v>
      </c>
      <c r="L35" s="277">
        <v>210.55</v>
      </c>
      <c r="M35" s="277">
        <v>30.276669999999999</v>
      </c>
    </row>
    <row r="36" spans="1:13">
      <c r="A36" s="268">
        <v>26</v>
      </c>
      <c r="B36" s="277" t="s">
        <v>293</v>
      </c>
      <c r="C36" s="278">
        <v>2819</v>
      </c>
      <c r="D36" s="279">
        <v>2794.3166666666671</v>
      </c>
      <c r="E36" s="279">
        <v>2748.6333333333341</v>
      </c>
      <c r="F36" s="279">
        <v>2678.2666666666669</v>
      </c>
      <c r="G36" s="279">
        <v>2632.5833333333339</v>
      </c>
      <c r="H36" s="279">
        <v>2864.6833333333343</v>
      </c>
      <c r="I36" s="279">
        <v>2910.3666666666677</v>
      </c>
      <c r="J36" s="279">
        <v>2980.7333333333345</v>
      </c>
      <c r="K36" s="277">
        <v>2840</v>
      </c>
      <c r="L36" s="277">
        <v>2723.95</v>
      </c>
      <c r="M36" s="277">
        <v>3.06602</v>
      </c>
    </row>
    <row r="37" spans="1:13">
      <c r="A37" s="268">
        <v>27</v>
      </c>
      <c r="B37" s="277" t="s">
        <v>302</v>
      </c>
      <c r="C37" s="278">
        <v>926.75</v>
      </c>
      <c r="D37" s="279">
        <v>930.31666666666661</v>
      </c>
      <c r="E37" s="279">
        <v>908.63333333333321</v>
      </c>
      <c r="F37" s="279">
        <v>890.51666666666665</v>
      </c>
      <c r="G37" s="279">
        <v>868.83333333333326</v>
      </c>
      <c r="H37" s="279">
        <v>948.43333333333317</v>
      </c>
      <c r="I37" s="279">
        <v>970.11666666666656</v>
      </c>
      <c r="J37" s="279">
        <v>988.23333333333312</v>
      </c>
      <c r="K37" s="277">
        <v>952</v>
      </c>
      <c r="L37" s="277">
        <v>912.2</v>
      </c>
      <c r="M37" s="277">
        <v>6.7877200000000002</v>
      </c>
    </row>
    <row r="38" spans="1:13">
      <c r="A38" s="268">
        <v>28</v>
      </c>
      <c r="B38" s="277" t="s">
        <v>47</v>
      </c>
      <c r="C38" s="278">
        <v>1672.85</v>
      </c>
      <c r="D38" s="279">
        <v>1657.4833333333333</v>
      </c>
      <c r="E38" s="279">
        <v>1616.4166666666667</v>
      </c>
      <c r="F38" s="279">
        <v>1559.9833333333333</v>
      </c>
      <c r="G38" s="279">
        <v>1518.9166666666667</v>
      </c>
      <c r="H38" s="279">
        <v>1713.9166666666667</v>
      </c>
      <c r="I38" s="279">
        <v>1754.9833333333333</v>
      </c>
      <c r="J38" s="279">
        <v>1811.4166666666667</v>
      </c>
      <c r="K38" s="277">
        <v>1698.55</v>
      </c>
      <c r="L38" s="277">
        <v>1601.05</v>
      </c>
      <c r="M38" s="277">
        <v>28.026679999999999</v>
      </c>
    </row>
    <row r="39" spans="1:13">
      <c r="A39" s="268">
        <v>29</v>
      </c>
      <c r="B39" s="277" t="s">
        <v>48</v>
      </c>
      <c r="C39" s="278">
        <v>127.75</v>
      </c>
      <c r="D39" s="279">
        <v>127.48333333333333</v>
      </c>
      <c r="E39" s="279">
        <v>124.51666666666668</v>
      </c>
      <c r="F39" s="279">
        <v>121.28333333333335</v>
      </c>
      <c r="G39" s="279">
        <v>118.31666666666669</v>
      </c>
      <c r="H39" s="279">
        <v>130.71666666666667</v>
      </c>
      <c r="I39" s="279">
        <v>133.68333333333334</v>
      </c>
      <c r="J39" s="279">
        <v>136.91666666666666</v>
      </c>
      <c r="K39" s="277">
        <v>130.44999999999999</v>
      </c>
      <c r="L39" s="277">
        <v>124.25</v>
      </c>
      <c r="M39" s="277">
        <v>124.71201000000001</v>
      </c>
    </row>
    <row r="40" spans="1:13">
      <c r="A40" s="268">
        <v>30</v>
      </c>
      <c r="B40" s="277" t="s">
        <v>305</v>
      </c>
      <c r="C40" s="278">
        <v>138.15</v>
      </c>
      <c r="D40" s="279">
        <v>139.63333333333335</v>
      </c>
      <c r="E40" s="279">
        <v>134.4666666666667</v>
      </c>
      <c r="F40" s="279">
        <v>130.78333333333333</v>
      </c>
      <c r="G40" s="279">
        <v>125.61666666666667</v>
      </c>
      <c r="H40" s="279">
        <v>143.31666666666672</v>
      </c>
      <c r="I40" s="279">
        <v>148.48333333333341</v>
      </c>
      <c r="J40" s="279">
        <v>152.16666666666674</v>
      </c>
      <c r="K40" s="277">
        <v>144.80000000000001</v>
      </c>
      <c r="L40" s="277">
        <v>135.94999999999999</v>
      </c>
      <c r="M40" s="277">
        <v>1.8017099999999999</v>
      </c>
    </row>
    <row r="41" spans="1:13">
      <c r="A41" s="268">
        <v>31</v>
      </c>
      <c r="B41" s="277" t="s">
        <v>937</v>
      </c>
      <c r="C41" s="278">
        <v>227.95</v>
      </c>
      <c r="D41" s="279">
        <v>227.86666666666667</v>
      </c>
      <c r="E41" s="279">
        <v>224.68333333333334</v>
      </c>
      <c r="F41" s="279">
        <v>221.41666666666666</v>
      </c>
      <c r="G41" s="279">
        <v>218.23333333333332</v>
      </c>
      <c r="H41" s="279">
        <v>231.13333333333335</v>
      </c>
      <c r="I41" s="279">
        <v>234.31666666666669</v>
      </c>
      <c r="J41" s="279">
        <v>237.58333333333337</v>
      </c>
      <c r="K41" s="277">
        <v>231.05</v>
      </c>
      <c r="L41" s="277">
        <v>224.6</v>
      </c>
      <c r="M41" s="277">
        <v>0.85551999999999995</v>
      </c>
    </row>
    <row r="42" spans="1:13">
      <c r="A42" s="268">
        <v>32</v>
      </c>
      <c r="B42" s="277" t="s">
        <v>306</v>
      </c>
      <c r="C42" s="278">
        <v>71.75</v>
      </c>
      <c r="D42" s="279">
        <v>71.466666666666654</v>
      </c>
      <c r="E42" s="279">
        <v>70.483333333333306</v>
      </c>
      <c r="F42" s="279">
        <v>69.216666666666654</v>
      </c>
      <c r="G42" s="279">
        <v>68.233333333333306</v>
      </c>
      <c r="H42" s="279">
        <v>72.733333333333306</v>
      </c>
      <c r="I42" s="279">
        <v>73.716666666666654</v>
      </c>
      <c r="J42" s="279">
        <v>74.983333333333306</v>
      </c>
      <c r="K42" s="277">
        <v>72.45</v>
      </c>
      <c r="L42" s="277">
        <v>70.2</v>
      </c>
      <c r="M42" s="277">
        <v>14.262589999999999</v>
      </c>
    </row>
    <row r="43" spans="1:13">
      <c r="A43" s="268">
        <v>33</v>
      </c>
      <c r="B43" s="277" t="s">
        <v>49</v>
      </c>
      <c r="C43" s="278">
        <v>77.849999999999994</v>
      </c>
      <c r="D43" s="279">
        <v>76.75</v>
      </c>
      <c r="E43" s="279">
        <v>75</v>
      </c>
      <c r="F43" s="279">
        <v>72.150000000000006</v>
      </c>
      <c r="G43" s="279">
        <v>70.400000000000006</v>
      </c>
      <c r="H43" s="279">
        <v>79.599999999999994</v>
      </c>
      <c r="I43" s="279">
        <v>81.349999999999994</v>
      </c>
      <c r="J43" s="279">
        <v>84.199999999999989</v>
      </c>
      <c r="K43" s="277">
        <v>78.5</v>
      </c>
      <c r="L43" s="277">
        <v>73.900000000000006</v>
      </c>
      <c r="M43" s="277">
        <v>778.44489999999996</v>
      </c>
    </row>
    <row r="44" spans="1:13">
      <c r="A44" s="268">
        <v>34</v>
      </c>
      <c r="B44" s="277" t="s">
        <v>51</v>
      </c>
      <c r="C44" s="278">
        <v>2017.55</v>
      </c>
      <c r="D44" s="279">
        <v>2025.3833333333334</v>
      </c>
      <c r="E44" s="279">
        <v>2001.2166666666667</v>
      </c>
      <c r="F44" s="279">
        <v>1984.8833333333332</v>
      </c>
      <c r="G44" s="279">
        <v>1960.7166666666665</v>
      </c>
      <c r="H44" s="279">
        <v>2041.7166666666669</v>
      </c>
      <c r="I44" s="279">
        <v>2065.8833333333332</v>
      </c>
      <c r="J44" s="279">
        <v>2082.2166666666672</v>
      </c>
      <c r="K44" s="277">
        <v>2049.5500000000002</v>
      </c>
      <c r="L44" s="277">
        <v>2009.05</v>
      </c>
      <c r="M44" s="277">
        <v>19.9741</v>
      </c>
    </row>
    <row r="45" spans="1:13">
      <c r="A45" s="268">
        <v>35</v>
      </c>
      <c r="B45" s="277" t="s">
        <v>307</v>
      </c>
      <c r="C45" s="278">
        <v>132</v>
      </c>
      <c r="D45" s="279">
        <v>130.66666666666666</v>
      </c>
      <c r="E45" s="279">
        <v>127.33333333333331</v>
      </c>
      <c r="F45" s="279">
        <v>122.66666666666666</v>
      </c>
      <c r="G45" s="279">
        <v>119.33333333333331</v>
      </c>
      <c r="H45" s="279">
        <v>135.33333333333331</v>
      </c>
      <c r="I45" s="279">
        <v>138.66666666666663</v>
      </c>
      <c r="J45" s="279">
        <v>143.33333333333331</v>
      </c>
      <c r="K45" s="277">
        <v>134</v>
      </c>
      <c r="L45" s="277">
        <v>126</v>
      </c>
      <c r="M45" s="277">
        <v>2.44821</v>
      </c>
    </row>
    <row r="46" spans="1:13">
      <c r="A46" s="268">
        <v>36</v>
      </c>
      <c r="B46" s="277" t="s">
        <v>309</v>
      </c>
      <c r="C46" s="278">
        <v>1202.05</v>
      </c>
      <c r="D46" s="279">
        <v>1219.0166666666667</v>
      </c>
      <c r="E46" s="279">
        <v>1173.0333333333333</v>
      </c>
      <c r="F46" s="279">
        <v>1144.0166666666667</v>
      </c>
      <c r="G46" s="279">
        <v>1098.0333333333333</v>
      </c>
      <c r="H46" s="279">
        <v>1248.0333333333333</v>
      </c>
      <c r="I46" s="279">
        <v>1294.0166666666664</v>
      </c>
      <c r="J46" s="279">
        <v>1323.0333333333333</v>
      </c>
      <c r="K46" s="277">
        <v>1265</v>
      </c>
      <c r="L46" s="277">
        <v>1190</v>
      </c>
      <c r="M46" s="277">
        <v>4.5275999999999996</v>
      </c>
    </row>
    <row r="47" spans="1:13">
      <c r="A47" s="268">
        <v>37</v>
      </c>
      <c r="B47" s="277" t="s">
        <v>308</v>
      </c>
      <c r="C47" s="278">
        <v>4350.2</v>
      </c>
      <c r="D47" s="279">
        <v>4346.7333333333336</v>
      </c>
      <c r="E47" s="279">
        <v>4313.4666666666672</v>
      </c>
      <c r="F47" s="279">
        <v>4276.7333333333336</v>
      </c>
      <c r="G47" s="279">
        <v>4243.4666666666672</v>
      </c>
      <c r="H47" s="279">
        <v>4383.4666666666672</v>
      </c>
      <c r="I47" s="279">
        <v>4416.7333333333336</v>
      </c>
      <c r="J47" s="279">
        <v>4453.4666666666672</v>
      </c>
      <c r="K47" s="277">
        <v>4380</v>
      </c>
      <c r="L47" s="277">
        <v>4310</v>
      </c>
      <c r="M47" s="277">
        <v>0.62553999999999998</v>
      </c>
    </row>
    <row r="48" spans="1:13">
      <c r="A48" s="268">
        <v>38</v>
      </c>
      <c r="B48" s="277" t="s">
        <v>310</v>
      </c>
      <c r="C48" s="278">
        <v>6802.85</v>
      </c>
      <c r="D48" s="279">
        <v>6711.0166666666664</v>
      </c>
      <c r="E48" s="279">
        <v>6592.0333333333328</v>
      </c>
      <c r="F48" s="279">
        <v>6381.2166666666662</v>
      </c>
      <c r="G48" s="279">
        <v>6262.2333333333327</v>
      </c>
      <c r="H48" s="279">
        <v>6921.833333333333</v>
      </c>
      <c r="I48" s="279">
        <v>7040.8166666666666</v>
      </c>
      <c r="J48" s="279">
        <v>7251.6333333333332</v>
      </c>
      <c r="K48" s="277">
        <v>6830</v>
      </c>
      <c r="L48" s="277">
        <v>6500.2</v>
      </c>
      <c r="M48" s="277">
        <v>1.8470800000000001</v>
      </c>
    </row>
    <row r="49" spans="1:13">
      <c r="A49" s="268">
        <v>39</v>
      </c>
      <c r="B49" s="277" t="s">
        <v>226</v>
      </c>
      <c r="C49" s="278">
        <v>700.1</v>
      </c>
      <c r="D49" s="279">
        <v>695.38333333333333</v>
      </c>
      <c r="E49" s="279">
        <v>682.2166666666667</v>
      </c>
      <c r="F49" s="279">
        <v>664.33333333333337</v>
      </c>
      <c r="G49" s="279">
        <v>651.16666666666674</v>
      </c>
      <c r="H49" s="279">
        <v>713.26666666666665</v>
      </c>
      <c r="I49" s="279">
        <v>726.43333333333339</v>
      </c>
      <c r="J49" s="279">
        <v>744.31666666666661</v>
      </c>
      <c r="K49" s="277">
        <v>708.55</v>
      </c>
      <c r="L49" s="277">
        <v>677.5</v>
      </c>
      <c r="M49" s="277">
        <v>5.00319</v>
      </c>
    </row>
    <row r="50" spans="1:13">
      <c r="A50" s="268">
        <v>40</v>
      </c>
      <c r="B50" s="277" t="s">
        <v>53</v>
      </c>
      <c r="C50" s="278">
        <v>818.8</v>
      </c>
      <c r="D50" s="279">
        <v>819.2833333333333</v>
      </c>
      <c r="E50" s="279">
        <v>797.61666666666656</v>
      </c>
      <c r="F50" s="279">
        <v>776.43333333333328</v>
      </c>
      <c r="G50" s="279">
        <v>754.76666666666654</v>
      </c>
      <c r="H50" s="279">
        <v>840.46666666666658</v>
      </c>
      <c r="I50" s="279">
        <v>862.13333333333333</v>
      </c>
      <c r="J50" s="279">
        <v>883.31666666666661</v>
      </c>
      <c r="K50" s="277">
        <v>840.95</v>
      </c>
      <c r="L50" s="277">
        <v>798.1</v>
      </c>
      <c r="M50" s="277">
        <v>81.832859999999997</v>
      </c>
    </row>
    <row r="51" spans="1:13">
      <c r="A51" s="268">
        <v>41</v>
      </c>
      <c r="B51" s="277" t="s">
        <v>311</v>
      </c>
      <c r="C51" s="278">
        <v>546.70000000000005</v>
      </c>
      <c r="D51" s="279">
        <v>548.5333333333333</v>
      </c>
      <c r="E51" s="279">
        <v>535.16666666666663</v>
      </c>
      <c r="F51" s="279">
        <v>523.63333333333333</v>
      </c>
      <c r="G51" s="279">
        <v>510.26666666666665</v>
      </c>
      <c r="H51" s="279">
        <v>560.06666666666661</v>
      </c>
      <c r="I51" s="279">
        <v>573.43333333333339</v>
      </c>
      <c r="J51" s="279">
        <v>584.96666666666658</v>
      </c>
      <c r="K51" s="277">
        <v>561.9</v>
      </c>
      <c r="L51" s="277">
        <v>537</v>
      </c>
      <c r="M51" s="277">
        <v>14.88109</v>
      </c>
    </row>
    <row r="52" spans="1:13">
      <c r="A52" s="268">
        <v>42</v>
      </c>
      <c r="B52" s="277" t="s">
        <v>55</v>
      </c>
      <c r="C52" s="278">
        <v>449.55</v>
      </c>
      <c r="D52" s="279">
        <v>445.7833333333333</v>
      </c>
      <c r="E52" s="279">
        <v>439.66666666666663</v>
      </c>
      <c r="F52" s="279">
        <v>429.7833333333333</v>
      </c>
      <c r="G52" s="279">
        <v>423.66666666666663</v>
      </c>
      <c r="H52" s="279">
        <v>455.66666666666663</v>
      </c>
      <c r="I52" s="279">
        <v>461.7833333333333</v>
      </c>
      <c r="J52" s="279">
        <v>471.66666666666663</v>
      </c>
      <c r="K52" s="277">
        <v>451.9</v>
      </c>
      <c r="L52" s="277">
        <v>435.9</v>
      </c>
      <c r="M52" s="277">
        <v>173.28832</v>
      </c>
    </row>
    <row r="53" spans="1:13">
      <c r="A53" s="268">
        <v>43</v>
      </c>
      <c r="B53" s="277" t="s">
        <v>56</v>
      </c>
      <c r="C53" s="278">
        <v>2937.35</v>
      </c>
      <c r="D53" s="279">
        <v>2939.4666666666672</v>
      </c>
      <c r="E53" s="279">
        <v>2918.9333333333343</v>
      </c>
      <c r="F53" s="279">
        <v>2900.5166666666673</v>
      </c>
      <c r="G53" s="279">
        <v>2879.9833333333345</v>
      </c>
      <c r="H53" s="279">
        <v>2957.8833333333341</v>
      </c>
      <c r="I53" s="279">
        <v>2978.416666666667</v>
      </c>
      <c r="J53" s="279">
        <v>2996.8333333333339</v>
      </c>
      <c r="K53" s="277">
        <v>2960</v>
      </c>
      <c r="L53" s="277">
        <v>2921.05</v>
      </c>
      <c r="M53" s="277">
        <v>6.32578</v>
      </c>
    </row>
    <row r="54" spans="1:13">
      <c r="A54" s="268">
        <v>44</v>
      </c>
      <c r="B54" s="277" t="s">
        <v>315</v>
      </c>
      <c r="C54" s="278">
        <v>186.6</v>
      </c>
      <c r="D54" s="279">
        <v>185.80000000000004</v>
      </c>
      <c r="E54" s="279">
        <v>183.10000000000008</v>
      </c>
      <c r="F54" s="279">
        <v>179.60000000000005</v>
      </c>
      <c r="G54" s="279">
        <v>176.90000000000009</v>
      </c>
      <c r="H54" s="279">
        <v>189.30000000000007</v>
      </c>
      <c r="I54" s="279">
        <v>192.00000000000006</v>
      </c>
      <c r="J54" s="279">
        <v>195.50000000000006</v>
      </c>
      <c r="K54" s="277">
        <v>188.5</v>
      </c>
      <c r="L54" s="277">
        <v>182.3</v>
      </c>
      <c r="M54" s="277">
        <v>9.3402499999999993</v>
      </c>
    </row>
    <row r="55" spans="1:13">
      <c r="A55" s="268">
        <v>45</v>
      </c>
      <c r="B55" s="277" t="s">
        <v>316</v>
      </c>
      <c r="C55" s="278">
        <v>495.05</v>
      </c>
      <c r="D55" s="279">
        <v>497.55</v>
      </c>
      <c r="E55" s="279">
        <v>488.40000000000003</v>
      </c>
      <c r="F55" s="279">
        <v>481.75</v>
      </c>
      <c r="G55" s="279">
        <v>472.6</v>
      </c>
      <c r="H55" s="279">
        <v>504.20000000000005</v>
      </c>
      <c r="I55" s="279">
        <v>513.35</v>
      </c>
      <c r="J55" s="279">
        <v>520</v>
      </c>
      <c r="K55" s="277">
        <v>506.7</v>
      </c>
      <c r="L55" s="277">
        <v>490.9</v>
      </c>
      <c r="M55" s="277">
        <v>2.76044</v>
      </c>
    </row>
    <row r="56" spans="1:13">
      <c r="A56" s="268">
        <v>46</v>
      </c>
      <c r="B56" s="277" t="s">
        <v>58</v>
      </c>
      <c r="C56" s="278">
        <v>6115.55</v>
      </c>
      <c r="D56" s="279">
        <v>6100.666666666667</v>
      </c>
      <c r="E56" s="279">
        <v>6042.3333333333339</v>
      </c>
      <c r="F56" s="279">
        <v>5969.1166666666668</v>
      </c>
      <c r="G56" s="279">
        <v>5910.7833333333338</v>
      </c>
      <c r="H56" s="279">
        <v>6173.8833333333341</v>
      </c>
      <c r="I56" s="279">
        <v>6232.2166666666681</v>
      </c>
      <c r="J56" s="279">
        <v>6305.4333333333343</v>
      </c>
      <c r="K56" s="277">
        <v>6159</v>
      </c>
      <c r="L56" s="277">
        <v>6027.45</v>
      </c>
      <c r="M56" s="277">
        <v>4.9298700000000002</v>
      </c>
    </row>
    <row r="57" spans="1:13">
      <c r="A57" s="268">
        <v>47</v>
      </c>
      <c r="B57" s="277" t="s">
        <v>232</v>
      </c>
      <c r="C57" s="278">
        <v>2499.35</v>
      </c>
      <c r="D57" s="279">
        <v>2492.3333333333335</v>
      </c>
      <c r="E57" s="279">
        <v>2467.6166666666668</v>
      </c>
      <c r="F57" s="279">
        <v>2435.8833333333332</v>
      </c>
      <c r="G57" s="279">
        <v>2411.1666666666665</v>
      </c>
      <c r="H57" s="279">
        <v>2524.0666666666671</v>
      </c>
      <c r="I57" s="279">
        <v>2548.7833333333333</v>
      </c>
      <c r="J57" s="279">
        <v>2580.5166666666673</v>
      </c>
      <c r="K57" s="277">
        <v>2517.0500000000002</v>
      </c>
      <c r="L57" s="277">
        <v>2460.6</v>
      </c>
      <c r="M57" s="277">
        <v>0.20255999999999999</v>
      </c>
    </row>
    <row r="58" spans="1:13">
      <c r="A58" s="268">
        <v>48</v>
      </c>
      <c r="B58" s="277" t="s">
        <v>59</v>
      </c>
      <c r="C58" s="278">
        <v>3513.4</v>
      </c>
      <c r="D58" s="279">
        <v>3497.5333333333333</v>
      </c>
      <c r="E58" s="279">
        <v>3470.8666666666668</v>
      </c>
      <c r="F58" s="279">
        <v>3428.3333333333335</v>
      </c>
      <c r="G58" s="279">
        <v>3401.666666666667</v>
      </c>
      <c r="H58" s="279">
        <v>3540.0666666666666</v>
      </c>
      <c r="I58" s="279">
        <v>3566.7333333333336</v>
      </c>
      <c r="J58" s="279">
        <v>3609.2666666666664</v>
      </c>
      <c r="K58" s="277">
        <v>3524.2</v>
      </c>
      <c r="L58" s="277">
        <v>3455</v>
      </c>
      <c r="M58" s="277">
        <v>38.936489999999999</v>
      </c>
    </row>
    <row r="59" spans="1:13">
      <c r="A59" s="268">
        <v>49</v>
      </c>
      <c r="B59" s="277" t="s">
        <v>60</v>
      </c>
      <c r="C59" s="278">
        <v>1379.65</v>
      </c>
      <c r="D59" s="279">
        <v>1381.1333333333332</v>
      </c>
      <c r="E59" s="279">
        <v>1365.4166666666665</v>
      </c>
      <c r="F59" s="279">
        <v>1351.1833333333334</v>
      </c>
      <c r="G59" s="279">
        <v>1335.4666666666667</v>
      </c>
      <c r="H59" s="279">
        <v>1395.3666666666663</v>
      </c>
      <c r="I59" s="279">
        <v>1411.083333333333</v>
      </c>
      <c r="J59" s="279">
        <v>1425.3166666666662</v>
      </c>
      <c r="K59" s="277">
        <v>1396.85</v>
      </c>
      <c r="L59" s="277">
        <v>1366.9</v>
      </c>
      <c r="M59" s="277">
        <v>7.7658800000000001</v>
      </c>
    </row>
    <row r="60" spans="1:13" ht="12" customHeight="1">
      <c r="A60" s="268">
        <v>50</v>
      </c>
      <c r="B60" s="277" t="s">
        <v>317</v>
      </c>
      <c r="C60" s="278">
        <v>120.2</v>
      </c>
      <c r="D60" s="279">
        <v>120.39999999999999</v>
      </c>
      <c r="E60" s="279">
        <v>119.29999999999998</v>
      </c>
      <c r="F60" s="279">
        <v>118.39999999999999</v>
      </c>
      <c r="G60" s="279">
        <v>117.29999999999998</v>
      </c>
      <c r="H60" s="279">
        <v>121.29999999999998</v>
      </c>
      <c r="I60" s="279">
        <v>122.39999999999998</v>
      </c>
      <c r="J60" s="279">
        <v>123.29999999999998</v>
      </c>
      <c r="K60" s="277">
        <v>121.5</v>
      </c>
      <c r="L60" s="277">
        <v>119.5</v>
      </c>
      <c r="M60" s="277">
        <v>3.3439999999999999</v>
      </c>
    </row>
    <row r="61" spans="1:13">
      <c r="A61" s="268">
        <v>51</v>
      </c>
      <c r="B61" s="277" t="s">
        <v>318</v>
      </c>
      <c r="C61" s="278">
        <v>156.80000000000001</v>
      </c>
      <c r="D61" s="279">
        <v>155.65</v>
      </c>
      <c r="E61" s="279">
        <v>153.5</v>
      </c>
      <c r="F61" s="279">
        <v>150.19999999999999</v>
      </c>
      <c r="G61" s="279">
        <v>148.04999999999998</v>
      </c>
      <c r="H61" s="279">
        <v>158.95000000000002</v>
      </c>
      <c r="I61" s="279">
        <v>161.10000000000005</v>
      </c>
      <c r="J61" s="279">
        <v>164.40000000000003</v>
      </c>
      <c r="K61" s="277">
        <v>157.80000000000001</v>
      </c>
      <c r="L61" s="277">
        <v>152.35</v>
      </c>
      <c r="M61" s="277">
        <v>21.85003</v>
      </c>
    </row>
    <row r="62" spans="1:13">
      <c r="A62" s="268">
        <v>52</v>
      </c>
      <c r="B62" s="277" t="s">
        <v>233</v>
      </c>
      <c r="C62" s="278">
        <v>303.7</v>
      </c>
      <c r="D62" s="279">
        <v>301.7</v>
      </c>
      <c r="E62" s="279">
        <v>298.39999999999998</v>
      </c>
      <c r="F62" s="279">
        <v>293.09999999999997</v>
      </c>
      <c r="G62" s="279">
        <v>289.79999999999995</v>
      </c>
      <c r="H62" s="279">
        <v>307</v>
      </c>
      <c r="I62" s="279">
        <v>310.30000000000007</v>
      </c>
      <c r="J62" s="279">
        <v>315.60000000000002</v>
      </c>
      <c r="K62" s="277">
        <v>305</v>
      </c>
      <c r="L62" s="277">
        <v>296.39999999999998</v>
      </c>
      <c r="M62" s="277">
        <v>121.78224</v>
      </c>
    </row>
    <row r="63" spans="1:13">
      <c r="A63" s="268">
        <v>53</v>
      </c>
      <c r="B63" s="277" t="s">
        <v>61</v>
      </c>
      <c r="C63" s="278">
        <v>46.55</v>
      </c>
      <c r="D63" s="279">
        <v>46.300000000000004</v>
      </c>
      <c r="E63" s="279">
        <v>45.900000000000006</v>
      </c>
      <c r="F63" s="279">
        <v>45.25</v>
      </c>
      <c r="G63" s="279">
        <v>44.85</v>
      </c>
      <c r="H63" s="279">
        <v>46.95000000000001</v>
      </c>
      <c r="I63" s="279">
        <v>47.35</v>
      </c>
      <c r="J63" s="279">
        <v>48.000000000000014</v>
      </c>
      <c r="K63" s="277">
        <v>46.7</v>
      </c>
      <c r="L63" s="277">
        <v>45.65</v>
      </c>
      <c r="M63" s="277">
        <v>125.25342000000001</v>
      </c>
    </row>
    <row r="64" spans="1:13">
      <c r="A64" s="268">
        <v>54</v>
      </c>
      <c r="B64" s="277" t="s">
        <v>62</v>
      </c>
      <c r="C64" s="278">
        <v>46.55</v>
      </c>
      <c r="D64" s="279">
        <v>46.833333333333336</v>
      </c>
      <c r="E64" s="279">
        <v>45.916666666666671</v>
      </c>
      <c r="F64" s="279">
        <v>45.283333333333339</v>
      </c>
      <c r="G64" s="279">
        <v>44.366666666666674</v>
      </c>
      <c r="H64" s="279">
        <v>47.466666666666669</v>
      </c>
      <c r="I64" s="279">
        <v>48.38333333333334</v>
      </c>
      <c r="J64" s="279">
        <v>49.016666666666666</v>
      </c>
      <c r="K64" s="277">
        <v>47.75</v>
      </c>
      <c r="L64" s="277">
        <v>46.2</v>
      </c>
      <c r="M64" s="277">
        <v>22.16657</v>
      </c>
    </row>
    <row r="65" spans="1:13">
      <c r="A65" s="268">
        <v>55</v>
      </c>
      <c r="B65" s="277" t="s">
        <v>312</v>
      </c>
      <c r="C65" s="278">
        <v>1558.5</v>
      </c>
      <c r="D65" s="279">
        <v>1569.8500000000001</v>
      </c>
      <c r="E65" s="279">
        <v>1539.7000000000003</v>
      </c>
      <c r="F65" s="279">
        <v>1520.9</v>
      </c>
      <c r="G65" s="279">
        <v>1490.7500000000002</v>
      </c>
      <c r="H65" s="279">
        <v>1588.6500000000003</v>
      </c>
      <c r="I65" s="279">
        <v>1618.8000000000004</v>
      </c>
      <c r="J65" s="279">
        <v>1637.6000000000004</v>
      </c>
      <c r="K65" s="277">
        <v>1600</v>
      </c>
      <c r="L65" s="277">
        <v>1551.05</v>
      </c>
      <c r="M65" s="277">
        <v>1.0630599999999999</v>
      </c>
    </row>
    <row r="66" spans="1:13">
      <c r="A66" s="268">
        <v>56</v>
      </c>
      <c r="B66" s="277" t="s">
        <v>63</v>
      </c>
      <c r="C66" s="278">
        <v>1343.85</v>
      </c>
      <c r="D66" s="279">
        <v>1340.4166666666667</v>
      </c>
      <c r="E66" s="279">
        <v>1322.8333333333335</v>
      </c>
      <c r="F66" s="279">
        <v>1301.8166666666668</v>
      </c>
      <c r="G66" s="279">
        <v>1284.2333333333336</v>
      </c>
      <c r="H66" s="279">
        <v>1361.4333333333334</v>
      </c>
      <c r="I66" s="279">
        <v>1379.0166666666669</v>
      </c>
      <c r="J66" s="279">
        <v>1400.0333333333333</v>
      </c>
      <c r="K66" s="277">
        <v>1358</v>
      </c>
      <c r="L66" s="277">
        <v>1319.4</v>
      </c>
      <c r="M66" s="277">
        <v>10.41644</v>
      </c>
    </row>
    <row r="67" spans="1:13">
      <c r="A67" s="268">
        <v>57</v>
      </c>
      <c r="B67" s="277" t="s">
        <v>320</v>
      </c>
      <c r="C67" s="278">
        <v>6089.15</v>
      </c>
      <c r="D67" s="279">
        <v>6096.3833333333341</v>
      </c>
      <c r="E67" s="279">
        <v>6043.7666666666682</v>
      </c>
      <c r="F67" s="279">
        <v>5998.3833333333341</v>
      </c>
      <c r="G67" s="279">
        <v>5945.7666666666682</v>
      </c>
      <c r="H67" s="279">
        <v>6141.7666666666682</v>
      </c>
      <c r="I67" s="279">
        <v>6194.383333333335</v>
      </c>
      <c r="J67" s="279">
        <v>6239.7666666666682</v>
      </c>
      <c r="K67" s="277">
        <v>6149</v>
      </c>
      <c r="L67" s="277">
        <v>6051</v>
      </c>
      <c r="M67" s="277">
        <v>0.25085000000000002</v>
      </c>
    </row>
    <row r="68" spans="1:13">
      <c r="A68" s="268">
        <v>58</v>
      </c>
      <c r="B68" s="277" t="s">
        <v>234</v>
      </c>
      <c r="C68" s="278">
        <v>1392.75</v>
      </c>
      <c r="D68" s="279">
        <v>1401.7</v>
      </c>
      <c r="E68" s="279">
        <v>1373.5</v>
      </c>
      <c r="F68" s="279">
        <v>1354.25</v>
      </c>
      <c r="G68" s="279">
        <v>1326.05</v>
      </c>
      <c r="H68" s="279">
        <v>1420.95</v>
      </c>
      <c r="I68" s="279">
        <v>1449.1500000000003</v>
      </c>
      <c r="J68" s="279">
        <v>1468.4</v>
      </c>
      <c r="K68" s="277">
        <v>1429.9</v>
      </c>
      <c r="L68" s="277">
        <v>1382.45</v>
      </c>
      <c r="M68" s="277">
        <v>1.1345000000000001</v>
      </c>
    </row>
    <row r="69" spans="1:13">
      <c r="A69" s="268">
        <v>59</v>
      </c>
      <c r="B69" s="277" t="s">
        <v>321</v>
      </c>
      <c r="C69" s="278">
        <v>311.3</v>
      </c>
      <c r="D69" s="279">
        <v>313.43333333333334</v>
      </c>
      <c r="E69" s="279">
        <v>307.86666666666667</v>
      </c>
      <c r="F69" s="279">
        <v>304.43333333333334</v>
      </c>
      <c r="G69" s="279">
        <v>298.86666666666667</v>
      </c>
      <c r="H69" s="279">
        <v>316.86666666666667</v>
      </c>
      <c r="I69" s="279">
        <v>322.43333333333339</v>
      </c>
      <c r="J69" s="279">
        <v>325.86666666666667</v>
      </c>
      <c r="K69" s="277">
        <v>319</v>
      </c>
      <c r="L69" s="277">
        <v>310</v>
      </c>
      <c r="M69" s="277">
        <v>7.6794000000000002</v>
      </c>
    </row>
    <row r="70" spans="1:13">
      <c r="A70" s="268">
        <v>60</v>
      </c>
      <c r="B70" s="277" t="s">
        <v>65</v>
      </c>
      <c r="C70" s="278">
        <v>104.8</v>
      </c>
      <c r="D70" s="279">
        <v>105.25</v>
      </c>
      <c r="E70" s="279">
        <v>103.5</v>
      </c>
      <c r="F70" s="279">
        <v>102.2</v>
      </c>
      <c r="G70" s="279">
        <v>100.45</v>
      </c>
      <c r="H70" s="279">
        <v>106.55</v>
      </c>
      <c r="I70" s="279">
        <v>108.3</v>
      </c>
      <c r="J70" s="279">
        <v>109.6</v>
      </c>
      <c r="K70" s="277">
        <v>107</v>
      </c>
      <c r="L70" s="277">
        <v>103.95</v>
      </c>
      <c r="M70" s="277">
        <v>89.805189999999996</v>
      </c>
    </row>
    <row r="71" spans="1:13">
      <c r="A71" s="268">
        <v>61</v>
      </c>
      <c r="B71" s="277" t="s">
        <v>313</v>
      </c>
      <c r="C71" s="278">
        <v>647.4</v>
      </c>
      <c r="D71" s="279">
        <v>643.11666666666667</v>
      </c>
      <c r="E71" s="279">
        <v>636.2833333333333</v>
      </c>
      <c r="F71" s="279">
        <v>625.16666666666663</v>
      </c>
      <c r="G71" s="279">
        <v>618.33333333333326</v>
      </c>
      <c r="H71" s="279">
        <v>654.23333333333335</v>
      </c>
      <c r="I71" s="279">
        <v>661.06666666666661</v>
      </c>
      <c r="J71" s="279">
        <v>672.18333333333339</v>
      </c>
      <c r="K71" s="277">
        <v>649.95000000000005</v>
      </c>
      <c r="L71" s="277">
        <v>632</v>
      </c>
      <c r="M71" s="277">
        <v>2.9491299999999998</v>
      </c>
    </row>
    <row r="72" spans="1:13">
      <c r="A72" s="268">
        <v>62</v>
      </c>
      <c r="B72" s="277" t="s">
        <v>66</v>
      </c>
      <c r="C72" s="278">
        <v>581.85</v>
      </c>
      <c r="D72" s="279">
        <v>579.33333333333337</v>
      </c>
      <c r="E72" s="279">
        <v>574.86666666666679</v>
      </c>
      <c r="F72" s="279">
        <v>567.88333333333344</v>
      </c>
      <c r="G72" s="279">
        <v>563.41666666666686</v>
      </c>
      <c r="H72" s="279">
        <v>586.31666666666672</v>
      </c>
      <c r="I72" s="279">
        <v>590.78333333333319</v>
      </c>
      <c r="J72" s="279">
        <v>597.76666666666665</v>
      </c>
      <c r="K72" s="277">
        <v>583.79999999999995</v>
      </c>
      <c r="L72" s="277">
        <v>572.35</v>
      </c>
      <c r="M72" s="277">
        <v>11.3299</v>
      </c>
    </row>
    <row r="73" spans="1:13">
      <c r="A73" s="268">
        <v>63</v>
      </c>
      <c r="B73" s="277" t="s">
        <v>67</v>
      </c>
      <c r="C73" s="278">
        <v>476.7</v>
      </c>
      <c r="D73" s="279">
        <v>476.61666666666662</v>
      </c>
      <c r="E73" s="279">
        <v>471.83333333333326</v>
      </c>
      <c r="F73" s="279">
        <v>466.96666666666664</v>
      </c>
      <c r="G73" s="279">
        <v>462.18333333333328</v>
      </c>
      <c r="H73" s="279">
        <v>481.48333333333323</v>
      </c>
      <c r="I73" s="279">
        <v>486.26666666666665</v>
      </c>
      <c r="J73" s="279">
        <v>491.13333333333321</v>
      </c>
      <c r="K73" s="277">
        <v>481.4</v>
      </c>
      <c r="L73" s="277">
        <v>471.75</v>
      </c>
      <c r="M73" s="277">
        <v>16.828620000000001</v>
      </c>
    </row>
    <row r="74" spans="1:13">
      <c r="A74" s="268">
        <v>64</v>
      </c>
      <c r="B74" s="277" t="s">
        <v>1045</v>
      </c>
      <c r="C74" s="278">
        <v>9492.15</v>
      </c>
      <c r="D74" s="279">
        <v>9504.0500000000011</v>
      </c>
      <c r="E74" s="279">
        <v>9409.1000000000022</v>
      </c>
      <c r="F74" s="279">
        <v>9326.0500000000011</v>
      </c>
      <c r="G74" s="279">
        <v>9231.1000000000022</v>
      </c>
      <c r="H74" s="279">
        <v>9587.1000000000022</v>
      </c>
      <c r="I74" s="279">
        <v>9682.0500000000029</v>
      </c>
      <c r="J74" s="279">
        <v>9765.1000000000022</v>
      </c>
      <c r="K74" s="277">
        <v>9599</v>
      </c>
      <c r="L74" s="277">
        <v>9421</v>
      </c>
      <c r="M74" s="277">
        <v>3.1440000000000003E-2</v>
      </c>
    </row>
    <row r="75" spans="1:13">
      <c r="A75" s="268">
        <v>65</v>
      </c>
      <c r="B75" s="277" t="s">
        <v>69</v>
      </c>
      <c r="C75" s="278">
        <v>485.55</v>
      </c>
      <c r="D75" s="279">
        <v>481.08333333333331</v>
      </c>
      <c r="E75" s="279">
        <v>474.51666666666665</v>
      </c>
      <c r="F75" s="279">
        <v>463.48333333333335</v>
      </c>
      <c r="G75" s="279">
        <v>456.91666666666669</v>
      </c>
      <c r="H75" s="279">
        <v>492.11666666666662</v>
      </c>
      <c r="I75" s="279">
        <v>498.68333333333334</v>
      </c>
      <c r="J75" s="279">
        <v>509.71666666666658</v>
      </c>
      <c r="K75" s="277">
        <v>487.65</v>
      </c>
      <c r="L75" s="277">
        <v>470.05</v>
      </c>
      <c r="M75" s="277">
        <v>308.57463999999999</v>
      </c>
    </row>
    <row r="76" spans="1:13" s="16" customFormat="1">
      <c r="A76" s="268">
        <v>66</v>
      </c>
      <c r="B76" s="277" t="s">
        <v>70</v>
      </c>
      <c r="C76" s="278">
        <v>35.950000000000003</v>
      </c>
      <c r="D76" s="279">
        <v>36.1</v>
      </c>
      <c r="E76" s="279">
        <v>35.550000000000004</v>
      </c>
      <c r="F76" s="279">
        <v>35.150000000000006</v>
      </c>
      <c r="G76" s="279">
        <v>34.600000000000009</v>
      </c>
      <c r="H76" s="279">
        <v>36.5</v>
      </c>
      <c r="I76" s="279">
        <v>37.049999999999997</v>
      </c>
      <c r="J76" s="279">
        <v>37.449999999999996</v>
      </c>
      <c r="K76" s="277">
        <v>36.65</v>
      </c>
      <c r="L76" s="277">
        <v>35.700000000000003</v>
      </c>
      <c r="M76" s="277">
        <v>301.78732000000002</v>
      </c>
    </row>
    <row r="77" spans="1:13" s="16" customFormat="1">
      <c r="A77" s="268">
        <v>67</v>
      </c>
      <c r="B77" s="277" t="s">
        <v>71</v>
      </c>
      <c r="C77" s="278">
        <v>440.05</v>
      </c>
      <c r="D77" s="279">
        <v>438.01666666666665</v>
      </c>
      <c r="E77" s="279">
        <v>431.0333333333333</v>
      </c>
      <c r="F77" s="279">
        <v>422.01666666666665</v>
      </c>
      <c r="G77" s="279">
        <v>415.0333333333333</v>
      </c>
      <c r="H77" s="279">
        <v>447.0333333333333</v>
      </c>
      <c r="I77" s="279">
        <v>454.01666666666665</v>
      </c>
      <c r="J77" s="279">
        <v>463.0333333333333</v>
      </c>
      <c r="K77" s="277">
        <v>445</v>
      </c>
      <c r="L77" s="277">
        <v>429</v>
      </c>
      <c r="M77" s="277">
        <v>60.444330000000001</v>
      </c>
    </row>
    <row r="78" spans="1:13" s="16" customFormat="1">
      <c r="A78" s="268">
        <v>68</v>
      </c>
      <c r="B78" s="277" t="s">
        <v>322</v>
      </c>
      <c r="C78" s="278">
        <v>715.05</v>
      </c>
      <c r="D78" s="279">
        <v>701</v>
      </c>
      <c r="E78" s="279">
        <v>681.05</v>
      </c>
      <c r="F78" s="279">
        <v>647.04999999999995</v>
      </c>
      <c r="G78" s="279">
        <v>627.09999999999991</v>
      </c>
      <c r="H78" s="279">
        <v>735</v>
      </c>
      <c r="I78" s="279">
        <v>754.95</v>
      </c>
      <c r="J78" s="279">
        <v>788.95</v>
      </c>
      <c r="K78" s="277">
        <v>720.95</v>
      </c>
      <c r="L78" s="277">
        <v>667</v>
      </c>
      <c r="M78" s="277">
        <v>6.2782400000000003</v>
      </c>
    </row>
    <row r="79" spans="1:13" s="16" customFormat="1">
      <c r="A79" s="268">
        <v>69</v>
      </c>
      <c r="B79" s="277" t="s">
        <v>324</v>
      </c>
      <c r="C79" s="278">
        <v>153.65</v>
      </c>
      <c r="D79" s="279">
        <v>153.70000000000002</v>
      </c>
      <c r="E79" s="279">
        <v>151.55000000000004</v>
      </c>
      <c r="F79" s="279">
        <v>149.45000000000002</v>
      </c>
      <c r="G79" s="279">
        <v>147.30000000000004</v>
      </c>
      <c r="H79" s="279">
        <v>155.80000000000004</v>
      </c>
      <c r="I79" s="279">
        <v>157.95000000000002</v>
      </c>
      <c r="J79" s="279">
        <v>160.05000000000004</v>
      </c>
      <c r="K79" s="277">
        <v>155.85</v>
      </c>
      <c r="L79" s="277">
        <v>151.6</v>
      </c>
      <c r="M79" s="277">
        <v>8.3120100000000008</v>
      </c>
    </row>
    <row r="80" spans="1:13" s="16" customFormat="1">
      <c r="A80" s="268">
        <v>70</v>
      </c>
      <c r="B80" s="277" t="s">
        <v>325</v>
      </c>
      <c r="C80" s="278">
        <v>2894.05</v>
      </c>
      <c r="D80" s="279">
        <v>2922.6166666666668</v>
      </c>
      <c r="E80" s="279">
        <v>2841.4333333333334</v>
      </c>
      <c r="F80" s="279">
        <v>2788.8166666666666</v>
      </c>
      <c r="G80" s="279">
        <v>2707.6333333333332</v>
      </c>
      <c r="H80" s="279">
        <v>2975.2333333333336</v>
      </c>
      <c r="I80" s="279">
        <v>3056.416666666667</v>
      </c>
      <c r="J80" s="279">
        <v>3109.0333333333338</v>
      </c>
      <c r="K80" s="277">
        <v>3003.8</v>
      </c>
      <c r="L80" s="277">
        <v>2870</v>
      </c>
      <c r="M80" s="277">
        <v>0.31689000000000001</v>
      </c>
    </row>
    <row r="81" spans="1:13" s="16" customFormat="1">
      <c r="A81" s="268">
        <v>71</v>
      </c>
      <c r="B81" s="277" t="s">
        <v>326</v>
      </c>
      <c r="C81" s="278">
        <v>698.1</v>
      </c>
      <c r="D81" s="279">
        <v>693.0333333333333</v>
      </c>
      <c r="E81" s="279">
        <v>675.06666666666661</v>
      </c>
      <c r="F81" s="279">
        <v>652.0333333333333</v>
      </c>
      <c r="G81" s="279">
        <v>634.06666666666661</v>
      </c>
      <c r="H81" s="279">
        <v>716.06666666666661</v>
      </c>
      <c r="I81" s="279">
        <v>734.0333333333333</v>
      </c>
      <c r="J81" s="279">
        <v>757.06666666666661</v>
      </c>
      <c r="K81" s="277">
        <v>711</v>
      </c>
      <c r="L81" s="277">
        <v>670</v>
      </c>
      <c r="M81" s="277">
        <v>3.0459399999999999</v>
      </c>
    </row>
    <row r="82" spans="1:13" s="16" customFormat="1">
      <c r="A82" s="268">
        <v>72</v>
      </c>
      <c r="B82" s="277" t="s">
        <v>327</v>
      </c>
      <c r="C82" s="278">
        <v>70.599999999999994</v>
      </c>
      <c r="D82" s="279">
        <v>69.666666666666671</v>
      </c>
      <c r="E82" s="279">
        <v>68.433333333333337</v>
      </c>
      <c r="F82" s="279">
        <v>66.266666666666666</v>
      </c>
      <c r="G82" s="279">
        <v>65.033333333333331</v>
      </c>
      <c r="H82" s="279">
        <v>71.833333333333343</v>
      </c>
      <c r="I82" s="279">
        <v>73.066666666666663</v>
      </c>
      <c r="J82" s="279">
        <v>75.233333333333348</v>
      </c>
      <c r="K82" s="277">
        <v>70.900000000000006</v>
      </c>
      <c r="L82" s="277">
        <v>67.5</v>
      </c>
      <c r="M82" s="277">
        <v>34.734679999999997</v>
      </c>
    </row>
    <row r="83" spans="1:13" s="16" customFormat="1">
      <c r="A83" s="268">
        <v>73</v>
      </c>
      <c r="B83" s="277" t="s">
        <v>72</v>
      </c>
      <c r="C83" s="278">
        <v>13081.55</v>
      </c>
      <c r="D83" s="279">
        <v>13017.683333333332</v>
      </c>
      <c r="E83" s="279">
        <v>12893.716666666665</v>
      </c>
      <c r="F83" s="279">
        <v>12705.883333333333</v>
      </c>
      <c r="G83" s="279">
        <v>12581.916666666666</v>
      </c>
      <c r="H83" s="279">
        <v>13205.516666666665</v>
      </c>
      <c r="I83" s="279">
        <v>13329.483333333332</v>
      </c>
      <c r="J83" s="279">
        <v>13517.316666666664</v>
      </c>
      <c r="K83" s="277">
        <v>13141.65</v>
      </c>
      <c r="L83" s="277">
        <v>12829.85</v>
      </c>
      <c r="M83" s="277">
        <v>0.49684</v>
      </c>
    </row>
    <row r="84" spans="1:13" s="16" customFormat="1">
      <c r="A84" s="268">
        <v>74</v>
      </c>
      <c r="B84" s="277" t="s">
        <v>74</v>
      </c>
      <c r="C84" s="278">
        <v>414.4</v>
      </c>
      <c r="D84" s="279">
        <v>417.45</v>
      </c>
      <c r="E84" s="279">
        <v>409.4</v>
      </c>
      <c r="F84" s="279">
        <v>404.4</v>
      </c>
      <c r="G84" s="279">
        <v>396.34999999999997</v>
      </c>
      <c r="H84" s="279">
        <v>422.45</v>
      </c>
      <c r="I84" s="279">
        <v>430.50000000000006</v>
      </c>
      <c r="J84" s="279">
        <v>435.5</v>
      </c>
      <c r="K84" s="277">
        <v>425.5</v>
      </c>
      <c r="L84" s="277">
        <v>412.45</v>
      </c>
      <c r="M84" s="277">
        <v>83.340209999999999</v>
      </c>
    </row>
    <row r="85" spans="1:13" s="16" customFormat="1">
      <c r="A85" s="268">
        <v>75</v>
      </c>
      <c r="B85" s="277" t="s">
        <v>328</v>
      </c>
      <c r="C85" s="278">
        <v>171.15</v>
      </c>
      <c r="D85" s="279">
        <v>171.4666666666667</v>
      </c>
      <c r="E85" s="279">
        <v>166.23333333333341</v>
      </c>
      <c r="F85" s="279">
        <v>161.31666666666672</v>
      </c>
      <c r="G85" s="279">
        <v>156.08333333333343</v>
      </c>
      <c r="H85" s="279">
        <v>176.38333333333338</v>
      </c>
      <c r="I85" s="279">
        <v>181.61666666666667</v>
      </c>
      <c r="J85" s="279">
        <v>186.53333333333336</v>
      </c>
      <c r="K85" s="277">
        <v>176.7</v>
      </c>
      <c r="L85" s="277">
        <v>166.55</v>
      </c>
      <c r="M85" s="277">
        <v>1.70892</v>
      </c>
    </row>
    <row r="86" spans="1:13" s="16" customFormat="1">
      <c r="A86" s="268">
        <v>76</v>
      </c>
      <c r="B86" s="277" t="s">
        <v>75</v>
      </c>
      <c r="C86" s="278">
        <v>3734.1</v>
      </c>
      <c r="D86" s="279">
        <v>3738.5333333333333</v>
      </c>
      <c r="E86" s="279">
        <v>3710.5666666666666</v>
      </c>
      <c r="F86" s="279">
        <v>3687.0333333333333</v>
      </c>
      <c r="G86" s="279">
        <v>3659.0666666666666</v>
      </c>
      <c r="H86" s="279">
        <v>3762.0666666666666</v>
      </c>
      <c r="I86" s="279">
        <v>3790.0333333333328</v>
      </c>
      <c r="J86" s="279">
        <v>3813.5666666666666</v>
      </c>
      <c r="K86" s="277">
        <v>3766.5</v>
      </c>
      <c r="L86" s="277">
        <v>3715</v>
      </c>
      <c r="M86" s="277">
        <v>3.6610999999999998</v>
      </c>
    </row>
    <row r="87" spans="1:13" s="16" customFormat="1">
      <c r="A87" s="268">
        <v>77</v>
      </c>
      <c r="B87" s="277" t="s">
        <v>314</v>
      </c>
      <c r="C87" s="278">
        <v>585.6</v>
      </c>
      <c r="D87" s="279">
        <v>578.19999999999993</v>
      </c>
      <c r="E87" s="279">
        <v>558.39999999999986</v>
      </c>
      <c r="F87" s="279">
        <v>531.19999999999993</v>
      </c>
      <c r="G87" s="279">
        <v>511.39999999999986</v>
      </c>
      <c r="H87" s="279">
        <v>605.39999999999986</v>
      </c>
      <c r="I87" s="279">
        <v>625.19999999999982</v>
      </c>
      <c r="J87" s="279">
        <v>652.39999999999986</v>
      </c>
      <c r="K87" s="277">
        <v>598</v>
      </c>
      <c r="L87" s="277">
        <v>551</v>
      </c>
      <c r="M87" s="277">
        <v>33.597830000000002</v>
      </c>
    </row>
    <row r="88" spans="1:13" s="16" customFormat="1">
      <c r="A88" s="268">
        <v>78</v>
      </c>
      <c r="B88" s="277" t="s">
        <v>323</v>
      </c>
      <c r="C88" s="278">
        <v>179.15</v>
      </c>
      <c r="D88" s="279">
        <v>179.38333333333333</v>
      </c>
      <c r="E88" s="279">
        <v>174.86666666666665</v>
      </c>
      <c r="F88" s="279">
        <v>170.58333333333331</v>
      </c>
      <c r="G88" s="279">
        <v>166.06666666666663</v>
      </c>
      <c r="H88" s="279">
        <v>183.66666666666666</v>
      </c>
      <c r="I88" s="279">
        <v>188.18333333333331</v>
      </c>
      <c r="J88" s="279">
        <v>192.46666666666667</v>
      </c>
      <c r="K88" s="277">
        <v>183.9</v>
      </c>
      <c r="L88" s="277">
        <v>175.1</v>
      </c>
      <c r="M88" s="277">
        <v>21.522680000000001</v>
      </c>
    </row>
    <row r="89" spans="1:13" s="16" customFormat="1">
      <c r="A89" s="268">
        <v>79</v>
      </c>
      <c r="B89" s="277" t="s">
        <v>76</v>
      </c>
      <c r="C89" s="278">
        <v>375.05</v>
      </c>
      <c r="D89" s="279">
        <v>373.59999999999997</v>
      </c>
      <c r="E89" s="279">
        <v>368.69999999999993</v>
      </c>
      <c r="F89" s="279">
        <v>362.34999999999997</v>
      </c>
      <c r="G89" s="279">
        <v>357.44999999999993</v>
      </c>
      <c r="H89" s="279">
        <v>379.94999999999993</v>
      </c>
      <c r="I89" s="279">
        <v>384.84999999999991</v>
      </c>
      <c r="J89" s="279">
        <v>391.19999999999993</v>
      </c>
      <c r="K89" s="277">
        <v>378.5</v>
      </c>
      <c r="L89" s="277">
        <v>367.25</v>
      </c>
      <c r="M89" s="277">
        <v>41.546550000000003</v>
      </c>
    </row>
    <row r="90" spans="1:13" s="16" customFormat="1">
      <c r="A90" s="268">
        <v>80</v>
      </c>
      <c r="B90" s="277" t="s">
        <v>77</v>
      </c>
      <c r="C90" s="278">
        <v>100.55</v>
      </c>
      <c r="D90" s="279">
        <v>100.60000000000001</v>
      </c>
      <c r="E90" s="279">
        <v>99.700000000000017</v>
      </c>
      <c r="F90" s="279">
        <v>98.850000000000009</v>
      </c>
      <c r="G90" s="279">
        <v>97.950000000000017</v>
      </c>
      <c r="H90" s="279">
        <v>101.45000000000002</v>
      </c>
      <c r="I90" s="279">
        <v>102.35000000000002</v>
      </c>
      <c r="J90" s="279">
        <v>103.20000000000002</v>
      </c>
      <c r="K90" s="277">
        <v>101.5</v>
      </c>
      <c r="L90" s="277">
        <v>99.75</v>
      </c>
      <c r="M90" s="277">
        <v>44.999940000000002</v>
      </c>
    </row>
    <row r="91" spans="1:13" s="16" customFormat="1">
      <c r="A91" s="268">
        <v>81</v>
      </c>
      <c r="B91" s="277" t="s">
        <v>332</v>
      </c>
      <c r="C91" s="278">
        <v>434.3</v>
      </c>
      <c r="D91" s="279">
        <v>430.34999999999997</v>
      </c>
      <c r="E91" s="279">
        <v>421.69999999999993</v>
      </c>
      <c r="F91" s="279">
        <v>409.09999999999997</v>
      </c>
      <c r="G91" s="279">
        <v>400.44999999999993</v>
      </c>
      <c r="H91" s="279">
        <v>442.94999999999993</v>
      </c>
      <c r="I91" s="279">
        <v>451.59999999999991</v>
      </c>
      <c r="J91" s="279">
        <v>464.19999999999993</v>
      </c>
      <c r="K91" s="277">
        <v>439</v>
      </c>
      <c r="L91" s="277">
        <v>417.75</v>
      </c>
      <c r="M91" s="277">
        <v>6.73855</v>
      </c>
    </row>
    <row r="92" spans="1:13" s="16" customFormat="1">
      <c r="A92" s="268">
        <v>82</v>
      </c>
      <c r="B92" s="277" t="s">
        <v>333</v>
      </c>
      <c r="C92" s="278">
        <v>584.35</v>
      </c>
      <c r="D92" s="279">
        <v>577.44999999999993</v>
      </c>
      <c r="E92" s="279">
        <v>558.89999999999986</v>
      </c>
      <c r="F92" s="279">
        <v>533.44999999999993</v>
      </c>
      <c r="G92" s="279">
        <v>514.89999999999986</v>
      </c>
      <c r="H92" s="279">
        <v>602.89999999999986</v>
      </c>
      <c r="I92" s="279">
        <v>621.44999999999982</v>
      </c>
      <c r="J92" s="279">
        <v>646.89999999999986</v>
      </c>
      <c r="K92" s="277">
        <v>596</v>
      </c>
      <c r="L92" s="277">
        <v>552</v>
      </c>
      <c r="M92" s="277">
        <v>18.54448</v>
      </c>
    </row>
    <row r="93" spans="1:13" s="16" customFormat="1">
      <c r="A93" s="268">
        <v>83</v>
      </c>
      <c r="B93" s="277" t="s">
        <v>335</v>
      </c>
      <c r="C93" s="278">
        <v>279.55</v>
      </c>
      <c r="D93" s="279">
        <v>277.16666666666669</v>
      </c>
      <c r="E93" s="279">
        <v>271.43333333333339</v>
      </c>
      <c r="F93" s="279">
        <v>263.31666666666672</v>
      </c>
      <c r="G93" s="279">
        <v>257.58333333333343</v>
      </c>
      <c r="H93" s="279">
        <v>285.28333333333336</v>
      </c>
      <c r="I93" s="279">
        <v>291.01666666666659</v>
      </c>
      <c r="J93" s="279">
        <v>299.13333333333333</v>
      </c>
      <c r="K93" s="277">
        <v>282.89999999999998</v>
      </c>
      <c r="L93" s="277">
        <v>269.05</v>
      </c>
      <c r="M93" s="277">
        <v>5.8445499999999999</v>
      </c>
    </row>
    <row r="94" spans="1:13" s="16" customFormat="1">
      <c r="A94" s="268">
        <v>84</v>
      </c>
      <c r="B94" s="277" t="s">
        <v>329</v>
      </c>
      <c r="C94" s="278">
        <v>398.75</v>
      </c>
      <c r="D94" s="279">
        <v>401.01666666666665</v>
      </c>
      <c r="E94" s="279">
        <v>394.0333333333333</v>
      </c>
      <c r="F94" s="279">
        <v>389.31666666666666</v>
      </c>
      <c r="G94" s="279">
        <v>382.33333333333331</v>
      </c>
      <c r="H94" s="279">
        <v>405.73333333333329</v>
      </c>
      <c r="I94" s="279">
        <v>412.71666666666664</v>
      </c>
      <c r="J94" s="279">
        <v>417.43333333333328</v>
      </c>
      <c r="K94" s="277">
        <v>408</v>
      </c>
      <c r="L94" s="277">
        <v>396.3</v>
      </c>
      <c r="M94" s="277">
        <v>0.40810999999999997</v>
      </c>
    </row>
    <row r="95" spans="1:13" s="16" customFormat="1">
      <c r="A95" s="268">
        <v>85</v>
      </c>
      <c r="B95" s="277" t="s">
        <v>78</v>
      </c>
      <c r="C95" s="278">
        <v>120.15</v>
      </c>
      <c r="D95" s="279">
        <v>120.45</v>
      </c>
      <c r="E95" s="279">
        <v>119.4</v>
      </c>
      <c r="F95" s="279">
        <v>118.65</v>
      </c>
      <c r="G95" s="279">
        <v>117.60000000000001</v>
      </c>
      <c r="H95" s="279">
        <v>121.2</v>
      </c>
      <c r="I95" s="279">
        <v>122.24999999999999</v>
      </c>
      <c r="J95" s="279">
        <v>123</v>
      </c>
      <c r="K95" s="277">
        <v>121.5</v>
      </c>
      <c r="L95" s="277">
        <v>119.7</v>
      </c>
      <c r="M95" s="277">
        <v>4.1892800000000001</v>
      </c>
    </row>
    <row r="96" spans="1:13" s="16" customFormat="1">
      <c r="A96" s="268">
        <v>86</v>
      </c>
      <c r="B96" s="277" t="s">
        <v>330</v>
      </c>
      <c r="C96" s="278">
        <v>279.75</v>
      </c>
      <c r="D96" s="279">
        <v>277.68333333333334</v>
      </c>
      <c r="E96" s="279">
        <v>273.41666666666669</v>
      </c>
      <c r="F96" s="279">
        <v>267.08333333333337</v>
      </c>
      <c r="G96" s="279">
        <v>262.81666666666672</v>
      </c>
      <c r="H96" s="279">
        <v>284.01666666666665</v>
      </c>
      <c r="I96" s="279">
        <v>288.2833333333333</v>
      </c>
      <c r="J96" s="279">
        <v>294.61666666666662</v>
      </c>
      <c r="K96" s="277">
        <v>281.95</v>
      </c>
      <c r="L96" s="277">
        <v>271.35000000000002</v>
      </c>
      <c r="M96" s="277">
        <v>3.1656300000000002</v>
      </c>
    </row>
    <row r="97" spans="1:13" s="16" customFormat="1">
      <c r="A97" s="268">
        <v>87</v>
      </c>
      <c r="B97" s="277" t="s">
        <v>338</v>
      </c>
      <c r="C97" s="278">
        <v>485.9</v>
      </c>
      <c r="D97" s="279">
        <v>482.06666666666661</v>
      </c>
      <c r="E97" s="279">
        <v>474.23333333333323</v>
      </c>
      <c r="F97" s="279">
        <v>462.56666666666661</v>
      </c>
      <c r="G97" s="279">
        <v>454.73333333333323</v>
      </c>
      <c r="H97" s="279">
        <v>493.73333333333323</v>
      </c>
      <c r="I97" s="279">
        <v>501.56666666666661</v>
      </c>
      <c r="J97" s="279">
        <v>513.23333333333323</v>
      </c>
      <c r="K97" s="277">
        <v>489.9</v>
      </c>
      <c r="L97" s="277">
        <v>470.4</v>
      </c>
      <c r="M97" s="277">
        <v>23.254829999999998</v>
      </c>
    </row>
    <row r="98" spans="1:13" s="16" customFormat="1">
      <c r="A98" s="268">
        <v>88</v>
      </c>
      <c r="B98" s="277" t="s">
        <v>336</v>
      </c>
      <c r="C98" s="278">
        <v>940.6</v>
      </c>
      <c r="D98" s="279">
        <v>946.2833333333333</v>
      </c>
      <c r="E98" s="279">
        <v>924.31666666666661</v>
      </c>
      <c r="F98" s="279">
        <v>908.0333333333333</v>
      </c>
      <c r="G98" s="279">
        <v>886.06666666666661</v>
      </c>
      <c r="H98" s="279">
        <v>962.56666666666661</v>
      </c>
      <c r="I98" s="279">
        <v>984.5333333333333</v>
      </c>
      <c r="J98" s="279">
        <v>1000.8166666666666</v>
      </c>
      <c r="K98" s="277">
        <v>968.25</v>
      </c>
      <c r="L98" s="277">
        <v>930</v>
      </c>
      <c r="M98" s="277">
        <v>7.4666699999999997</v>
      </c>
    </row>
    <row r="99" spans="1:13" s="16" customFormat="1">
      <c r="A99" s="268">
        <v>89</v>
      </c>
      <c r="B99" s="277" t="s">
        <v>337</v>
      </c>
      <c r="C99" s="278">
        <v>16.5</v>
      </c>
      <c r="D99" s="279">
        <v>16.483333333333334</v>
      </c>
      <c r="E99" s="279">
        <v>16.31666666666667</v>
      </c>
      <c r="F99" s="279">
        <v>16.133333333333336</v>
      </c>
      <c r="G99" s="279">
        <v>15.966666666666672</v>
      </c>
      <c r="H99" s="279">
        <v>16.666666666666668</v>
      </c>
      <c r="I99" s="279">
        <v>16.833333333333332</v>
      </c>
      <c r="J99" s="279">
        <v>17.016666666666666</v>
      </c>
      <c r="K99" s="277">
        <v>16.649999999999999</v>
      </c>
      <c r="L99" s="277">
        <v>16.3</v>
      </c>
      <c r="M99" s="277">
        <v>3.9301499999999998</v>
      </c>
    </row>
    <row r="100" spans="1:13" s="16" customFormat="1">
      <c r="A100" s="268">
        <v>90</v>
      </c>
      <c r="B100" s="277" t="s">
        <v>339</v>
      </c>
      <c r="C100" s="278">
        <v>183.6</v>
      </c>
      <c r="D100" s="279">
        <v>184.04999999999998</v>
      </c>
      <c r="E100" s="279">
        <v>176.14999999999998</v>
      </c>
      <c r="F100" s="279">
        <v>168.7</v>
      </c>
      <c r="G100" s="279">
        <v>160.79999999999998</v>
      </c>
      <c r="H100" s="279">
        <v>191.49999999999997</v>
      </c>
      <c r="I100" s="279">
        <v>199.4</v>
      </c>
      <c r="J100" s="279">
        <v>206.84999999999997</v>
      </c>
      <c r="K100" s="277">
        <v>191.95</v>
      </c>
      <c r="L100" s="277">
        <v>176.6</v>
      </c>
      <c r="M100" s="277">
        <v>25.938359999999999</v>
      </c>
    </row>
    <row r="101" spans="1:13">
      <c r="A101" s="268">
        <v>91</v>
      </c>
      <c r="B101" s="277" t="s">
        <v>80</v>
      </c>
      <c r="C101" s="278">
        <v>363.3</v>
      </c>
      <c r="D101" s="279">
        <v>366.45</v>
      </c>
      <c r="E101" s="279">
        <v>355.95</v>
      </c>
      <c r="F101" s="279">
        <v>348.6</v>
      </c>
      <c r="G101" s="279">
        <v>338.1</v>
      </c>
      <c r="H101" s="279">
        <v>373.79999999999995</v>
      </c>
      <c r="I101" s="279">
        <v>384.29999999999995</v>
      </c>
      <c r="J101" s="279">
        <v>391.64999999999992</v>
      </c>
      <c r="K101" s="277">
        <v>376.95</v>
      </c>
      <c r="L101" s="277">
        <v>359.1</v>
      </c>
      <c r="M101" s="277">
        <v>13.94608</v>
      </c>
    </row>
    <row r="102" spans="1:13">
      <c r="A102" s="268">
        <v>92</v>
      </c>
      <c r="B102" s="277" t="s">
        <v>340</v>
      </c>
      <c r="C102" s="278">
        <v>2518.15</v>
      </c>
      <c r="D102" s="279">
        <v>2523.7166666666667</v>
      </c>
      <c r="E102" s="279">
        <v>2444.4333333333334</v>
      </c>
      <c r="F102" s="279">
        <v>2370.7166666666667</v>
      </c>
      <c r="G102" s="279">
        <v>2291.4333333333334</v>
      </c>
      <c r="H102" s="279">
        <v>2597.4333333333334</v>
      </c>
      <c r="I102" s="279">
        <v>2676.7166666666672</v>
      </c>
      <c r="J102" s="279">
        <v>2750.4333333333334</v>
      </c>
      <c r="K102" s="277">
        <v>2603</v>
      </c>
      <c r="L102" s="277">
        <v>2450</v>
      </c>
      <c r="M102" s="277">
        <v>0.15210000000000001</v>
      </c>
    </row>
    <row r="103" spans="1:13">
      <c r="A103" s="268">
        <v>93</v>
      </c>
      <c r="B103" s="277" t="s">
        <v>81</v>
      </c>
      <c r="C103" s="278">
        <v>668.75</v>
      </c>
      <c r="D103" s="279">
        <v>669.65</v>
      </c>
      <c r="E103" s="279">
        <v>652.4</v>
      </c>
      <c r="F103" s="279">
        <v>636.04999999999995</v>
      </c>
      <c r="G103" s="279">
        <v>618.79999999999995</v>
      </c>
      <c r="H103" s="279">
        <v>686</v>
      </c>
      <c r="I103" s="279">
        <v>703.25</v>
      </c>
      <c r="J103" s="279">
        <v>719.6</v>
      </c>
      <c r="K103" s="277">
        <v>686.9</v>
      </c>
      <c r="L103" s="277">
        <v>653.29999999999995</v>
      </c>
      <c r="M103" s="277">
        <v>9.1478800000000007</v>
      </c>
    </row>
    <row r="104" spans="1:13">
      <c r="A104" s="268">
        <v>94</v>
      </c>
      <c r="B104" s="277" t="s">
        <v>334</v>
      </c>
      <c r="C104" s="278">
        <v>226.9</v>
      </c>
      <c r="D104" s="279">
        <v>226.63333333333333</v>
      </c>
      <c r="E104" s="279">
        <v>219.36666666666665</v>
      </c>
      <c r="F104" s="279">
        <v>211.83333333333331</v>
      </c>
      <c r="G104" s="279">
        <v>204.56666666666663</v>
      </c>
      <c r="H104" s="279">
        <v>234.16666666666666</v>
      </c>
      <c r="I104" s="279">
        <v>241.43333333333331</v>
      </c>
      <c r="J104" s="279">
        <v>248.96666666666667</v>
      </c>
      <c r="K104" s="277">
        <v>233.9</v>
      </c>
      <c r="L104" s="277">
        <v>219.1</v>
      </c>
      <c r="M104" s="277">
        <v>1.46007</v>
      </c>
    </row>
    <row r="105" spans="1:13">
      <c r="A105" s="268">
        <v>95</v>
      </c>
      <c r="B105" s="277" t="s">
        <v>342</v>
      </c>
      <c r="C105" s="278">
        <v>147.55000000000001</v>
      </c>
      <c r="D105" s="279">
        <v>147.71666666666667</v>
      </c>
      <c r="E105" s="279">
        <v>144.58333333333334</v>
      </c>
      <c r="F105" s="279">
        <v>141.61666666666667</v>
      </c>
      <c r="G105" s="279">
        <v>138.48333333333335</v>
      </c>
      <c r="H105" s="279">
        <v>150.68333333333334</v>
      </c>
      <c r="I105" s="279">
        <v>153.81666666666666</v>
      </c>
      <c r="J105" s="279">
        <v>156.78333333333333</v>
      </c>
      <c r="K105" s="277">
        <v>150.85</v>
      </c>
      <c r="L105" s="277">
        <v>144.75</v>
      </c>
      <c r="M105" s="277">
        <v>12.896699999999999</v>
      </c>
    </row>
    <row r="106" spans="1:13">
      <c r="A106" s="268">
        <v>96</v>
      </c>
      <c r="B106" s="277" t="s">
        <v>343</v>
      </c>
      <c r="C106" s="278">
        <v>77.650000000000006</v>
      </c>
      <c r="D106" s="279">
        <v>78.333333333333329</v>
      </c>
      <c r="E106" s="279">
        <v>76.316666666666663</v>
      </c>
      <c r="F106" s="279">
        <v>74.983333333333334</v>
      </c>
      <c r="G106" s="279">
        <v>72.966666666666669</v>
      </c>
      <c r="H106" s="279">
        <v>79.666666666666657</v>
      </c>
      <c r="I106" s="279">
        <v>81.683333333333337</v>
      </c>
      <c r="J106" s="279">
        <v>83.016666666666652</v>
      </c>
      <c r="K106" s="277">
        <v>80.349999999999994</v>
      </c>
      <c r="L106" s="277">
        <v>77</v>
      </c>
      <c r="M106" s="277">
        <v>3.06663</v>
      </c>
    </row>
    <row r="107" spans="1:13">
      <c r="A107" s="268">
        <v>97</v>
      </c>
      <c r="B107" s="277" t="s">
        <v>82</v>
      </c>
      <c r="C107" s="278">
        <v>232.9</v>
      </c>
      <c r="D107" s="279">
        <v>232.61666666666667</v>
      </c>
      <c r="E107" s="279">
        <v>230.03333333333336</v>
      </c>
      <c r="F107" s="279">
        <v>227.16666666666669</v>
      </c>
      <c r="G107" s="279">
        <v>224.58333333333337</v>
      </c>
      <c r="H107" s="279">
        <v>235.48333333333335</v>
      </c>
      <c r="I107" s="279">
        <v>238.06666666666666</v>
      </c>
      <c r="J107" s="279">
        <v>240.93333333333334</v>
      </c>
      <c r="K107" s="277">
        <v>235.2</v>
      </c>
      <c r="L107" s="277">
        <v>229.75</v>
      </c>
      <c r="M107" s="277">
        <v>47.720350000000003</v>
      </c>
    </row>
    <row r="108" spans="1:13">
      <c r="A108" s="268">
        <v>98</v>
      </c>
      <c r="B108" s="285" t="s">
        <v>344</v>
      </c>
      <c r="C108" s="278">
        <v>431.95</v>
      </c>
      <c r="D108" s="279">
        <v>432.2833333333333</v>
      </c>
      <c r="E108" s="279">
        <v>419.66666666666663</v>
      </c>
      <c r="F108" s="279">
        <v>407.38333333333333</v>
      </c>
      <c r="G108" s="279">
        <v>394.76666666666665</v>
      </c>
      <c r="H108" s="279">
        <v>444.56666666666661</v>
      </c>
      <c r="I108" s="279">
        <v>457.18333333333328</v>
      </c>
      <c r="J108" s="279">
        <v>469.46666666666658</v>
      </c>
      <c r="K108" s="277">
        <v>444.9</v>
      </c>
      <c r="L108" s="277">
        <v>420</v>
      </c>
      <c r="M108" s="277">
        <v>0.37718000000000002</v>
      </c>
    </row>
    <row r="109" spans="1:13">
      <c r="A109" s="268">
        <v>99</v>
      </c>
      <c r="B109" s="277" t="s">
        <v>83</v>
      </c>
      <c r="C109" s="278">
        <v>742.45</v>
      </c>
      <c r="D109" s="279">
        <v>739.69999999999993</v>
      </c>
      <c r="E109" s="279">
        <v>725.39999999999986</v>
      </c>
      <c r="F109" s="279">
        <v>708.34999999999991</v>
      </c>
      <c r="G109" s="279">
        <v>694.04999999999984</v>
      </c>
      <c r="H109" s="279">
        <v>756.74999999999989</v>
      </c>
      <c r="I109" s="279">
        <v>771.04999999999984</v>
      </c>
      <c r="J109" s="279">
        <v>788.09999999999991</v>
      </c>
      <c r="K109" s="277">
        <v>754</v>
      </c>
      <c r="L109" s="277">
        <v>722.65</v>
      </c>
      <c r="M109" s="277">
        <v>145.48327</v>
      </c>
    </row>
    <row r="110" spans="1:13">
      <c r="A110" s="268">
        <v>100</v>
      </c>
      <c r="B110" s="277" t="s">
        <v>84</v>
      </c>
      <c r="C110" s="278">
        <v>124.1</v>
      </c>
      <c r="D110" s="279">
        <v>124.55</v>
      </c>
      <c r="E110" s="279">
        <v>123.35</v>
      </c>
      <c r="F110" s="279">
        <v>122.6</v>
      </c>
      <c r="G110" s="279">
        <v>121.39999999999999</v>
      </c>
      <c r="H110" s="279">
        <v>125.3</v>
      </c>
      <c r="I110" s="279">
        <v>126.50000000000001</v>
      </c>
      <c r="J110" s="279">
        <v>127.25</v>
      </c>
      <c r="K110" s="277">
        <v>125.75</v>
      </c>
      <c r="L110" s="277">
        <v>123.8</v>
      </c>
      <c r="M110" s="277">
        <v>115.41715000000001</v>
      </c>
    </row>
    <row r="111" spans="1:13">
      <c r="A111" s="268">
        <v>101</v>
      </c>
      <c r="B111" s="277" t="s">
        <v>345</v>
      </c>
      <c r="C111" s="278">
        <v>342.65</v>
      </c>
      <c r="D111" s="279">
        <v>341.41666666666669</v>
      </c>
      <c r="E111" s="279">
        <v>338.38333333333338</v>
      </c>
      <c r="F111" s="279">
        <v>334.11666666666667</v>
      </c>
      <c r="G111" s="279">
        <v>331.08333333333337</v>
      </c>
      <c r="H111" s="279">
        <v>345.68333333333339</v>
      </c>
      <c r="I111" s="279">
        <v>348.7166666666667</v>
      </c>
      <c r="J111" s="279">
        <v>352.98333333333341</v>
      </c>
      <c r="K111" s="277">
        <v>344.45</v>
      </c>
      <c r="L111" s="277">
        <v>337.15</v>
      </c>
      <c r="M111" s="277">
        <v>1.7263500000000001</v>
      </c>
    </row>
    <row r="112" spans="1:13">
      <c r="A112" s="268">
        <v>102</v>
      </c>
      <c r="B112" s="277" t="s">
        <v>3642</v>
      </c>
      <c r="C112" s="278">
        <v>2144.85</v>
      </c>
      <c r="D112" s="279">
        <v>2147.7000000000003</v>
      </c>
      <c r="E112" s="279">
        <v>2122.1500000000005</v>
      </c>
      <c r="F112" s="279">
        <v>2099.4500000000003</v>
      </c>
      <c r="G112" s="279">
        <v>2073.9000000000005</v>
      </c>
      <c r="H112" s="279">
        <v>2170.4000000000005</v>
      </c>
      <c r="I112" s="279">
        <v>2195.9500000000007</v>
      </c>
      <c r="J112" s="279">
        <v>2218.6500000000005</v>
      </c>
      <c r="K112" s="277">
        <v>2173.25</v>
      </c>
      <c r="L112" s="277">
        <v>2125</v>
      </c>
      <c r="M112" s="277">
        <v>3.5435099999999999</v>
      </c>
    </row>
    <row r="113" spans="1:13">
      <c r="A113" s="268">
        <v>103</v>
      </c>
      <c r="B113" s="277" t="s">
        <v>85</v>
      </c>
      <c r="C113" s="278">
        <v>1420.15</v>
      </c>
      <c r="D113" s="279">
        <v>1416.3833333333334</v>
      </c>
      <c r="E113" s="279">
        <v>1409.5666666666668</v>
      </c>
      <c r="F113" s="279">
        <v>1398.9833333333333</v>
      </c>
      <c r="G113" s="279">
        <v>1392.1666666666667</v>
      </c>
      <c r="H113" s="279">
        <v>1426.9666666666669</v>
      </c>
      <c r="I113" s="279">
        <v>1433.7833333333335</v>
      </c>
      <c r="J113" s="279">
        <v>1444.366666666667</v>
      </c>
      <c r="K113" s="277">
        <v>1423.2</v>
      </c>
      <c r="L113" s="277">
        <v>1405.8</v>
      </c>
      <c r="M113" s="277">
        <v>2.91168</v>
      </c>
    </row>
    <row r="114" spans="1:13">
      <c r="A114" s="268">
        <v>104</v>
      </c>
      <c r="B114" s="277" t="s">
        <v>86</v>
      </c>
      <c r="C114" s="278">
        <v>388.75</v>
      </c>
      <c r="D114" s="279">
        <v>386.90000000000003</v>
      </c>
      <c r="E114" s="279">
        <v>383.15000000000009</v>
      </c>
      <c r="F114" s="279">
        <v>377.55000000000007</v>
      </c>
      <c r="G114" s="279">
        <v>373.80000000000013</v>
      </c>
      <c r="H114" s="279">
        <v>392.50000000000006</v>
      </c>
      <c r="I114" s="279">
        <v>396.24999999999994</v>
      </c>
      <c r="J114" s="279">
        <v>401.85</v>
      </c>
      <c r="K114" s="277">
        <v>390.65</v>
      </c>
      <c r="L114" s="277">
        <v>381.3</v>
      </c>
      <c r="M114" s="277">
        <v>14.152290000000001</v>
      </c>
    </row>
    <row r="115" spans="1:13">
      <c r="A115" s="268">
        <v>105</v>
      </c>
      <c r="B115" s="277" t="s">
        <v>236</v>
      </c>
      <c r="C115" s="278">
        <v>807.55</v>
      </c>
      <c r="D115" s="279">
        <v>799.85</v>
      </c>
      <c r="E115" s="279">
        <v>782.7</v>
      </c>
      <c r="F115" s="279">
        <v>757.85</v>
      </c>
      <c r="G115" s="279">
        <v>740.7</v>
      </c>
      <c r="H115" s="279">
        <v>824.7</v>
      </c>
      <c r="I115" s="279">
        <v>841.84999999999991</v>
      </c>
      <c r="J115" s="279">
        <v>866.7</v>
      </c>
      <c r="K115" s="277">
        <v>817</v>
      </c>
      <c r="L115" s="277">
        <v>775</v>
      </c>
      <c r="M115" s="277">
        <v>7.1711499999999999</v>
      </c>
    </row>
    <row r="116" spans="1:13">
      <c r="A116" s="268">
        <v>106</v>
      </c>
      <c r="B116" s="277" t="s">
        <v>346</v>
      </c>
      <c r="C116" s="278">
        <v>720.85</v>
      </c>
      <c r="D116" s="279">
        <v>727</v>
      </c>
      <c r="E116" s="279">
        <v>705.25</v>
      </c>
      <c r="F116" s="279">
        <v>689.65</v>
      </c>
      <c r="G116" s="279">
        <v>667.9</v>
      </c>
      <c r="H116" s="279">
        <v>742.6</v>
      </c>
      <c r="I116" s="279">
        <v>764.35</v>
      </c>
      <c r="J116" s="279">
        <v>779.95</v>
      </c>
      <c r="K116" s="277">
        <v>748.75</v>
      </c>
      <c r="L116" s="277">
        <v>711.4</v>
      </c>
      <c r="M116" s="277">
        <v>2.6078399999999999</v>
      </c>
    </row>
    <row r="117" spans="1:13">
      <c r="A117" s="268">
        <v>107</v>
      </c>
      <c r="B117" s="277" t="s">
        <v>331</v>
      </c>
      <c r="C117" s="278">
        <v>1823.85</v>
      </c>
      <c r="D117" s="279">
        <v>1820.0666666666666</v>
      </c>
      <c r="E117" s="279">
        <v>1780.1333333333332</v>
      </c>
      <c r="F117" s="279">
        <v>1736.4166666666665</v>
      </c>
      <c r="G117" s="279">
        <v>1696.4833333333331</v>
      </c>
      <c r="H117" s="279">
        <v>1863.7833333333333</v>
      </c>
      <c r="I117" s="279">
        <v>1903.7166666666667</v>
      </c>
      <c r="J117" s="279">
        <v>1947.4333333333334</v>
      </c>
      <c r="K117" s="277">
        <v>1860</v>
      </c>
      <c r="L117" s="277">
        <v>1776.35</v>
      </c>
      <c r="M117" s="277">
        <v>0.75183</v>
      </c>
    </row>
    <row r="118" spans="1:13">
      <c r="A118" s="268">
        <v>108</v>
      </c>
      <c r="B118" s="277" t="s">
        <v>237</v>
      </c>
      <c r="C118" s="278">
        <v>276.05</v>
      </c>
      <c r="D118" s="279">
        <v>276.83333333333331</v>
      </c>
      <c r="E118" s="279">
        <v>270.16666666666663</v>
      </c>
      <c r="F118" s="279">
        <v>264.2833333333333</v>
      </c>
      <c r="G118" s="279">
        <v>257.61666666666662</v>
      </c>
      <c r="H118" s="279">
        <v>282.71666666666664</v>
      </c>
      <c r="I118" s="279">
        <v>289.38333333333327</v>
      </c>
      <c r="J118" s="279">
        <v>295.26666666666665</v>
      </c>
      <c r="K118" s="277">
        <v>283.5</v>
      </c>
      <c r="L118" s="277">
        <v>270.95</v>
      </c>
      <c r="M118" s="277">
        <v>45.154879999999999</v>
      </c>
    </row>
    <row r="119" spans="1:13">
      <c r="A119" s="268">
        <v>109</v>
      </c>
      <c r="B119" s="277" t="s">
        <v>2995</v>
      </c>
      <c r="C119" s="278">
        <v>225.45</v>
      </c>
      <c r="D119" s="279">
        <v>227.23333333333335</v>
      </c>
      <c r="E119" s="279">
        <v>221.51666666666671</v>
      </c>
      <c r="F119" s="279">
        <v>217.58333333333337</v>
      </c>
      <c r="G119" s="279">
        <v>211.86666666666673</v>
      </c>
      <c r="H119" s="279">
        <v>231.16666666666669</v>
      </c>
      <c r="I119" s="279">
        <v>236.88333333333333</v>
      </c>
      <c r="J119" s="279">
        <v>240.81666666666666</v>
      </c>
      <c r="K119" s="277">
        <v>232.95</v>
      </c>
      <c r="L119" s="277">
        <v>223.3</v>
      </c>
      <c r="M119" s="277">
        <v>1.0457099999999999</v>
      </c>
    </row>
    <row r="120" spans="1:13">
      <c r="A120" s="268">
        <v>110</v>
      </c>
      <c r="B120" s="277" t="s">
        <v>235</v>
      </c>
      <c r="C120" s="278">
        <v>145.75</v>
      </c>
      <c r="D120" s="279">
        <v>145.46666666666667</v>
      </c>
      <c r="E120" s="279">
        <v>143.78333333333333</v>
      </c>
      <c r="F120" s="279">
        <v>141.81666666666666</v>
      </c>
      <c r="G120" s="279">
        <v>140.13333333333333</v>
      </c>
      <c r="H120" s="279">
        <v>147.43333333333334</v>
      </c>
      <c r="I120" s="279">
        <v>149.11666666666667</v>
      </c>
      <c r="J120" s="279">
        <v>151.08333333333334</v>
      </c>
      <c r="K120" s="277">
        <v>147.15</v>
      </c>
      <c r="L120" s="277">
        <v>143.5</v>
      </c>
      <c r="M120" s="277">
        <v>12.120380000000001</v>
      </c>
    </row>
    <row r="121" spans="1:13">
      <c r="A121" s="268">
        <v>111</v>
      </c>
      <c r="B121" s="277" t="s">
        <v>87</v>
      </c>
      <c r="C121" s="278">
        <v>484.05</v>
      </c>
      <c r="D121" s="279">
        <v>482.01666666666665</v>
      </c>
      <c r="E121" s="279">
        <v>470.0333333333333</v>
      </c>
      <c r="F121" s="279">
        <v>456.01666666666665</v>
      </c>
      <c r="G121" s="279">
        <v>444.0333333333333</v>
      </c>
      <c r="H121" s="279">
        <v>496.0333333333333</v>
      </c>
      <c r="I121" s="279">
        <v>508.01666666666665</v>
      </c>
      <c r="J121" s="279">
        <v>522.0333333333333</v>
      </c>
      <c r="K121" s="277">
        <v>494</v>
      </c>
      <c r="L121" s="277">
        <v>468</v>
      </c>
      <c r="M121" s="277">
        <v>35.09731</v>
      </c>
    </row>
    <row r="122" spans="1:13">
      <c r="A122" s="268">
        <v>112</v>
      </c>
      <c r="B122" s="277" t="s">
        <v>347</v>
      </c>
      <c r="C122" s="278">
        <v>412.95</v>
      </c>
      <c r="D122" s="279">
        <v>411.5</v>
      </c>
      <c r="E122" s="279">
        <v>408</v>
      </c>
      <c r="F122" s="279">
        <v>403.05</v>
      </c>
      <c r="G122" s="279">
        <v>399.55</v>
      </c>
      <c r="H122" s="279">
        <v>416.45</v>
      </c>
      <c r="I122" s="279">
        <v>419.95</v>
      </c>
      <c r="J122" s="279">
        <v>424.9</v>
      </c>
      <c r="K122" s="277">
        <v>415</v>
      </c>
      <c r="L122" s="277">
        <v>406.55</v>
      </c>
      <c r="M122" s="277">
        <v>7.7033100000000001</v>
      </c>
    </row>
    <row r="123" spans="1:13">
      <c r="A123" s="268">
        <v>113</v>
      </c>
      <c r="B123" s="277" t="s">
        <v>88</v>
      </c>
      <c r="C123" s="278">
        <v>505.75</v>
      </c>
      <c r="D123" s="279">
        <v>504.43333333333334</v>
      </c>
      <c r="E123" s="279">
        <v>500.86666666666667</v>
      </c>
      <c r="F123" s="279">
        <v>495.98333333333335</v>
      </c>
      <c r="G123" s="279">
        <v>492.41666666666669</v>
      </c>
      <c r="H123" s="279">
        <v>509.31666666666666</v>
      </c>
      <c r="I123" s="279">
        <v>512.88333333333344</v>
      </c>
      <c r="J123" s="279">
        <v>517.76666666666665</v>
      </c>
      <c r="K123" s="277">
        <v>508</v>
      </c>
      <c r="L123" s="277">
        <v>499.55</v>
      </c>
      <c r="M123" s="277">
        <v>26.574819999999999</v>
      </c>
    </row>
    <row r="124" spans="1:13">
      <c r="A124" s="268">
        <v>114</v>
      </c>
      <c r="B124" s="277" t="s">
        <v>238</v>
      </c>
      <c r="C124" s="278">
        <v>768.05</v>
      </c>
      <c r="D124" s="279">
        <v>765.96666666666658</v>
      </c>
      <c r="E124" s="279">
        <v>747.53333333333319</v>
      </c>
      <c r="F124" s="279">
        <v>727.01666666666665</v>
      </c>
      <c r="G124" s="279">
        <v>708.58333333333326</v>
      </c>
      <c r="H124" s="279">
        <v>786.48333333333312</v>
      </c>
      <c r="I124" s="279">
        <v>804.91666666666652</v>
      </c>
      <c r="J124" s="279">
        <v>825.43333333333305</v>
      </c>
      <c r="K124" s="277">
        <v>784.4</v>
      </c>
      <c r="L124" s="277">
        <v>745.45</v>
      </c>
      <c r="M124" s="277">
        <v>2.26051</v>
      </c>
    </row>
    <row r="125" spans="1:13">
      <c r="A125" s="268">
        <v>115</v>
      </c>
      <c r="B125" s="277" t="s">
        <v>348</v>
      </c>
      <c r="C125" s="278">
        <v>78.55</v>
      </c>
      <c r="D125" s="279">
        <v>78.45</v>
      </c>
      <c r="E125" s="279">
        <v>77.900000000000006</v>
      </c>
      <c r="F125" s="279">
        <v>77.25</v>
      </c>
      <c r="G125" s="279">
        <v>76.7</v>
      </c>
      <c r="H125" s="279">
        <v>79.100000000000009</v>
      </c>
      <c r="I125" s="279">
        <v>79.649999999999991</v>
      </c>
      <c r="J125" s="279">
        <v>80.300000000000011</v>
      </c>
      <c r="K125" s="277">
        <v>79</v>
      </c>
      <c r="L125" s="277">
        <v>77.8</v>
      </c>
      <c r="M125" s="277">
        <v>1.0057199999999999</v>
      </c>
    </row>
    <row r="126" spans="1:13">
      <c r="A126" s="268">
        <v>116</v>
      </c>
      <c r="B126" s="277" t="s">
        <v>355</v>
      </c>
      <c r="C126" s="278">
        <v>377.75</v>
      </c>
      <c r="D126" s="279">
        <v>380.41666666666669</v>
      </c>
      <c r="E126" s="279">
        <v>373.33333333333337</v>
      </c>
      <c r="F126" s="279">
        <v>368.91666666666669</v>
      </c>
      <c r="G126" s="279">
        <v>361.83333333333337</v>
      </c>
      <c r="H126" s="279">
        <v>384.83333333333337</v>
      </c>
      <c r="I126" s="279">
        <v>391.91666666666674</v>
      </c>
      <c r="J126" s="279">
        <v>396.33333333333337</v>
      </c>
      <c r="K126" s="277">
        <v>387.5</v>
      </c>
      <c r="L126" s="277">
        <v>376</v>
      </c>
      <c r="M126" s="277">
        <v>1.4932700000000001</v>
      </c>
    </row>
    <row r="127" spans="1:13">
      <c r="A127" s="268">
        <v>117</v>
      </c>
      <c r="B127" s="277" t="s">
        <v>356</v>
      </c>
      <c r="C127" s="278">
        <v>177.6</v>
      </c>
      <c r="D127" s="279">
        <v>174.26666666666665</v>
      </c>
      <c r="E127" s="279">
        <v>170.93333333333331</v>
      </c>
      <c r="F127" s="279">
        <v>164.26666666666665</v>
      </c>
      <c r="G127" s="279">
        <v>160.93333333333331</v>
      </c>
      <c r="H127" s="279">
        <v>180.93333333333331</v>
      </c>
      <c r="I127" s="279">
        <v>184.26666666666668</v>
      </c>
      <c r="J127" s="279">
        <v>190.93333333333331</v>
      </c>
      <c r="K127" s="277">
        <v>177.6</v>
      </c>
      <c r="L127" s="277">
        <v>167.6</v>
      </c>
      <c r="M127" s="277">
        <v>3.7343799999999998</v>
      </c>
    </row>
    <row r="128" spans="1:13">
      <c r="A128" s="268">
        <v>118</v>
      </c>
      <c r="B128" s="277" t="s">
        <v>349</v>
      </c>
      <c r="C128" s="278">
        <v>92.65</v>
      </c>
      <c r="D128" s="279">
        <v>91.683333333333323</v>
      </c>
      <c r="E128" s="279">
        <v>89.566666666666649</v>
      </c>
      <c r="F128" s="279">
        <v>86.48333333333332</v>
      </c>
      <c r="G128" s="279">
        <v>84.366666666666646</v>
      </c>
      <c r="H128" s="279">
        <v>94.766666666666652</v>
      </c>
      <c r="I128" s="279">
        <v>96.883333333333326</v>
      </c>
      <c r="J128" s="279">
        <v>99.966666666666654</v>
      </c>
      <c r="K128" s="277">
        <v>93.8</v>
      </c>
      <c r="L128" s="277">
        <v>88.6</v>
      </c>
      <c r="M128" s="277">
        <v>27.813099999999999</v>
      </c>
    </row>
    <row r="129" spans="1:13">
      <c r="A129" s="268">
        <v>119</v>
      </c>
      <c r="B129" s="277" t="s">
        <v>350</v>
      </c>
      <c r="C129" s="278">
        <v>366</v>
      </c>
      <c r="D129" s="279">
        <v>365.16666666666669</v>
      </c>
      <c r="E129" s="279">
        <v>357.83333333333337</v>
      </c>
      <c r="F129" s="279">
        <v>349.66666666666669</v>
      </c>
      <c r="G129" s="279">
        <v>342.33333333333337</v>
      </c>
      <c r="H129" s="279">
        <v>373.33333333333337</v>
      </c>
      <c r="I129" s="279">
        <v>380.66666666666674</v>
      </c>
      <c r="J129" s="279">
        <v>388.83333333333337</v>
      </c>
      <c r="K129" s="277">
        <v>372.5</v>
      </c>
      <c r="L129" s="277">
        <v>357</v>
      </c>
      <c r="M129" s="277">
        <v>0.88553000000000004</v>
      </c>
    </row>
    <row r="130" spans="1:13">
      <c r="A130" s="268">
        <v>120</v>
      </c>
      <c r="B130" s="277" t="s">
        <v>351</v>
      </c>
      <c r="C130" s="278">
        <v>857.3</v>
      </c>
      <c r="D130" s="279">
        <v>838.55000000000007</v>
      </c>
      <c r="E130" s="279">
        <v>810.75000000000011</v>
      </c>
      <c r="F130" s="279">
        <v>764.2</v>
      </c>
      <c r="G130" s="279">
        <v>736.40000000000009</v>
      </c>
      <c r="H130" s="279">
        <v>885.10000000000014</v>
      </c>
      <c r="I130" s="279">
        <v>912.90000000000009</v>
      </c>
      <c r="J130" s="279">
        <v>959.45000000000016</v>
      </c>
      <c r="K130" s="277">
        <v>866.35</v>
      </c>
      <c r="L130" s="277">
        <v>792</v>
      </c>
      <c r="M130" s="277">
        <v>36.584490000000002</v>
      </c>
    </row>
    <row r="131" spans="1:13">
      <c r="A131" s="268">
        <v>121</v>
      </c>
      <c r="B131" s="277" t="s">
        <v>352</v>
      </c>
      <c r="C131" s="278">
        <v>111.5</v>
      </c>
      <c r="D131" s="279">
        <v>111.53333333333335</v>
      </c>
      <c r="E131" s="279">
        <v>110.06666666666669</v>
      </c>
      <c r="F131" s="279">
        <v>108.63333333333334</v>
      </c>
      <c r="G131" s="279">
        <v>107.16666666666669</v>
      </c>
      <c r="H131" s="279">
        <v>112.9666666666667</v>
      </c>
      <c r="I131" s="279">
        <v>114.43333333333337</v>
      </c>
      <c r="J131" s="279">
        <v>115.8666666666667</v>
      </c>
      <c r="K131" s="277">
        <v>113</v>
      </c>
      <c r="L131" s="277">
        <v>110.1</v>
      </c>
      <c r="M131" s="277">
        <v>10.832929999999999</v>
      </c>
    </row>
    <row r="132" spans="1:13">
      <c r="A132" s="268">
        <v>122</v>
      </c>
      <c r="B132" s="277" t="s">
        <v>1220</v>
      </c>
      <c r="C132" s="278">
        <v>765.9</v>
      </c>
      <c r="D132" s="279">
        <v>770.26666666666654</v>
      </c>
      <c r="E132" s="279">
        <v>755.73333333333312</v>
      </c>
      <c r="F132" s="279">
        <v>745.56666666666661</v>
      </c>
      <c r="G132" s="279">
        <v>731.03333333333319</v>
      </c>
      <c r="H132" s="279">
        <v>780.43333333333305</v>
      </c>
      <c r="I132" s="279">
        <v>794.96666666666658</v>
      </c>
      <c r="J132" s="279">
        <v>805.13333333333298</v>
      </c>
      <c r="K132" s="277">
        <v>784.8</v>
      </c>
      <c r="L132" s="277">
        <v>760.1</v>
      </c>
      <c r="M132" s="277">
        <v>0.64400999999999997</v>
      </c>
    </row>
    <row r="133" spans="1:13">
      <c r="A133" s="268">
        <v>123</v>
      </c>
      <c r="B133" s="277" t="s">
        <v>90</v>
      </c>
      <c r="C133" s="278">
        <v>15.45</v>
      </c>
      <c r="D133" s="279">
        <v>15.266666666666666</v>
      </c>
      <c r="E133" s="279">
        <v>14.783333333333331</v>
      </c>
      <c r="F133" s="279">
        <v>14.116666666666665</v>
      </c>
      <c r="G133" s="279">
        <v>13.633333333333331</v>
      </c>
      <c r="H133" s="279">
        <v>15.933333333333332</v>
      </c>
      <c r="I133" s="279">
        <v>16.416666666666664</v>
      </c>
      <c r="J133" s="279">
        <v>17.083333333333332</v>
      </c>
      <c r="K133" s="277">
        <v>15.75</v>
      </c>
      <c r="L133" s="277">
        <v>14.6</v>
      </c>
      <c r="M133" s="277">
        <v>198.79646</v>
      </c>
    </row>
    <row r="134" spans="1:13">
      <c r="A134" s="268">
        <v>124</v>
      </c>
      <c r="B134" s="277" t="s">
        <v>91</v>
      </c>
      <c r="C134" s="278">
        <v>3184.95</v>
      </c>
      <c r="D134" s="279">
        <v>3200.4</v>
      </c>
      <c r="E134" s="279">
        <v>3150.8</v>
      </c>
      <c r="F134" s="279">
        <v>3116.65</v>
      </c>
      <c r="G134" s="279">
        <v>3067.05</v>
      </c>
      <c r="H134" s="279">
        <v>3234.55</v>
      </c>
      <c r="I134" s="279">
        <v>3284.1499999999996</v>
      </c>
      <c r="J134" s="279">
        <v>3318.3</v>
      </c>
      <c r="K134" s="277">
        <v>3250</v>
      </c>
      <c r="L134" s="277">
        <v>3166.25</v>
      </c>
      <c r="M134" s="277">
        <v>13.653740000000001</v>
      </c>
    </row>
    <row r="135" spans="1:13">
      <c r="A135" s="268">
        <v>125</v>
      </c>
      <c r="B135" s="277" t="s">
        <v>357</v>
      </c>
      <c r="C135" s="278">
        <v>10005.15</v>
      </c>
      <c r="D135" s="279">
        <v>10005.883333333333</v>
      </c>
      <c r="E135" s="279">
        <v>9842.8166666666657</v>
      </c>
      <c r="F135" s="279">
        <v>9680.4833333333318</v>
      </c>
      <c r="G135" s="279">
        <v>9517.4166666666642</v>
      </c>
      <c r="H135" s="279">
        <v>10168.216666666667</v>
      </c>
      <c r="I135" s="279">
        <v>10331.283333333336</v>
      </c>
      <c r="J135" s="279">
        <v>10493.616666666669</v>
      </c>
      <c r="K135" s="277">
        <v>10168.950000000001</v>
      </c>
      <c r="L135" s="277">
        <v>9843.5499999999993</v>
      </c>
      <c r="M135" s="277">
        <v>0.70238</v>
      </c>
    </row>
    <row r="136" spans="1:13">
      <c r="A136" s="268">
        <v>126</v>
      </c>
      <c r="B136" s="277" t="s">
        <v>93</v>
      </c>
      <c r="C136" s="278">
        <v>155.55000000000001</v>
      </c>
      <c r="D136" s="279">
        <v>155.9</v>
      </c>
      <c r="E136" s="279">
        <v>152.80000000000001</v>
      </c>
      <c r="F136" s="279">
        <v>150.05000000000001</v>
      </c>
      <c r="G136" s="279">
        <v>146.95000000000002</v>
      </c>
      <c r="H136" s="279">
        <v>158.65</v>
      </c>
      <c r="I136" s="279">
        <v>161.74999999999997</v>
      </c>
      <c r="J136" s="279">
        <v>164.5</v>
      </c>
      <c r="K136" s="277">
        <v>159</v>
      </c>
      <c r="L136" s="277">
        <v>153.15</v>
      </c>
      <c r="M136" s="277">
        <v>85.874369999999999</v>
      </c>
    </row>
    <row r="137" spans="1:13">
      <c r="A137" s="268">
        <v>127</v>
      </c>
      <c r="B137" s="277" t="s">
        <v>231</v>
      </c>
      <c r="C137" s="278">
        <v>2136.15</v>
      </c>
      <c r="D137" s="279">
        <v>2150.3833333333332</v>
      </c>
      <c r="E137" s="279">
        <v>2115.7666666666664</v>
      </c>
      <c r="F137" s="279">
        <v>2095.3833333333332</v>
      </c>
      <c r="G137" s="279">
        <v>2060.7666666666664</v>
      </c>
      <c r="H137" s="279">
        <v>2170.7666666666664</v>
      </c>
      <c r="I137" s="279">
        <v>2205.3833333333332</v>
      </c>
      <c r="J137" s="279">
        <v>2225.7666666666664</v>
      </c>
      <c r="K137" s="277">
        <v>2185</v>
      </c>
      <c r="L137" s="277">
        <v>2130</v>
      </c>
      <c r="M137" s="277">
        <v>11.156639999999999</v>
      </c>
    </row>
    <row r="138" spans="1:13">
      <c r="A138" s="268">
        <v>128</v>
      </c>
      <c r="B138" s="277" t="s">
        <v>94</v>
      </c>
      <c r="C138" s="278">
        <v>4442.3500000000004</v>
      </c>
      <c r="D138" s="279">
        <v>4454.6333333333341</v>
      </c>
      <c r="E138" s="279">
        <v>4360.2666666666682</v>
      </c>
      <c r="F138" s="279">
        <v>4278.1833333333343</v>
      </c>
      <c r="G138" s="279">
        <v>4183.8166666666684</v>
      </c>
      <c r="H138" s="279">
        <v>4536.7166666666681</v>
      </c>
      <c r="I138" s="279">
        <v>4631.0833333333348</v>
      </c>
      <c r="J138" s="279">
        <v>4713.1666666666679</v>
      </c>
      <c r="K138" s="277">
        <v>4549</v>
      </c>
      <c r="L138" s="277">
        <v>4372.55</v>
      </c>
      <c r="M138" s="277">
        <v>25.04467</v>
      </c>
    </row>
    <row r="139" spans="1:13">
      <c r="A139" s="268">
        <v>129</v>
      </c>
      <c r="B139" s="277" t="s">
        <v>1263</v>
      </c>
      <c r="C139" s="278">
        <v>768.9</v>
      </c>
      <c r="D139" s="279">
        <v>769.63333333333333</v>
      </c>
      <c r="E139" s="279">
        <v>759.26666666666665</v>
      </c>
      <c r="F139" s="279">
        <v>749.63333333333333</v>
      </c>
      <c r="G139" s="279">
        <v>739.26666666666665</v>
      </c>
      <c r="H139" s="279">
        <v>779.26666666666665</v>
      </c>
      <c r="I139" s="279">
        <v>789.63333333333321</v>
      </c>
      <c r="J139" s="279">
        <v>799.26666666666665</v>
      </c>
      <c r="K139" s="277">
        <v>780</v>
      </c>
      <c r="L139" s="277">
        <v>760</v>
      </c>
      <c r="M139" s="277">
        <v>0.58626999999999996</v>
      </c>
    </row>
    <row r="140" spans="1:13">
      <c r="A140" s="268">
        <v>130</v>
      </c>
      <c r="B140" s="277" t="s">
        <v>239</v>
      </c>
      <c r="C140" s="278">
        <v>74.05</v>
      </c>
      <c r="D140" s="279">
        <v>74.583333333333329</v>
      </c>
      <c r="E140" s="279">
        <v>72.816666666666663</v>
      </c>
      <c r="F140" s="279">
        <v>71.583333333333329</v>
      </c>
      <c r="G140" s="279">
        <v>69.816666666666663</v>
      </c>
      <c r="H140" s="279">
        <v>75.816666666666663</v>
      </c>
      <c r="I140" s="279">
        <v>77.583333333333343</v>
      </c>
      <c r="J140" s="279">
        <v>78.816666666666663</v>
      </c>
      <c r="K140" s="277">
        <v>76.349999999999994</v>
      </c>
      <c r="L140" s="277">
        <v>73.349999999999994</v>
      </c>
      <c r="M140" s="277">
        <v>9.3136700000000001</v>
      </c>
    </row>
    <row r="141" spans="1:13">
      <c r="A141" s="268">
        <v>131</v>
      </c>
      <c r="B141" s="277" t="s">
        <v>95</v>
      </c>
      <c r="C141" s="278">
        <v>2140.6</v>
      </c>
      <c r="D141" s="279">
        <v>2143.6333333333332</v>
      </c>
      <c r="E141" s="279">
        <v>2116.9666666666662</v>
      </c>
      <c r="F141" s="279">
        <v>2093.333333333333</v>
      </c>
      <c r="G141" s="279">
        <v>2066.6666666666661</v>
      </c>
      <c r="H141" s="279">
        <v>2167.2666666666664</v>
      </c>
      <c r="I141" s="279">
        <v>2193.9333333333334</v>
      </c>
      <c r="J141" s="279">
        <v>2217.5666666666666</v>
      </c>
      <c r="K141" s="277">
        <v>2170.3000000000002</v>
      </c>
      <c r="L141" s="277">
        <v>2120</v>
      </c>
      <c r="M141" s="277">
        <v>12.642010000000001</v>
      </c>
    </row>
    <row r="142" spans="1:13">
      <c r="A142" s="268">
        <v>132</v>
      </c>
      <c r="B142" s="277" t="s">
        <v>359</v>
      </c>
      <c r="C142" s="278">
        <v>317.8</v>
      </c>
      <c r="D142" s="279">
        <v>317.26666666666665</v>
      </c>
      <c r="E142" s="279">
        <v>309.5333333333333</v>
      </c>
      <c r="F142" s="279">
        <v>301.26666666666665</v>
      </c>
      <c r="G142" s="279">
        <v>293.5333333333333</v>
      </c>
      <c r="H142" s="279">
        <v>325.5333333333333</v>
      </c>
      <c r="I142" s="279">
        <v>333.26666666666665</v>
      </c>
      <c r="J142" s="279">
        <v>341.5333333333333</v>
      </c>
      <c r="K142" s="277">
        <v>325</v>
      </c>
      <c r="L142" s="277">
        <v>309</v>
      </c>
      <c r="M142" s="277">
        <v>23.954689999999999</v>
      </c>
    </row>
    <row r="143" spans="1:13">
      <c r="A143" s="268">
        <v>133</v>
      </c>
      <c r="B143" s="277" t="s">
        <v>360</v>
      </c>
      <c r="C143" s="278">
        <v>87.1</v>
      </c>
      <c r="D143" s="279">
        <v>88.466666666666654</v>
      </c>
      <c r="E143" s="279">
        <v>85.133333333333312</v>
      </c>
      <c r="F143" s="279">
        <v>83.166666666666657</v>
      </c>
      <c r="G143" s="279">
        <v>79.833333333333314</v>
      </c>
      <c r="H143" s="279">
        <v>90.433333333333309</v>
      </c>
      <c r="I143" s="279">
        <v>93.766666666666652</v>
      </c>
      <c r="J143" s="279">
        <v>95.733333333333306</v>
      </c>
      <c r="K143" s="277">
        <v>91.8</v>
      </c>
      <c r="L143" s="277">
        <v>86.5</v>
      </c>
      <c r="M143" s="277">
        <v>31.22617</v>
      </c>
    </row>
    <row r="144" spans="1:13">
      <c r="A144" s="268">
        <v>134</v>
      </c>
      <c r="B144" s="277" t="s">
        <v>361</v>
      </c>
      <c r="C144" s="278">
        <v>236.5</v>
      </c>
      <c r="D144" s="279">
        <v>232.30000000000004</v>
      </c>
      <c r="E144" s="279">
        <v>224.75000000000009</v>
      </c>
      <c r="F144" s="279">
        <v>213.00000000000006</v>
      </c>
      <c r="G144" s="279">
        <v>205.4500000000001</v>
      </c>
      <c r="H144" s="279">
        <v>244.05000000000007</v>
      </c>
      <c r="I144" s="279">
        <v>251.60000000000002</v>
      </c>
      <c r="J144" s="279">
        <v>263.35000000000002</v>
      </c>
      <c r="K144" s="277">
        <v>239.85</v>
      </c>
      <c r="L144" s="277">
        <v>220.55</v>
      </c>
      <c r="M144" s="277">
        <v>0.58465999999999996</v>
      </c>
    </row>
    <row r="145" spans="1:13">
      <c r="A145" s="268">
        <v>135</v>
      </c>
      <c r="B145" s="277" t="s">
        <v>240</v>
      </c>
      <c r="C145" s="278">
        <v>397.6</v>
      </c>
      <c r="D145" s="279">
        <v>398.3</v>
      </c>
      <c r="E145" s="279">
        <v>389.05</v>
      </c>
      <c r="F145" s="279">
        <v>380.5</v>
      </c>
      <c r="G145" s="279">
        <v>371.25</v>
      </c>
      <c r="H145" s="279">
        <v>406.85</v>
      </c>
      <c r="I145" s="279">
        <v>416.1</v>
      </c>
      <c r="J145" s="279">
        <v>424.65000000000003</v>
      </c>
      <c r="K145" s="277">
        <v>407.55</v>
      </c>
      <c r="L145" s="277">
        <v>389.75</v>
      </c>
      <c r="M145" s="277">
        <v>7.7987700000000002</v>
      </c>
    </row>
    <row r="146" spans="1:13">
      <c r="A146" s="268">
        <v>136</v>
      </c>
      <c r="B146" s="277" t="s">
        <v>241</v>
      </c>
      <c r="C146" s="278">
        <v>1129.45</v>
      </c>
      <c r="D146" s="279">
        <v>1138.2</v>
      </c>
      <c r="E146" s="279">
        <v>1106.4000000000001</v>
      </c>
      <c r="F146" s="279">
        <v>1083.3500000000001</v>
      </c>
      <c r="G146" s="279">
        <v>1051.5500000000002</v>
      </c>
      <c r="H146" s="279">
        <v>1161.25</v>
      </c>
      <c r="I146" s="279">
        <v>1193.0499999999997</v>
      </c>
      <c r="J146" s="279">
        <v>1216.0999999999999</v>
      </c>
      <c r="K146" s="277">
        <v>1170</v>
      </c>
      <c r="L146" s="277">
        <v>1115.1500000000001</v>
      </c>
      <c r="M146" s="277">
        <v>0.85816999999999999</v>
      </c>
    </row>
    <row r="147" spans="1:13">
      <c r="A147" s="268">
        <v>137</v>
      </c>
      <c r="B147" s="277" t="s">
        <v>242</v>
      </c>
      <c r="C147" s="278">
        <v>69.599999999999994</v>
      </c>
      <c r="D147" s="279">
        <v>69.666666666666671</v>
      </c>
      <c r="E147" s="279">
        <v>67.983333333333348</v>
      </c>
      <c r="F147" s="279">
        <v>66.366666666666674</v>
      </c>
      <c r="G147" s="279">
        <v>64.683333333333351</v>
      </c>
      <c r="H147" s="279">
        <v>71.283333333333346</v>
      </c>
      <c r="I147" s="279">
        <v>72.966666666666654</v>
      </c>
      <c r="J147" s="279">
        <v>74.583333333333343</v>
      </c>
      <c r="K147" s="277">
        <v>71.349999999999994</v>
      </c>
      <c r="L147" s="277">
        <v>68.05</v>
      </c>
      <c r="M147" s="277">
        <v>25.7163</v>
      </c>
    </row>
    <row r="148" spans="1:13">
      <c r="A148" s="268">
        <v>138</v>
      </c>
      <c r="B148" s="277" t="s">
        <v>96</v>
      </c>
      <c r="C148" s="278">
        <v>55.05</v>
      </c>
      <c r="D148" s="279">
        <v>54.983333333333327</v>
      </c>
      <c r="E148" s="279">
        <v>54.016666666666652</v>
      </c>
      <c r="F148" s="279">
        <v>52.983333333333327</v>
      </c>
      <c r="G148" s="279">
        <v>52.016666666666652</v>
      </c>
      <c r="H148" s="279">
        <v>56.016666666666652</v>
      </c>
      <c r="I148" s="279">
        <v>56.983333333333334</v>
      </c>
      <c r="J148" s="279">
        <v>58.016666666666652</v>
      </c>
      <c r="K148" s="277">
        <v>55.95</v>
      </c>
      <c r="L148" s="277">
        <v>53.95</v>
      </c>
      <c r="M148" s="277">
        <v>32.876539999999999</v>
      </c>
    </row>
    <row r="149" spans="1:13">
      <c r="A149" s="268">
        <v>139</v>
      </c>
      <c r="B149" s="277" t="s">
        <v>362</v>
      </c>
      <c r="C149" s="278">
        <v>528.29999999999995</v>
      </c>
      <c r="D149" s="279">
        <v>528.85</v>
      </c>
      <c r="E149" s="279">
        <v>519.70000000000005</v>
      </c>
      <c r="F149" s="279">
        <v>511.1</v>
      </c>
      <c r="G149" s="279">
        <v>501.95000000000005</v>
      </c>
      <c r="H149" s="279">
        <v>537.45000000000005</v>
      </c>
      <c r="I149" s="279">
        <v>546.59999999999991</v>
      </c>
      <c r="J149" s="279">
        <v>555.20000000000005</v>
      </c>
      <c r="K149" s="277">
        <v>538</v>
      </c>
      <c r="L149" s="277">
        <v>520.25</v>
      </c>
      <c r="M149" s="277">
        <v>1.7145900000000001</v>
      </c>
    </row>
    <row r="150" spans="1:13">
      <c r="A150" s="268">
        <v>140</v>
      </c>
      <c r="B150" s="277" t="s">
        <v>1297</v>
      </c>
      <c r="C150" s="278">
        <v>1383.7</v>
      </c>
      <c r="D150" s="279">
        <v>1389.8833333333332</v>
      </c>
      <c r="E150" s="279">
        <v>1361.2666666666664</v>
      </c>
      <c r="F150" s="279">
        <v>1338.8333333333333</v>
      </c>
      <c r="G150" s="279">
        <v>1310.2166666666665</v>
      </c>
      <c r="H150" s="279">
        <v>1412.3166666666664</v>
      </c>
      <c r="I150" s="279">
        <v>1440.9333333333332</v>
      </c>
      <c r="J150" s="279">
        <v>1463.3666666666663</v>
      </c>
      <c r="K150" s="277">
        <v>1418.5</v>
      </c>
      <c r="L150" s="277">
        <v>1367.45</v>
      </c>
      <c r="M150" s="277">
        <v>4.1450000000000001E-2</v>
      </c>
    </row>
    <row r="151" spans="1:13">
      <c r="A151" s="268">
        <v>141</v>
      </c>
      <c r="B151" s="277" t="s">
        <v>97</v>
      </c>
      <c r="C151" s="278">
        <v>1229.8</v>
      </c>
      <c r="D151" s="279">
        <v>1233.55</v>
      </c>
      <c r="E151" s="279">
        <v>1210.25</v>
      </c>
      <c r="F151" s="279">
        <v>1190.7</v>
      </c>
      <c r="G151" s="279">
        <v>1167.4000000000001</v>
      </c>
      <c r="H151" s="279">
        <v>1253.0999999999999</v>
      </c>
      <c r="I151" s="279">
        <v>1276.3999999999996</v>
      </c>
      <c r="J151" s="279">
        <v>1295.9499999999998</v>
      </c>
      <c r="K151" s="277">
        <v>1256.8499999999999</v>
      </c>
      <c r="L151" s="277">
        <v>1214</v>
      </c>
      <c r="M151" s="277">
        <v>16.50009</v>
      </c>
    </row>
    <row r="152" spans="1:13">
      <c r="A152" s="268">
        <v>142</v>
      </c>
      <c r="B152" s="277" t="s">
        <v>363</v>
      </c>
      <c r="C152" s="278">
        <v>292.05</v>
      </c>
      <c r="D152" s="279">
        <v>296.36666666666662</v>
      </c>
      <c r="E152" s="279">
        <v>285.73333333333323</v>
      </c>
      <c r="F152" s="279">
        <v>279.41666666666663</v>
      </c>
      <c r="G152" s="279">
        <v>268.78333333333325</v>
      </c>
      <c r="H152" s="279">
        <v>302.68333333333322</v>
      </c>
      <c r="I152" s="279">
        <v>313.31666666666655</v>
      </c>
      <c r="J152" s="279">
        <v>319.63333333333321</v>
      </c>
      <c r="K152" s="277">
        <v>307</v>
      </c>
      <c r="L152" s="277">
        <v>290.05</v>
      </c>
      <c r="M152" s="277">
        <v>1.54813</v>
      </c>
    </row>
    <row r="153" spans="1:13">
      <c r="A153" s="268">
        <v>143</v>
      </c>
      <c r="B153" s="277" t="s">
        <v>98</v>
      </c>
      <c r="C153" s="278">
        <v>163.15</v>
      </c>
      <c r="D153" s="279">
        <v>162.36666666666667</v>
      </c>
      <c r="E153" s="279">
        <v>161.13333333333335</v>
      </c>
      <c r="F153" s="279">
        <v>159.11666666666667</v>
      </c>
      <c r="G153" s="279">
        <v>157.88333333333335</v>
      </c>
      <c r="H153" s="279">
        <v>164.38333333333335</v>
      </c>
      <c r="I153" s="279">
        <v>165.6166666666667</v>
      </c>
      <c r="J153" s="279">
        <v>167.63333333333335</v>
      </c>
      <c r="K153" s="277">
        <v>163.6</v>
      </c>
      <c r="L153" s="277">
        <v>160.35</v>
      </c>
      <c r="M153" s="277">
        <v>27.851980000000001</v>
      </c>
    </row>
    <row r="154" spans="1:13">
      <c r="A154" s="268">
        <v>144</v>
      </c>
      <c r="B154" s="277" t="s">
        <v>243</v>
      </c>
      <c r="C154" s="278">
        <v>9.9499999999999993</v>
      </c>
      <c r="D154" s="279">
        <v>9.8999999999999986</v>
      </c>
      <c r="E154" s="279">
        <v>9.6999999999999975</v>
      </c>
      <c r="F154" s="279">
        <v>9.4499999999999993</v>
      </c>
      <c r="G154" s="279">
        <v>9.2499999999999982</v>
      </c>
      <c r="H154" s="279">
        <v>10.149999999999997</v>
      </c>
      <c r="I154" s="279">
        <v>10.35</v>
      </c>
      <c r="J154" s="279">
        <v>10.599999999999996</v>
      </c>
      <c r="K154" s="277">
        <v>10.1</v>
      </c>
      <c r="L154" s="277">
        <v>9.65</v>
      </c>
      <c r="M154" s="277">
        <v>237.5668</v>
      </c>
    </row>
    <row r="155" spans="1:13">
      <c r="A155" s="268">
        <v>145</v>
      </c>
      <c r="B155" s="277" t="s">
        <v>364</v>
      </c>
      <c r="C155" s="278">
        <v>348.7</v>
      </c>
      <c r="D155" s="279">
        <v>351.51666666666665</v>
      </c>
      <c r="E155" s="279">
        <v>339.18333333333328</v>
      </c>
      <c r="F155" s="279">
        <v>329.66666666666663</v>
      </c>
      <c r="G155" s="279">
        <v>317.33333333333326</v>
      </c>
      <c r="H155" s="279">
        <v>361.0333333333333</v>
      </c>
      <c r="I155" s="279">
        <v>373.36666666666667</v>
      </c>
      <c r="J155" s="279">
        <v>382.88333333333333</v>
      </c>
      <c r="K155" s="277">
        <v>363.85</v>
      </c>
      <c r="L155" s="277">
        <v>342</v>
      </c>
      <c r="M155" s="277">
        <v>10.21072</v>
      </c>
    </row>
    <row r="156" spans="1:13">
      <c r="A156" s="268">
        <v>146</v>
      </c>
      <c r="B156" s="277" t="s">
        <v>99</v>
      </c>
      <c r="C156" s="278">
        <v>54.25</v>
      </c>
      <c r="D156" s="279">
        <v>53.85</v>
      </c>
      <c r="E156" s="279">
        <v>53.25</v>
      </c>
      <c r="F156" s="279">
        <v>52.25</v>
      </c>
      <c r="G156" s="279">
        <v>51.65</v>
      </c>
      <c r="H156" s="279">
        <v>54.85</v>
      </c>
      <c r="I156" s="279">
        <v>55.45000000000001</v>
      </c>
      <c r="J156" s="279">
        <v>56.45</v>
      </c>
      <c r="K156" s="277">
        <v>54.45</v>
      </c>
      <c r="L156" s="277">
        <v>52.85</v>
      </c>
      <c r="M156" s="277">
        <v>250.98558</v>
      </c>
    </row>
    <row r="157" spans="1:13">
      <c r="A157" s="268">
        <v>147</v>
      </c>
      <c r="B157" s="277" t="s">
        <v>367</v>
      </c>
      <c r="C157" s="278">
        <v>293.64999999999998</v>
      </c>
      <c r="D157" s="279">
        <v>294.15000000000003</v>
      </c>
      <c r="E157" s="279">
        <v>291.50000000000006</v>
      </c>
      <c r="F157" s="279">
        <v>289.35000000000002</v>
      </c>
      <c r="G157" s="279">
        <v>286.70000000000005</v>
      </c>
      <c r="H157" s="279">
        <v>296.30000000000007</v>
      </c>
      <c r="I157" s="279">
        <v>298.95000000000005</v>
      </c>
      <c r="J157" s="279">
        <v>301.10000000000008</v>
      </c>
      <c r="K157" s="277">
        <v>296.8</v>
      </c>
      <c r="L157" s="277">
        <v>292</v>
      </c>
      <c r="M157" s="277">
        <v>3.02488</v>
      </c>
    </row>
    <row r="158" spans="1:13">
      <c r="A158" s="268">
        <v>148</v>
      </c>
      <c r="B158" s="277" t="s">
        <v>366</v>
      </c>
      <c r="C158" s="278">
        <v>3105.85</v>
      </c>
      <c r="D158" s="279">
        <v>3141.9500000000003</v>
      </c>
      <c r="E158" s="279">
        <v>3023.9000000000005</v>
      </c>
      <c r="F158" s="279">
        <v>2941.9500000000003</v>
      </c>
      <c r="G158" s="279">
        <v>2823.9000000000005</v>
      </c>
      <c r="H158" s="279">
        <v>3223.9000000000005</v>
      </c>
      <c r="I158" s="279">
        <v>3341.9500000000007</v>
      </c>
      <c r="J158" s="279">
        <v>3423.9000000000005</v>
      </c>
      <c r="K158" s="277">
        <v>3260</v>
      </c>
      <c r="L158" s="277">
        <v>3060</v>
      </c>
      <c r="M158" s="277">
        <v>1.50386</v>
      </c>
    </row>
    <row r="159" spans="1:13">
      <c r="A159" s="268">
        <v>149</v>
      </c>
      <c r="B159" s="277" t="s">
        <v>368</v>
      </c>
      <c r="C159" s="278">
        <v>536.45000000000005</v>
      </c>
      <c r="D159" s="279">
        <v>538.93333333333339</v>
      </c>
      <c r="E159" s="279">
        <v>528.36666666666679</v>
      </c>
      <c r="F159" s="279">
        <v>520.28333333333342</v>
      </c>
      <c r="G159" s="279">
        <v>509.71666666666681</v>
      </c>
      <c r="H159" s="279">
        <v>547.01666666666677</v>
      </c>
      <c r="I159" s="279">
        <v>557.58333333333337</v>
      </c>
      <c r="J159" s="279">
        <v>565.66666666666674</v>
      </c>
      <c r="K159" s="277">
        <v>549.5</v>
      </c>
      <c r="L159" s="277">
        <v>530.85</v>
      </c>
      <c r="M159" s="277">
        <v>0.27239999999999998</v>
      </c>
    </row>
    <row r="160" spans="1:13">
      <c r="A160" s="268">
        <v>150</v>
      </c>
      <c r="B160" s="277" t="s">
        <v>2940</v>
      </c>
      <c r="C160" s="278">
        <v>528.1</v>
      </c>
      <c r="D160" s="279">
        <v>530.31666666666661</v>
      </c>
      <c r="E160" s="279">
        <v>522.88333333333321</v>
      </c>
      <c r="F160" s="279">
        <v>517.66666666666663</v>
      </c>
      <c r="G160" s="279">
        <v>510.23333333333323</v>
      </c>
      <c r="H160" s="279">
        <v>535.53333333333319</v>
      </c>
      <c r="I160" s="279">
        <v>542.96666666666658</v>
      </c>
      <c r="J160" s="279">
        <v>548.18333333333317</v>
      </c>
      <c r="K160" s="277">
        <v>537.75</v>
      </c>
      <c r="L160" s="277">
        <v>525.1</v>
      </c>
      <c r="M160" s="277">
        <v>0.54903999999999997</v>
      </c>
    </row>
    <row r="161" spans="1:13">
      <c r="A161" s="268">
        <v>151</v>
      </c>
      <c r="B161" s="277" t="s">
        <v>370</v>
      </c>
      <c r="C161" s="278">
        <v>131.44999999999999</v>
      </c>
      <c r="D161" s="279">
        <v>131.98333333333332</v>
      </c>
      <c r="E161" s="279">
        <v>130.26666666666665</v>
      </c>
      <c r="F161" s="279">
        <v>129.08333333333334</v>
      </c>
      <c r="G161" s="279">
        <v>127.36666666666667</v>
      </c>
      <c r="H161" s="279">
        <v>133.16666666666663</v>
      </c>
      <c r="I161" s="279">
        <v>134.88333333333327</v>
      </c>
      <c r="J161" s="279">
        <v>136.06666666666661</v>
      </c>
      <c r="K161" s="277">
        <v>133.69999999999999</v>
      </c>
      <c r="L161" s="277">
        <v>130.80000000000001</v>
      </c>
      <c r="M161" s="277">
        <v>10.375310000000001</v>
      </c>
    </row>
    <row r="162" spans="1:13">
      <c r="A162" s="268">
        <v>152</v>
      </c>
      <c r="B162" s="277" t="s">
        <v>244</v>
      </c>
      <c r="C162" s="278">
        <v>103.85</v>
      </c>
      <c r="D162" s="279">
        <v>101.93333333333334</v>
      </c>
      <c r="E162" s="279">
        <v>98.466666666666669</v>
      </c>
      <c r="F162" s="279">
        <v>93.083333333333329</v>
      </c>
      <c r="G162" s="279">
        <v>89.61666666666666</v>
      </c>
      <c r="H162" s="279">
        <v>107.31666666666668</v>
      </c>
      <c r="I162" s="279">
        <v>110.78333333333335</v>
      </c>
      <c r="J162" s="279">
        <v>116.16666666666669</v>
      </c>
      <c r="K162" s="277">
        <v>105.4</v>
      </c>
      <c r="L162" s="277">
        <v>96.55</v>
      </c>
      <c r="M162" s="277">
        <v>90.904380000000003</v>
      </c>
    </row>
    <row r="163" spans="1:13">
      <c r="A163" s="268">
        <v>153</v>
      </c>
      <c r="B163" s="277" t="s">
        <v>369</v>
      </c>
      <c r="C163" s="278">
        <v>73.25</v>
      </c>
      <c r="D163" s="279">
        <v>72.149999999999991</v>
      </c>
      <c r="E163" s="279">
        <v>70.299999999999983</v>
      </c>
      <c r="F163" s="279">
        <v>67.349999999999994</v>
      </c>
      <c r="G163" s="279">
        <v>65.499999999999986</v>
      </c>
      <c r="H163" s="279">
        <v>75.09999999999998</v>
      </c>
      <c r="I163" s="279">
        <v>76.949999999999974</v>
      </c>
      <c r="J163" s="279">
        <v>79.899999999999977</v>
      </c>
      <c r="K163" s="277">
        <v>74</v>
      </c>
      <c r="L163" s="277">
        <v>69.2</v>
      </c>
      <c r="M163" s="277">
        <v>93.45223</v>
      </c>
    </row>
    <row r="164" spans="1:13">
      <c r="A164" s="268">
        <v>154</v>
      </c>
      <c r="B164" s="277" t="s">
        <v>100</v>
      </c>
      <c r="C164" s="278">
        <v>92.1</v>
      </c>
      <c r="D164" s="279">
        <v>91.983333333333334</v>
      </c>
      <c r="E164" s="279">
        <v>91.216666666666669</v>
      </c>
      <c r="F164" s="279">
        <v>90.333333333333329</v>
      </c>
      <c r="G164" s="279">
        <v>89.566666666666663</v>
      </c>
      <c r="H164" s="279">
        <v>92.866666666666674</v>
      </c>
      <c r="I164" s="279">
        <v>93.633333333333354</v>
      </c>
      <c r="J164" s="279">
        <v>94.51666666666668</v>
      </c>
      <c r="K164" s="277">
        <v>92.75</v>
      </c>
      <c r="L164" s="277">
        <v>91.1</v>
      </c>
      <c r="M164" s="277">
        <v>84.258470000000003</v>
      </c>
    </row>
    <row r="165" spans="1:13">
      <c r="A165" s="268">
        <v>155</v>
      </c>
      <c r="B165" s="277" t="s">
        <v>375</v>
      </c>
      <c r="C165" s="278">
        <v>1908.9</v>
      </c>
      <c r="D165" s="279">
        <v>1917.1666666666667</v>
      </c>
      <c r="E165" s="279">
        <v>1883.8833333333334</v>
      </c>
      <c r="F165" s="279">
        <v>1858.8666666666668</v>
      </c>
      <c r="G165" s="279">
        <v>1825.5833333333335</v>
      </c>
      <c r="H165" s="279">
        <v>1942.1833333333334</v>
      </c>
      <c r="I165" s="279">
        <v>1975.4666666666667</v>
      </c>
      <c r="J165" s="279">
        <v>2000.4833333333333</v>
      </c>
      <c r="K165" s="277">
        <v>1950.45</v>
      </c>
      <c r="L165" s="277">
        <v>1892.15</v>
      </c>
      <c r="M165" s="277">
        <v>0.19444</v>
      </c>
    </row>
    <row r="166" spans="1:13">
      <c r="A166" s="268">
        <v>156</v>
      </c>
      <c r="B166" s="277" t="s">
        <v>376</v>
      </c>
      <c r="C166" s="278">
        <v>1991.5</v>
      </c>
      <c r="D166" s="279">
        <v>2002.8999999999999</v>
      </c>
      <c r="E166" s="279">
        <v>1963.7999999999997</v>
      </c>
      <c r="F166" s="279">
        <v>1936.1</v>
      </c>
      <c r="G166" s="279">
        <v>1896.9999999999998</v>
      </c>
      <c r="H166" s="279">
        <v>2030.5999999999997</v>
      </c>
      <c r="I166" s="279">
        <v>2069.6999999999998</v>
      </c>
      <c r="J166" s="279">
        <v>2097.3999999999996</v>
      </c>
      <c r="K166" s="277">
        <v>2042</v>
      </c>
      <c r="L166" s="277">
        <v>1975.2</v>
      </c>
      <c r="M166" s="277">
        <v>0.38030000000000003</v>
      </c>
    </row>
    <row r="167" spans="1:13">
      <c r="A167" s="268">
        <v>157</v>
      </c>
      <c r="B167" s="277" t="s">
        <v>372</v>
      </c>
      <c r="C167" s="278">
        <v>494.35</v>
      </c>
      <c r="D167" s="279">
        <v>494.08333333333331</v>
      </c>
      <c r="E167" s="279">
        <v>484.16666666666663</v>
      </c>
      <c r="F167" s="279">
        <v>473.98333333333329</v>
      </c>
      <c r="G167" s="279">
        <v>464.06666666666661</v>
      </c>
      <c r="H167" s="279">
        <v>504.26666666666665</v>
      </c>
      <c r="I167" s="279">
        <v>514.18333333333328</v>
      </c>
      <c r="J167" s="279">
        <v>524.36666666666667</v>
      </c>
      <c r="K167" s="277">
        <v>504</v>
      </c>
      <c r="L167" s="277">
        <v>483.9</v>
      </c>
      <c r="M167" s="277">
        <v>0.50697999999999999</v>
      </c>
    </row>
    <row r="168" spans="1:13">
      <c r="A168" s="268">
        <v>158</v>
      </c>
      <c r="B168" s="277" t="s">
        <v>382</v>
      </c>
      <c r="C168" s="278">
        <v>263.95</v>
      </c>
      <c r="D168" s="279">
        <v>264.48333333333329</v>
      </c>
      <c r="E168" s="279">
        <v>260.56666666666661</v>
      </c>
      <c r="F168" s="279">
        <v>257.18333333333334</v>
      </c>
      <c r="G168" s="279">
        <v>253.26666666666665</v>
      </c>
      <c r="H168" s="279">
        <v>267.86666666666656</v>
      </c>
      <c r="I168" s="279">
        <v>271.78333333333319</v>
      </c>
      <c r="J168" s="279">
        <v>275.16666666666652</v>
      </c>
      <c r="K168" s="277">
        <v>268.39999999999998</v>
      </c>
      <c r="L168" s="277">
        <v>261.10000000000002</v>
      </c>
      <c r="M168" s="277">
        <v>0.73873</v>
      </c>
    </row>
    <row r="169" spans="1:13">
      <c r="A169" s="268">
        <v>159</v>
      </c>
      <c r="B169" s="277" t="s">
        <v>373</v>
      </c>
      <c r="C169" s="278">
        <v>101.25</v>
      </c>
      <c r="D169" s="279">
        <v>102.63333333333333</v>
      </c>
      <c r="E169" s="279">
        <v>99.216666666666654</v>
      </c>
      <c r="F169" s="279">
        <v>97.183333333333323</v>
      </c>
      <c r="G169" s="279">
        <v>93.766666666666652</v>
      </c>
      <c r="H169" s="279">
        <v>104.66666666666666</v>
      </c>
      <c r="I169" s="279">
        <v>108.08333333333334</v>
      </c>
      <c r="J169" s="279">
        <v>110.11666666666666</v>
      </c>
      <c r="K169" s="277">
        <v>106.05</v>
      </c>
      <c r="L169" s="277">
        <v>100.6</v>
      </c>
      <c r="M169" s="277">
        <v>0.50868000000000002</v>
      </c>
    </row>
    <row r="170" spans="1:13">
      <c r="A170" s="268">
        <v>160</v>
      </c>
      <c r="B170" s="277" t="s">
        <v>374</v>
      </c>
      <c r="C170" s="278">
        <v>170.2</v>
      </c>
      <c r="D170" s="279">
        <v>169.54999999999998</v>
      </c>
      <c r="E170" s="279">
        <v>167.09999999999997</v>
      </c>
      <c r="F170" s="279">
        <v>163.99999999999997</v>
      </c>
      <c r="G170" s="279">
        <v>161.54999999999995</v>
      </c>
      <c r="H170" s="279">
        <v>172.64999999999998</v>
      </c>
      <c r="I170" s="279">
        <v>175.09999999999997</v>
      </c>
      <c r="J170" s="279">
        <v>178.2</v>
      </c>
      <c r="K170" s="277">
        <v>172</v>
      </c>
      <c r="L170" s="277">
        <v>166.45</v>
      </c>
      <c r="M170" s="277">
        <v>2.6116199999999998</v>
      </c>
    </row>
    <row r="171" spans="1:13">
      <c r="A171" s="268">
        <v>161</v>
      </c>
      <c r="B171" s="277" t="s">
        <v>245</v>
      </c>
      <c r="C171" s="278">
        <v>133.65</v>
      </c>
      <c r="D171" s="279">
        <v>133.98333333333332</v>
      </c>
      <c r="E171" s="279">
        <v>132.96666666666664</v>
      </c>
      <c r="F171" s="279">
        <v>132.28333333333333</v>
      </c>
      <c r="G171" s="279">
        <v>131.26666666666665</v>
      </c>
      <c r="H171" s="279">
        <v>134.66666666666663</v>
      </c>
      <c r="I171" s="279">
        <v>135.68333333333334</v>
      </c>
      <c r="J171" s="279">
        <v>136.36666666666662</v>
      </c>
      <c r="K171" s="277">
        <v>135</v>
      </c>
      <c r="L171" s="277">
        <v>133.30000000000001</v>
      </c>
      <c r="M171" s="277">
        <v>1.9102300000000001</v>
      </c>
    </row>
    <row r="172" spans="1:13">
      <c r="A172" s="268">
        <v>162</v>
      </c>
      <c r="B172" s="277" t="s">
        <v>378</v>
      </c>
      <c r="C172" s="278">
        <v>5554.1</v>
      </c>
      <c r="D172" s="279">
        <v>5571.6166666666659</v>
      </c>
      <c r="E172" s="279">
        <v>5474.0333333333319</v>
      </c>
      <c r="F172" s="279">
        <v>5393.9666666666662</v>
      </c>
      <c r="G172" s="279">
        <v>5296.3833333333323</v>
      </c>
      <c r="H172" s="279">
        <v>5651.6833333333316</v>
      </c>
      <c r="I172" s="279">
        <v>5749.2666666666655</v>
      </c>
      <c r="J172" s="279">
        <v>5829.3333333333312</v>
      </c>
      <c r="K172" s="277">
        <v>5669.2</v>
      </c>
      <c r="L172" s="277">
        <v>5491.55</v>
      </c>
      <c r="M172" s="277">
        <v>5.953E-2</v>
      </c>
    </row>
    <row r="173" spans="1:13">
      <c r="A173" s="268">
        <v>163</v>
      </c>
      <c r="B173" s="277" t="s">
        <v>379</v>
      </c>
      <c r="C173" s="278">
        <v>1778.6</v>
      </c>
      <c r="D173" s="279">
        <v>1770.7</v>
      </c>
      <c r="E173" s="279">
        <v>1733.9</v>
      </c>
      <c r="F173" s="279">
        <v>1689.2</v>
      </c>
      <c r="G173" s="279">
        <v>1652.4</v>
      </c>
      <c r="H173" s="279">
        <v>1815.4</v>
      </c>
      <c r="I173" s="279">
        <v>1852.1999999999998</v>
      </c>
      <c r="J173" s="279">
        <v>1896.9</v>
      </c>
      <c r="K173" s="277">
        <v>1807.5</v>
      </c>
      <c r="L173" s="277">
        <v>1726</v>
      </c>
      <c r="M173" s="277">
        <v>3.00393</v>
      </c>
    </row>
    <row r="174" spans="1:13">
      <c r="A174" s="268">
        <v>164</v>
      </c>
      <c r="B174" s="277" t="s">
        <v>101</v>
      </c>
      <c r="C174" s="278">
        <v>493.6</v>
      </c>
      <c r="D174" s="279">
        <v>492.11666666666662</v>
      </c>
      <c r="E174" s="279">
        <v>484.48333333333323</v>
      </c>
      <c r="F174" s="279">
        <v>475.36666666666662</v>
      </c>
      <c r="G174" s="279">
        <v>467.73333333333323</v>
      </c>
      <c r="H174" s="279">
        <v>501.23333333333323</v>
      </c>
      <c r="I174" s="279">
        <v>508.86666666666656</v>
      </c>
      <c r="J174" s="279">
        <v>517.98333333333323</v>
      </c>
      <c r="K174" s="277">
        <v>499.75</v>
      </c>
      <c r="L174" s="277">
        <v>483</v>
      </c>
      <c r="M174" s="277">
        <v>37.426200000000001</v>
      </c>
    </row>
    <row r="175" spans="1:13">
      <c r="A175" s="268">
        <v>165</v>
      </c>
      <c r="B175" s="277" t="s">
        <v>387</v>
      </c>
      <c r="C175" s="278">
        <v>46.8</v>
      </c>
      <c r="D175" s="279">
        <v>46.833333333333336</v>
      </c>
      <c r="E175" s="279">
        <v>46.366666666666674</v>
      </c>
      <c r="F175" s="279">
        <v>45.933333333333337</v>
      </c>
      <c r="G175" s="279">
        <v>45.466666666666676</v>
      </c>
      <c r="H175" s="279">
        <v>47.266666666666673</v>
      </c>
      <c r="I175" s="279">
        <v>47.733333333333327</v>
      </c>
      <c r="J175" s="279">
        <v>48.166666666666671</v>
      </c>
      <c r="K175" s="277">
        <v>47.3</v>
      </c>
      <c r="L175" s="277">
        <v>46.4</v>
      </c>
      <c r="M175" s="277">
        <v>2.55911</v>
      </c>
    </row>
    <row r="176" spans="1:13">
      <c r="A176" s="268">
        <v>166</v>
      </c>
      <c r="B176" s="277" t="s">
        <v>1396</v>
      </c>
      <c r="C176" s="278">
        <v>5926.1</v>
      </c>
      <c r="D176" s="279">
        <v>5883.3666666666659</v>
      </c>
      <c r="E176" s="279">
        <v>5792.7333333333318</v>
      </c>
      <c r="F176" s="279">
        <v>5659.3666666666659</v>
      </c>
      <c r="G176" s="279">
        <v>5568.7333333333318</v>
      </c>
      <c r="H176" s="279">
        <v>6016.7333333333318</v>
      </c>
      <c r="I176" s="279">
        <v>6107.366666666665</v>
      </c>
      <c r="J176" s="279">
        <v>6240.7333333333318</v>
      </c>
      <c r="K176" s="277">
        <v>5974</v>
      </c>
      <c r="L176" s="277">
        <v>5750</v>
      </c>
      <c r="M176" s="277">
        <v>0.36465999999999998</v>
      </c>
    </row>
    <row r="177" spans="1:13">
      <c r="A177" s="268">
        <v>167</v>
      </c>
      <c r="B177" s="277" t="s">
        <v>103</v>
      </c>
      <c r="C177" s="278">
        <v>23.9</v>
      </c>
      <c r="D177" s="279">
        <v>23.849999999999998</v>
      </c>
      <c r="E177" s="279">
        <v>23.499999999999996</v>
      </c>
      <c r="F177" s="279">
        <v>23.099999999999998</v>
      </c>
      <c r="G177" s="279">
        <v>22.749999999999996</v>
      </c>
      <c r="H177" s="279">
        <v>24.249999999999996</v>
      </c>
      <c r="I177" s="279">
        <v>24.599999999999998</v>
      </c>
      <c r="J177" s="279">
        <v>24.999999999999996</v>
      </c>
      <c r="K177" s="277">
        <v>24.2</v>
      </c>
      <c r="L177" s="277">
        <v>23.45</v>
      </c>
      <c r="M177" s="277">
        <v>103.69264</v>
      </c>
    </row>
    <row r="178" spans="1:13">
      <c r="A178" s="268">
        <v>168</v>
      </c>
      <c r="B178" s="277" t="s">
        <v>388</v>
      </c>
      <c r="C178" s="278">
        <v>208.35</v>
      </c>
      <c r="D178" s="279">
        <v>210.6</v>
      </c>
      <c r="E178" s="279">
        <v>205.25</v>
      </c>
      <c r="F178" s="279">
        <v>202.15</v>
      </c>
      <c r="G178" s="279">
        <v>196.8</v>
      </c>
      <c r="H178" s="279">
        <v>213.7</v>
      </c>
      <c r="I178" s="279">
        <v>219.04999999999995</v>
      </c>
      <c r="J178" s="279">
        <v>222.14999999999998</v>
      </c>
      <c r="K178" s="277">
        <v>215.95</v>
      </c>
      <c r="L178" s="277">
        <v>207.5</v>
      </c>
      <c r="M178" s="277">
        <v>5.6758800000000003</v>
      </c>
    </row>
    <row r="179" spans="1:13">
      <c r="A179" s="268">
        <v>169</v>
      </c>
      <c r="B179" s="277" t="s">
        <v>380</v>
      </c>
      <c r="C179" s="278">
        <v>943.9</v>
      </c>
      <c r="D179" s="279">
        <v>943.15</v>
      </c>
      <c r="E179" s="279">
        <v>931.8</v>
      </c>
      <c r="F179" s="279">
        <v>919.69999999999993</v>
      </c>
      <c r="G179" s="279">
        <v>908.34999999999991</v>
      </c>
      <c r="H179" s="279">
        <v>955.25</v>
      </c>
      <c r="I179" s="279">
        <v>966.60000000000014</v>
      </c>
      <c r="J179" s="279">
        <v>978.7</v>
      </c>
      <c r="K179" s="277">
        <v>954.5</v>
      </c>
      <c r="L179" s="277">
        <v>931.05</v>
      </c>
      <c r="M179" s="277">
        <v>0.42687999999999998</v>
      </c>
    </row>
    <row r="180" spans="1:13">
      <c r="A180" s="268">
        <v>170</v>
      </c>
      <c r="B180" s="277" t="s">
        <v>246</v>
      </c>
      <c r="C180" s="278">
        <v>528.20000000000005</v>
      </c>
      <c r="D180" s="279">
        <v>521.19999999999993</v>
      </c>
      <c r="E180" s="279">
        <v>507.89999999999986</v>
      </c>
      <c r="F180" s="279">
        <v>487.59999999999991</v>
      </c>
      <c r="G180" s="279">
        <v>474.29999999999984</v>
      </c>
      <c r="H180" s="279">
        <v>541.49999999999989</v>
      </c>
      <c r="I180" s="279">
        <v>554.79999999999984</v>
      </c>
      <c r="J180" s="279">
        <v>575.09999999999991</v>
      </c>
      <c r="K180" s="277">
        <v>534.5</v>
      </c>
      <c r="L180" s="277">
        <v>500.9</v>
      </c>
      <c r="M180" s="277">
        <v>5.4211900000000002</v>
      </c>
    </row>
    <row r="181" spans="1:13">
      <c r="A181" s="268">
        <v>171</v>
      </c>
      <c r="B181" s="277" t="s">
        <v>104</v>
      </c>
      <c r="C181" s="278">
        <v>706.2</v>
      </c>
      <c r="D181" s="279">
        <v>702.2833333333333</v>
      </c>
      <c r="E181" s="279">
        <v>692.66666666666663</v>
      </c>
      <c r="F181" s="279">
        <v>679.13333333333333</v>
      </c>
      <c r="G181" s="279">
        <v>669.51666666666665</v>
      </c>
      <c r="H181" s="279">
        <v>715.81666666666661</v>
      </c>
      <c r="I181" s="279">
        <v>725.43333333333339</v>
      </c>
      <c r="J181" s="279">
        <v>738.96666666666658</v>
      </c>
      <c r="K181" s="277">
        <v>711.9</v>
      </c>
      <c r="L181" s="277">
        <v>688.75</v>
      </c>
      <c r="M181" s="277">
        <v>16.59141</v>
      </c>
    </row>
    <row r="182" spans="1:13">
      <c r="A182" s="268">
        <v>172</v>
      </c>
      <c r="B182" s="277" t="s">
        <v>247</v>
      </c>
      <c r="C182" s="278">
        <v>416.5</v>
      </c>
      <c r="D182" s="279">
        <v>419.18333333333339</v>
      </c>
      <c r="E182" s="279">
        <v>409.6666666666668</v>
      </c>
      <c r="F182" s="279">
        <v>402.83333333333343</v>
      </c>
      <c r="G182" s="279">
        <v>393.31666666666683</v>
      </c>
      <c r="H182" s="279">
        <v>426.01666666666677</v>
      </c>
      <c r="I182" s="279">
        <v>435.53333333333342</v>
      </c>
      <c r="J182" s="279">
        <v>442.36666666666673</v>
      </c>
      <c r="K182" s="277">
        <v>428.7</v>
      </c>
      <c r="L182" s="277">
        <v>412.35</v>
      </c>
      <c r="M182" s="277">
        <v>1.78752</v>
      </c>
    </row>
    <row r="183" spans="1:13">
      <c r="A183" s="268">
        <v>173</v>
      </c>
      <c r="B183" s="277" t="s">
        <v>248</v>
      </c>
      <c r="C183" s="278">
        <v>896.1</v>
      </c>
      <c r="D183" s="279">
        <v>899.66666666666663</v>
      </c>
      <c r="E183" s="279">
        <v>888.93333333333328</v>
      </c>
      <c r="F183" s="279">
        <v>881.76666666666665</v>
      </c>
      <c r="G183" s="279">
        <v>871.0333333333333</v>
      </c>
      <c r="H183" s="279">
        <v>906.83333333333326</v>
      </c>
      <c r="I183" s="279">
        <v>917.56666666666661</v>
      </c>
      <c r="J183" s="279">
        <v>924.73333333333323</v>
      </c>
      <c r="K183" s="277">
        <v>910.4</v>
      </c>
      <c r="L183" s="277">
        <v>892.5</v>
      </c>
      <c r="M183" s="277">
        <v>2.5140699999999998</v>
      </c>
    </row>
    <row r="184" spans="1:13">
      <c r="A184" s="268">
        <v>174</v>
      </c>
      <c r="B184" s="277" t="s">
        <v>389</v>
      </c>
      <c r="C184" s="278">
        <v>83.45</v>
      </c>
      <c r="D184" s="279">
        <v>83.183333333333337</v>
      </c>
      <c r="E184" s="279">
        <v>81.76666666666668</v>
      </c>
      <c r="F184" s="279">
        <v>80.083333333333343</v>
      </c>
      <c r="G184" s="279">
        <v>78.666666666666686</v>
      </c>
      <c r="H184" s="279">
        <v>84.866666666666674</v>
      </c>
      <c r="I184" s="279">
        <v>86.283333333333331</v>
      </c>
      <c r="J184" s="279">
        <v>87.966666666666669</v>
      </c>
      <c r="K184" s="277">
        <v>84.6</v>
      </c>
      <c r="L184" s="277">
        <v>81.5</v>
      </c>
      <c r="M184" s="277">
        <v>0.88726000000000005</v>
      </c>
    </row>
    <row r="185" spans="1:13">
      <c r="A185" s="268">
        <v>175</v>
      </c>
      <c r="B185" s="277" t="s">
        <v>381</v>
      </c>
      <c r="C185" s="278">
        <v>369.3</v>
      </c>
      <c r="D185" s="279">
        <v>369.98333333333329</v>
      </c>
      <c r="E185" s="279">
        <v>360.96666666666658</v>
      </c>
      <c r="F185" s="279">
        <v>352.63333333333327</v>
      </c>
      <c r="G185" s="279">
        <v>343.61666666666656</v>
      </c>
      <c r="H185" s="279">
        <v>378.31666666666661</v>
      </c>
      <c r="I185" s="279">
        <v>387.33333333333337</v>
      </c>
      <c r="J185" s="279">
        <v>395.66666666666663</v>
      </c>
      <c r="K185" s="277">
        <v>379</v>
      </c>
      <c r="L185" s="277">
        <v>361.65</v>
      </c>
      <c r="M185" s="277">
        <v>40.790460000000003</v>
      </c>
    </row>
    <row r="186" spans="1:13">
      <c r="A186" s="268">
        <v>176</v>
      </c>
      <c r="B186" s="277" t="s">
        <v>249</v>
      </c>
      <c r="C186" s="278">
        <v>185.45</v>
      </c>
      <c r="D186" s="279">
        <v>185.96666666666667</v>
      </c>
      <c r="E186" s="279">
        <v>183.98333333333335</v>
      </c>
      <c r="F186" s="279">
        <v>182.51666666666668</v>
      </c>
      <c r="G186" s="279">
        <v>180.53333333333336</v>
      </c>
      <c r="H186" s="279">
        <v>187.43333333333334</v>
      </c>
      <c r="I186" s="279">
        <v>189.41666666666663</v>
      </c>
      <c r="J186" s="279">
        <v>190.88333333333333</v>
      </c>
      <c r="K186" s="277">
        <v>187.95</v>
      </c>
      <c r="L186" s="277">
        <v>184.5</v>
      </c>
      <c r="M186" s="277">
        <v>3.59735</v>
      </c>
    </row>
    <row r="187" spans="1:13">
      <c r="A187" s="268">
        <v>177</v>
      </c>
      <c r="B187" s="277" t="s">
        <v>105</v>
      </c>
      <c r="C187" s="278">
        <v>720.4</v>
      </c>
      <c r="D187" s="279">
        <v>717.9</v>
      </c>
      <c r="E187" s="279">
        <v>712.3</v>
      </c>
      <c r="F187" s="279">
        <v>704.19999999999993</v>
      </c>
      <c r="G187" s="279">
        <v>698.59999999999991</v>
      </c>
      <c r="H187" s="279">
        <v>726</v>
      </c>
      <c r="I187" s="279">
        <v>731.60000000000014</v>
      </c>
      <c r="J187" s="279">
        <v>739.7</v>
      </c>
      <c r="K187" s="277">
        <v>723.5</v>
      </c>
      <c r="L187" s="277">
        <v>709.8</v>
      </c>
      <c r="M187" s="277">
        <v>29.265709999999999</v>
      </c>
    </row>
    <row r="188" spans="1:13">
      <c r="A188" s="268">
        <v>178</v>
      </c>
      <c r="B188" s="277" t="s">
        <v>383</v>
      </c>
      <c r="C188" s="278">
        <v>78.55</v>
      </c>
      <c r="D188" s="279">
        <v>78.733333333333334</v>
      </c>
      <c r="E188" s="279">
        <v>77.916666666666671</v>
      </c>
      <c r="F188" s="279">
        <v>77.283333333333331</v>
      </c>
      <c r="G188" s="279">
        <v>76.466666666666669</v>
      </c>
      <c r="H188" s="279">
        <v>79.366666666666674</v>
      </c>
      <c r="I188" s="279">
        <v>80.183333333333337</v>
      </c>
      <c r="J188" s="279">
        <v>80.816666666666677</v>
      </c>
      <c r="K188" s="277">
        <v>79.55</v>
      </c>
      <c r="L188" s="277">
        <v>78.099999999999994</v>
      </c>
      <c r="M188" s="277">
        <v>3.4260799999999998</v>
      </c>
    </row>
    <row r="189" spans="1:13">
      <c r="A189" s="268">
        <v>179</v>
      </c>
      <c r="B189" s="277" t="s">
        <v>384</v>
      </c>
      <c r="C189" s="278">
        <v>554.70000000000005</v>
      </c>
      <c r="D189" s="279">
        <v>548.68333333333339</v>
      </c>
      <c r="E189" s="279">
        <v>536.36666666666679</v>
      </c>
      <c r="F189" s="279">
        <v>518.03333333333342</v>
      </c>
      <c r="G189" s="279">
        <v>505.71666666666681</v>
      </c>
      <c r="H189" s="279">
        <v>567.01666666666677</v>
      </c>
      <c r="I189" s="279">
        <v>579.33333333333337</v>
      </c>
      <c r="J189" s="279">
        <v>597.66666666666674</v>
      </c>
      <c r="K189" s="277">
        <v>561</v>
      </c>
      <c r="L189" s="277">
        <v>530.35</v>
      </c>
      <c r="M189" s="277">
        <v>0.22994999999999999</v>
      </c>
    </row>
    <row r="190" spans="1:13">
      <c r="A190" s="268">
        <v>180</v>
      </c>
      <c r="B190" s="277" t="s">
        <v>1439</v>
      </c>
      <c r="C190" s="278">
        <v>187.65</v>
      </c>
      <c r="D190" s="279">
        <v>188.71666666666667</v>
      </c>
      <c r="E190" s="279">
        <v>184.43333333333334</v>
      </c>
      <c r="F190" s="279">
        <v>181.21666666666667</v>
      </c>
      <c r="G190" s="279">
        <v>176.93333333333334</v>
      </c>
      <c r="H190" s="279">
        <v>191.93333333333334</v>
      </c>
      <c r="I190" s="279">
        <v>196.2166666666667</v>
      </c>
      <c r="J190" s="279">
        <v>199.43333333333334</v>
      </c>
      <c r="K190" s="277">
        <v>193</v>
      </c>
      <c r="L190" s="277">
        <v>185.5</v>
      </c>
      <c r="M190" s="277">
        <v>2.1198899999999998</v>
      </c>
    </row>
    <row r="191" spans="1:13">
      <c r="A191" s="268">
        <v>181</v>
      </c>
      <c r="B191" s="277" t="s">
        <v>390</v>
      </c>
      <c r="C191" s="278">
        <v>62.6</v>
      </c>
      <c r="D191" s="279">
        <v>62.916666666666664</v>
      </c>
      <c r="E191" s="279">
        <v>61.733333333333334</v>
      </c>
      <c r="F191" s="279">
        <v>60.866666666666667</v>
      </c>
      <c r="G191" s="279">
        <v>59.683333333333337</v>
      </c>
      <c r="H191" s="279">
        <v>63.783333333333331</v>
      </c>
      <c r="I191" s="279">
        <v>64.966666666666654</v>
      </c>
      <c r="J191" s="279">
        <v>65.833333333333329</v>
      </c>
      <c r="K191" s="277">
        <v>64.099999999999994</v>
      </c>
      <c r="L191" s="277">
        <v>62.05</v>
      </c>
      <c r="M191" s="277">
        <v>3.48584</v>
      </c>
    </row>
    <row r="192" spans="1:13">
      <c r="A192" s="268">
        <v>182</v>
      </c>
      <c r="B192" s="277" t="s">
        <v>250</v>
      </c>
      <c r="C192" s="278">
        <v>218.55</v>
      </c>
      <c r="D192" s="279">
        <v>218.18333333333331</v>
      </c>
      <c r="E192" s="279">
        <v>211.56666666666661</v>
      </c>
      <c r="F192" s="279">
        <v>204.58333333333329</v>
      </c>
      <c r="G192" s="279">
        <v>197.96666666666658</v>
      </c>
      <c r="H192" s="279">
        <v>225.16666666666663</v>
      </c>
      <c r="I192" s="279">
        <v>231.78333333333336</v>
      </c>
      <c r="J192" s="279">
        <v>238.76666666666665</v>
      </c>
      <c r="K192" s="277">
        <v>224.8</v>
      </c>
      <c r="L192" s="277">
        <v>211.2</v>
      </c>
      <c r="M192" s="277">
        <v>25.15448</v>
      </c>
    </row>
    <row r="193" spans="1:13">
      <c r="A193" s="268">
        <v>183</v>
      </c>
      <c r="B193" s="277" t="s">
        <v>385</v>
      </c>
      <c r="C193" s="278">
        <v>346.6</v>
      </c>
      <c r="D193" s="279">
        <v>346.86666666666662</v>
      </c>
      <c r="E193" s="279">
        <v>341.73333333333323</v>
      </c>
      <c r="F193" s="279">
        <v>336.86666666666662</v>
      </c>
      <c r="G193" s="279">
        <v>331.73333333333323</v>
      </c>
      <c r="H193" s="279">
        <v>351.73333333333323</v>
      </c>
      <c r="I193" s="279">
        <v>356.86666666666656</v>
      </c>
      <c r="J193" s="279">
        <v>361.73333333333323</v>
      </c>
      <c r="K193" s="277">
        <v>352</v>
      </c>
      <c r="L193" s="277">
        <v>342</v>
      </c>
      <c r="M193" s="277">
        <v>0.83572999999999997</v>
      </c>
    </row>
    <row r="194" spans="1:13">
      <c r="A194" s="268">
        <v>184</v>
      </c>
      <c r="B194" s="277" t="s">
        <v>386</v>
      </c>
      <c r="C194" s="278">
        <v>304.7</v>
      </c>
      <c r="D194" s="279">
        <v>306.03333333333336</v>
      </c>
      <c r="E194" s="279">
        <v>302.56666666666672</v>
      </c>
      <c r="F194" s="279">
        <v>300.43333333333334</v>
      </c>
      <c r="G194" s="279">
        <v>296.9666666666667</v>
      </c>
      <c r="H194" s="279">
        <v>308.16666666666674</v>
      </c>
      <c r="I194" s="279">
        <v>311.63333333333333</v>
      </c>
      <c r="J194" s="279">
        <v>313.76666666666677</v>
      </c>
      <c r="K194" s="277">
        <v>309.5</v>
      </c>
      <c r="L194" s="277">
        <v>303.89999999999998</v>
      </c>
      <c r="M194" s="277">
        <v>5.7954800000000004</v>
      </c>
    </row>
    <row r="195" spans="1:13">
      <c r="A195" s="268">
        <v>185</v>
      </c>
      <c r="B195" s="277" t="s">
        <v>391</v>
      </c>
      <c r="C195" s="278">
        <v>649.45000000000005</v>
      </c>
      <c r="D195" s="279">
        <v>649.43333333333328</v>
      </c>
      <c r="E195" s="279">
        <v>640.06666666666661</v>
      </c>
      <c r="F195" s="279">
        <v>630.68333333333328</v>
      </c>
      <c r="G195" s="279">
        <v>621.31666666666661</v>
      </c>
      <c r="H195" s="279">
        <v>658.81666666666661</v>
      </c>
      <c r="I195" s="279">
        <v>668.18333333333317</v>
      </c>
      <c r="J195" s="279">
        <v>677.56666666666661</v>
      </c>
      <c r="K195" s="277">
        <v>658.8</v>
      </c>
      <c r="L195" s="277">
        <v>640.04999999999995</v>
      </c>
      <c r="M195" s="277">
        <v>9.6809999999999993E-2</v>
      </c>
    </row>
    <row r="196" spans="1:13">
      <c r="A196" s="268">
        <v>186</v>
      </c>
      <c r="B196" s="277" t="s">
        <v>399</v>
      </c>
      <c r="C196" s="278">
        <v>842.5</v>
      </c>
      <c r="D196" s="279">
        <v>841.58333333333337</v>
      </c>
      <c r="E196" s="279">
        <v>823.16666666666674</v>
      </c>
      <c r="F196" s="279">
        <v>803.83333333333337</v>
      </c>
      <c r="G196" s="279">
        <v>785.41666666666674</v>
      </c>
      <c r="H196" s="279">
        <v>860.91666666666674</v>
      </c>
      <c r="I196" s="279">
        <v>879.33333333333348</v>
      </c>
      <c r="J196" s="279">
        <v>898.66666666666674</v>
      </c>
      <c r="K196" s="277">
        <v>860</v>
      </c>
      <c r="L196" s="277">
        <v>822.25</v>
      </c>
      <c r="M196" s="277">
        <v>13.13669</v>
      </c>
    </row>
    <row r="197" spans="1:13">
      <c r="A197" s="268">
        <v>187</v>
      </c>
      <c r="B197" s="277" t="s">
        <v>392</v>
      </c>
      <c r="C197" s="278">
        <v>33.549999999999997</v>
      </c>
      <c r="D197" s="279">
        <v>33.666666666666664</v>
      </c>
      <c r="E197" s="279">
        <v>32.883333333333326</v>
      </c>
      <c r="F197" s="279">
        <v>32.216666666666661</v>
      </c>
      <c r="G197" s="279">
        <v>31.433333333333323</v>
      </c>
      <c r="H197" s="279">
        <v>34.333333333333329</v>
      </c>
      <c r="I197" s="279">
        <v>35.116666666666674</v>
      </c>
      <c r="J197" s="279">
        <v>35.783333333333331</v>
      </c>
      <c r="K197" s="277">
        <v>34.450000000000003</v>
      </c>
      <c r="L197" s="277">
        <v>33</v>
      </c>
      <c r="M197" s="277">
        <v>1.69754</v>
      </c>
    </row>
    <row r="198" spans="1:13">
      <c r="A198" s="268">
        <v>188</v>
      </c>
      <c r="B198" s="277" t="s">
        <v>393</v>
      </c>
      <c r="C198" s="278">
        <v>866.35</v>
      </c>
      <c r="D198" s="279">
        <v>865.98333333333323</v>
      </c>
      <c r="E198" s="279">
        <v>853.96666666666647</v>
      </c>
      <c r="F198" s="279">
        <v>841.58333333333326</v>
      </c>
      <c r="G198" s="279">
        <v>829.56666666666649</v>
      </c>
      <c r="H198" s="279">
        <v>878.36666666666645</v>
      </c>
      <c r="I198" s="279">
        <v>890.3833333333331</v>
      </c>
      <c r="J198" s="279">
        <v>902.76666666666642</v>
      </c>
      <c r="K198" s="277">
        <v>878</v>
      </c>
      <c r="L198" s="277">
        <v>853.6</v>
      </c>
      <c r="M198" s="277">
        <v>0.69228000000000001</v>
      </c>
    </row>
    <row r="199" spans="1:13">
      <c r="A199" s="268">
        <v>189</v>
      </c>
      <c r="B199" s="277" t="s">
        <v>106</v>
      </c>
      <c r="C199" s="278">
        <v>671.05</v>
      </c>
      <c r="D199" s="279">
        <v>671.1</v>
      </c>
      <c r="E199" s="279">
        <v>665.2</v>
      </c>
      <c r="F199" s="279">
        <v>659.35</v>
      </c>
      <c r="G199" s="279">
        <v>653.45000000000005</v>
      </c>
      <c r="H199" s="279">
        <v>676.95</v>
      </c>
      <c r="I199" s="279">
        <v>682.84999999999991</v>
      </c>
      <c r="J199" s="279">
        <v>688.7</v>
      </c>
      <c r="K199" s="277">
        <v>677</v>
      </c>
      <c r="L199" s="277">
        <v>665.25</v>
      </c>
      <c r="M199" s="277">
        <v>20.16966</v>
      </c>
    </row>
    <row r="200" spans="1:13">
      <c r="A200" s="268">
        <v>190</v>
      </c>
      <c r="B200" s="277" t="s">
        <v>108</v>
      </c>
      <c r="C200" s="278">
        <v>792.7</v>
      </c>
      <c r="D200" s="279">
        <v>795.20000000000016</v>
      </c>
      <c r="E200" s="279">
        <v>780.5500000000003</v>
      </c>
      <c r="F200" s="279">
        <v>768.40000000000009</v>
      </c>
      <c r="G200" s="279">
        <v>753.75000000000023</v>
      </c>
      <c r="H200" s="279">
        <v>807.35000000000036</v>
      </c>
      <c r="I200" s="279">
        <v>822.00000000000023</v>
      </c>
      <c r="J200" s="279">
        <v>834.15000000000043</v>
      </c>
      <c r="K200" s="277">
        <v>809.85</v>
      </c>
      <c r="L200" s="277">
        <v>783.05</v>
      </c>
      <c r="M200" s="277">
        <v>140.24787000000001</v>
      </c>
    </row>
    <row r="201" spans="1:13">
      <c r="A201" s="268">
        <v>191</v>
      </c>
      <c r="B201" s="277" t="s">
        <v>109</v>
      </c>
      <c r="C201" s="278">
        <v>1758.75</v>
      </c>
      <c r="D201" s="279">
        <v>1759.5166666666667</v>
      </c>
      <c r="E201" s="279">
        <v>1742.0333333333333</v>
      </c>
      <c r="F201" s="279">
        <v>1725.3166666666666</v>
      </c>
      <c r="G201" s="279">
        <v>1707.8333333333333</v>
      </c>
      <c r="H201" s="279">
        <v>1776.2333333333333</v>
      </c>
      <c r="I201" s="279">
        <v>1793.7166666666665</v>
      </c>
      <c r="J201" s="279">
        <v>1810.4333333333334</v>
      </c>
      <c r="K201" s="277">
        <v>1777</v>
      </c>
      <c r="L201" s="277">
        <v>1742.8</v>
      </c>
      <c r="M201" s="277">
        <v>31.595369999999999</v>
      </c>
    </row>
    <row r="202" spans="1:13">
      <c r="A202" s="268">
        <v>192</v>
      </c>
      <c r="B202" s="277" t="s">
        <v>252</v>
      </c>
      <c r="C202" s="278">
        <v>2307.3000000000002</v>
      </c>
      <c r="D202" s="279">
        <v>2324.7833333333333</v>
      </c>
      <c r="E202" s="279">
        <v>2285.5666666666666</v>
      </c>
      <c r="F202" s="279">
        <v>2263.8333333333335</v>
      </c>
      <c r="G202" s="279">
        <v>2224.6166666666668</v>
      </c>
      <c r="H202" s="279">
        <v>2346.5166666666664</v>
      </c>
      <c r="I202" s="279">
        <v>2385.7333333333327</v>
      </c>
      <c r="J202" s="279">
        <v>2407.4666666666662</v>
      </c>
      <c r="K202" s="277">
        <v>2364</v>
      </c>
      <c r="L202" s="277">
        <v>2303.0500000000002</v>
      </c>
      <c r="M202" s="277">
        <v>4.3104199999999997</v>
      </c>
    </row>
    <row r="203" spans="1:13">
      <c r="A203" s="268">
        <v>193</v>
      </c>
      <c r="B203" s="277" t="s">
        <v>110</v>
      </c>
      <c r="C203" s="278">
        <v>1070.5</v>
      </c>
      <c r="D203" s="279">
        <v>1068.25</v>
      </c>
      <c r="E203" s="279">
        <v>1060.3499999999999</v>
      </c>
      <c r="F203" s="279">
        <v>1050.1999999999998</v>
      </c>
      <c r="G203" s="279">
        <v>1042.2999999999997</v>
      </c>
      <c r="H203" s="279">
        <v>1078.4000000000001</v>
      </c>
      <c r="I203" s="279">
        <v>1086.3000000000002</v>
      </c>
      <c r="J203" s="279">
        <v>1096.4500000000003</v>
      </c>
      <c r="K203" s="277">
        <v>1076.1500000000001</v>
      </c>
      <c r="L203" s="277">
        <v>1058.0999999999999</v>
      </c>
      <c r="M203" s="277">
        <v>82.525660000000002</v>
      </c>
    </row>
    <row r="204" spans="1:13">
      <c r="A204" s="268">
        <v>194</v>
      </c>
      <c r="B204" s="277" t="s">
        <v>253</v>
      </c>
      <c r="C204" s="278">
        <v>594.20000000000005</v>
      </c>
      <c r="D204" s="279">
        <v>595.73333333333335</v>
      </c>
      <c r="E204" s="279">
        <v>589.51666666666665</v>
      </c>
      <c r="F204" s="279">
        <v>584.83333333333326</v>
      </c>
      <c r="G204" s="279">
        <v>578.61666666666656</v>
      </c>
      <c r="H204" s="279">
        <v>600.41666666666674</v>
      </c>
      <c r="I204" s="279">
        <v>606.63333333333344</v>
      </c>
      <c r="J204" s="279">
        <v>611.31666666666683</v>
      </c>
      <c r="K204" s="277">
        <v>601.95000000000005</v>
      </c>
      <c r="L204" s="277">
        <v>591.04999999999995</v>
      </c>
      <c r="M204" s="277">
        <v>23.719339999999999</v>
      </c>
    </row>
    <row r="205" spans="1:13">
      <c r="A205" s="268">
        <v>195</v>
      </c>
      <c r="B205" s="277" t="s">
        <v>251</v>
      </c>
      <c r="C205" s="278">
        <v>771.65</v>
      </c>
      <c r="D205" s="279">
        <v>776.44999999999993</v>
      </c>
      <c r="E205" s="279">
        <v>762.94999999999982</v>
      </c>
      <c r="F205" s="279">
        <v>754.24999999999989</v>
      </c>
      <c r="G205" s="279">
        <v>740.74999999999977</v>
      </c>
      <c r="H205" s="279">
        <v>785.14999999999986</v>
      </c>
      <c r="I205" s="279">
        <v>798.65000000000009</v>
      </c>
      <c r="J205" s="279">
        <v>807.34999999999991</v>
      </c>
      <c r="K205" s="277">
        <v>789.95</v>
      </c>
      <c r="L205" s="277">
        <v>767.75</v>
      </c>
      <c r="M205" s="277">
        <v>2.6751499999999999</v>
      </c>
    </row>
    <row r="206" spans="1:13">
      <c r="A206" s="268">
        <v>196</v>
      </c>
      <c r="B206" s="277" t="s">
        <v>394</v>
      </c>
      <c r="C206" s="278">
        <v>188.4</v>
      </c>
      <c r="D206" s="279">
        <v>188.1</v>
      </c>
      <c r="E206" s="279">
        <v>184.45</v>
      </c>
      <c r="F206" s="279">
        <v>180.5</v>
      </c>
      <c r="G206" s="279">
        <v>176.85</v>
      </c>
      <c r="H206" s="279">
        <v>192.04999999999998</v>
      </c>
      <c r="I206" s="279">
        <v>195.70000000000002</v>
      </c>
      <c r="J206" s="279">
        <v>199.64999999999998</v>
      </c>
      <c r="K206" s="277">
        <v>191.75</v>
      </c>
      <c r="L206" s="277">
        <v>184.15</v>
      </c>
      <c r="M206" s="277">
        <v>6.3561699999999997</v>
      </c>
    </row>
    <row r="207" spans="1:13">
      <c r="A207" s="268">
        <v>197</v>
      </c>
      <c r="B207" s="277" t="s">
        <v>395</v>
      </c>
      <c r="C207" s="278">
        <v>357.25</v>
      </c>
      <c r="D207" s="279">
        <v>354.43333333333334</v>
      </c>
      <c r="E207" s="279">
        <v>348.86666666666667</v>
      </c>
      <c r="F207" s="279">
        <v>340.48333333333335</v>
      </c>
      <c r="G207" s="279">
        <v>334.91666666666669</v>
      </c>
      <c r="H207" s="279">
        <v>362.81666666666666</v>
      </c>
      <c r="I207" s="279">
        <v>368.38333333333338</v>
      </c>
      <c r="J207" s="279">
        <v>376.76666666666665</v>
      </c>
      <c r="K207" s="277">
        <v>360</v>
      </c>
      <c r="L207" s="277">
        <v>346.05</v>
      </c>
      <c r="M207" s="277">
        <v>0.57481000000000004</v>
      </c>
    </row>
    <row r="208" spans="1:13">
      <c r="A208" s="268">
        <v>198</v>
      </c>
      <c r="B208" s="277" t="s">
        <v>111</v>
      </c>
      <c r="C208" s="278">
        <v>3037.15</v>
      </c>
      <c r="D208" s="279">
        <v>3031.3000000000006</v>
      </c>
      <c r="E208" s="279">
        <v>3010.9000000000015</v>
      </c>
      <c r="F208" s="279">
        <v>2984.650000000001</v>
      </c>
      <c r="G208" s="279">
        <v>2964.2500000000018</v>
      </c>
      <c r="H208" s="279">
        <v>3057.5500000000011</v>
      </c>
      <c r="I208" s="279">
        <v>3077.95</v>
      </c>
      <c r="J208" s="279">
        <v>3104.2000000000007</v>
      </c>
      <c r="K208" s="277">
        <v>3051.7</v>
      </c>
      <c r="L208" s="277">
        <v>3005.05</v>
      </c>
      <c r="M208" s="277">
        <v>9.1538299999999992</v>
      </c>
    </row>
    <row r="209" spans="1:13">
      <c r="A209" s="268">
        <v>199</v>
      </c>
      <c r="B209" s="277" t="s">
        <v>112</v>
      </c>
      <c r="C209" s="278">
        <v>451.65</v>
      </c>
      <c r="D209" s="279">
        <v>442.7833333333333</v>
      </c>
      <c r="E209" s="279">
        <v>429.66666666666663</v>
      </c>
      <c r="F209" s="279">
        <v>407.68333333333334</v>
      </c>
      <c r="G209" s="279">
        <v>394.56666666666666</v>
      </c>
      <c r="H209" s="279">
        <v>464.76666666666659</v>
      </c>
      <c r="I209" s="279">
        <v>477.88333333333327</v>
      </c>
      <c r="J209" s="279">
        <v>499.86666666666656</v>
      </c>
      <c r="K209" s="277">
        <v>455.9</v>
      </c>
      <c r="L209" s="277">
        <v>420.8</v>
      </c>
      <c r="M209" s="277">
        <v>69.904039999999995</v>
      </c>
    </row>
    <row r="210" spans="1:13">
      <c r="A210" s="268">
        <v>200</v>
      </c>
      <c r="B210" s="277" t="s">
        <v>396</v>
      </c>
      <c r="C210" s="278">
        <v>15.7</v>
      </c>
      <c r="D210" s="279">
        <v>15.983333333333334</v>
      </c>
      <c r="E210" s="279">
        <v>15.416666666666668</v>
      </c>
      <c r="F210" s="279">
        <v>15.133333333333333</v>
      </c>
      <c r="G210" s="279">
        <v>14.566666666666666</v>
      </c>
      <c r="H210" s="279">
        <v>16.266666666666669</v>
      </c>
      <c r="I210" s="279">
        <v>16.833333333333332</v>
      </c>
      <c r="J210" s="279">
        <v>17.116666666666671</v>
      </c>
      <c r="K210" s="277">
        <v>16.55</v>
      </c>
      <c r="L210" s="277">
        <v>15.7</v>
      </c>
      <c r="M210" s="277">
        <v>35.552630000000001</v>
      </c>
    </row>
    <row r="211" spans="1:13">
      <c r="A211" s="268">
        <v>201</v>
      </c>
      <c r="B211" s="277" t="s">
        <v>398</v>
      </c>
      <c r="C211" s="278">
        <v>79.25</v>
      </c>
      <c r="D211" s="279">
        <v>79.649999999999991</v>
      </c>
      <c r="E211" s="279">
        <v>78.09999999999998</v>
      </c>
      <c r="F211" s="279">
        <v>76.949999999999989</v>
      </c>
      <c r="G211" s="279">
        <v>75.399999999999977</v>
      </c>
      <c r="H211" s="279">
        <v>80.799999999999983</v>
      </c>
      <c r="I211" s="279">
        <v>82.35</v>
      </c>
      <c r="J211" s="279">
        <v>83.499999999999986</v>
      </c>
      <c r="K211" s="277">
        <v>81.2</v>
      </c>
      <c r="L211" s="277">
        <v>78.5</v>
      </c>
      <c r="M211" s="277">
        <v>2.5405600000000002</v>
      </c>
    </row>
    <row r="212" spans="1:13">
      <c r="A212" s="268">
        <v>202</v>
      </c>
      <c r="B212" s="277" t="s">
        <v>114</v>
      </c>
      <c r="C212" s="278">
        <v>176.75</v>
      </c>
      <c r="D212" s="279">
        <v>176.86666666666667</v>
      </c>
      <c r="E212" s="279">
        <v>174.38333333333335</v>
      </c>
      <c r="F212" s="279">
        <v>172.01666666666668</v>
      </c>
      <c r="G212" s="279">
        <v>169.53333333333336</v>
      </c>
      <c r="H212" s="279">
        <v>179.23333333333335</v>
      </c>
      <c r="I212" s="279">
        <v>181.7166666666667</v>
      </c>
      <c r="J212" s="279">
        <v>184.08333333333334</v>
      </c>
      <c r="K212" s="277">
        <v>179.35</v>
      </c>
      <c r="L212" s="277">
        <v>174.5</v>
      </c>
      <c r="M212" s="277">
        <v>107.2685</v>
      </c>
    </row>
    <row r="213" spans="1:13">
      <c r="A213" s="268">
        <v>203</v>
      </c>
      <c r="B213" s="277" t="s">
        <v>400</v>
      </c>
      <c r="C213" s="278">
        <v>36.9</v>
      </c>
      <c r="D213" s="279">
        <v>37.066666666666663</v>
      </c>
      <c r="E213" s="279">
        <v>36.583333333333329</v>
      </c>
      <c r="F213" s="279">
        <v>36.266666666666666</v>
      </c>
      <c r="G213" s="279">
        <v>35.783333333333331</v>
      </c>
      <c r="H213" s="279">
        <v>37.383333333333326</v>
      </c>
      <c r="I213" s="279">
        <v>37.86666666666666</v>
      </c>
      <c r="J213" s="279">
        <v>38.183333333333323</v>
      </c>
      <c r="K213" s="277">
        <v>37.549999999999997</v>
      </c>
      <c r="L213" s="277">
        <v>36.75</v>
      </c>
      <c r="M213" s="277">
        <v>4.8207300000000002</v>
      </c>
    </row>
    <row r="214" spans="1:13">
      <c r="A214" s="268">
        <v>204</v>
      </c>
      <c r="B214" s="277" t="s">
        <v>115</v>
      </c>
      <c r="C214" s="278">
        <v>198.25</v>
      </c>
      <c r="D214" s="279">
        <v>197.65</v>
      </c>
      <c r="E214" s="279">
        <v>195.35000000000002</v>
      </c>
      <c r="F214" s="279">
        <v>192.45000000000002</v>
      </c>
      <c r="G214" s="279">
        <v>190.15000000000003</v>
      </c>
      <c r="H214" s="279">
        <v>200.55</v>
      </c>
      <c r="I214" s="279">
        <v>202.85000000000002</v>
      </c>
      <c r="J214" s="279">
        <v>205.75</v>
      </c>
      <c r="K214" s="277">
        <v>199.95</v>
      </c>
      <c r="L214" s="277">
        <v>194.75</v>
      </c>
      <c r="M214" s="277">
        <v>43.414619999999999</v>
      </c>
    </row>
    <row r="215" spans="1:13">
      <c r="A215" s="268">
        <v>205</v>
      </c>
      <c r="B215" s="277" t="s">
        <v>116</v>
      </c>
      <c r="C215" s="278">
        <v>2124.4499999999998</v>
      </c>
      <c r="D215" s="279">
        <v>2123.4833333333331</v>
      </c>
      <c r="E215" s="279">
        <v>2109.9666666666662</v>
      </c>
      <c r="F215" s="279">
        <v>2095.4833333333331</v>
      </c>
      <c r="G215" s="279">
        <v>2081.9666666666662</v>
      </c>
      <c r="H215" s="279">
        <v>2137.9666666666662</v>
      </c>
      <c r="I215" s="279">
        <v>2151.4833333333336</v>
      </c>
      <c r="J215" s="279">
        <v>2165.9666666666662</v>
      </c>
      <c r="K215" s="277">
        <v>2137</v>
      </c>
      <c r="L215" s="277">
        <v>2109</v>
      </c>
      <c r="M215" s="277">
        <v>12.240589999999999</v>
      </c>
    </row>
    <row r="216" spans="1:13">
      <c r="A216" s="268">
        <v>206</v>
      </c>
      <c r="B216" s="277" t="s">
        <v>254</v>
      </c>
      <c r="C216" s="278">
        <v>221.35</v>
      </c>
      <c r="D216" s="279">
        <v>224.04999999999998</v>
      </c>
      <c r="E216" s="279">
        <v>216.79999999999995</v>
      </c>
      <c r="F216" s="279">
        <v>212.24999999999997</v>
      </c>
      <c r="G216" s="279">
        <v>204.99999999999994</v>
      </c>
      <c r="H216" s="279">
        <v>228.59999999999997</v>
      </c>
      <c r="I216" s="279">
        <v>235.85000000000002</v>
      </c>
      <c r="J216" s="279">
        <v>240.39999999999998</v>
      </c>
      <c r="K216" s="277">
        <v>231.3</v>
      </c>
      <c r="L216" s="277">
        <v>219.5</v>
      </c>
      <c r="M216" s="277">
        <v>11.22838</v>
      </c>
    </row>
    <row r="217" spans="1:13">
      <c r="A217" s="268">
        <v>207</v>
      </c>
      <c r="B217" s="277" t="s">
        <v>401</v>
      </c>
      <c r="C217" s="278">
        <v>34209.1</v>
      </c>
      <c r="D217" s="279">
        <v>34238.016666666663</v>
      </c>
      <c r="E217" s="279">
        <v>33676.083333333328</v>
      </c>
      <c r="F217" s="279">
        <v>33143.066666666666</v>
      </c>
      <c r="G217" s="279">
        <v>32581.133333333331</v>
      </c>
      <c r="H217" s="279">
        <v>34771.033333333326</v>
      </c>
      <c r="I217" s="279">
        <v>35332.96666666666</v>
      </c>
      <c r="J217" s="279">
        <v>35865.983333333323</v>
      </c>
      <c r="K217" s="277">
        <v>34799.949999999997</v>
      </c>
      <c r="L217" s="277">
        <v>33705</v>
      </c>
      <c r="M217" s="277">
        <v>3.4020000000000002E-2</v>
      </c>
    </row>
    <row r="218" spans="1:13">
      <c r="A218" s="268">
        <v>208</v>
      </c>
      <c r="B218" s="277" t="s">
        <v>397</v>
      </c>
      <c r="C218" s="278">
        <v>55.25</v>
      </c>
      <c r="D218" s="279">
        <v>54.866666666666667</v>
      </c>
      <c r="E218" s="279">
        <v>53.933333333333337</v>
      </c>
      <c r="F218" s="279">
        <v>52.616666666666667</v>
      </c>
      <c r="G218" s="279">
        <v>51.683333333333337</v>
      </c>
      <c r="H218" s="279">
        <v>56.183333333333337</v>
      </c>
      <c r="I218" s="279">
        <v>57.11666666666666</v>
      </c>
      <c r="J218" s="279">
        <v>58.433333333333337</v>
      </c>
      <c r="K218" s="277">
        <v>55.8</v>
      </c>
      <c r="L218" s="277">
        <v>53.55</v>
      </c>
      <c r="M218" s="277">
        <v>17.492260000000002</v>
      </c>
    </row>
    <row r="219" spans="1:13">
      <c r="A219" s="268">
        <v>209</v>
      </c>
      <c r="B219" s="277" t="s">
        <v>255</v>
      </c>
      <c r="C219" s="278">
        <v>34.85</v>
      </c>
      <c r="D219" s="279">
        <v>35</v>
      </c>
      <c r="E219" s="279">
        <v>34.25</v>
      </c>
      <c r="F219" s="279">
        <v>33.65</v>
      </c>
      <c r="G219" s="279">
        <v>32.9</v>
      </c>
      <c r="H219" s="279">
        <v>35.6</v>
      </c>
      <c r="I219" s="279">
        <v>36.35</v>
      </c>
      <c r="J219" s="279">
        <v>36.950000000000003</v>
      </c>
      <c r="K219" s="277">
        <v>35.75</v>
      </c>
      <c r="L219" s="277">
        <v>34.4</v>
      </c>
      <c r="M219" s="277">
        <v>14.29673</v>
      </c>
    </row>
    <row r="220" spans="1:13">
      <c r="A220" s="268">
        <v>210</v>
      </c>
      <c r="B220" s="277" t="s">
        <v>415</v>
      </c>
      <c r="C220" s="278">
        <v>60.7</v>
      </c>
      <c r="D220" s="279">
        <v>61.06666666666667</v>
      </c>
      <c r="E220" s="279">
        <v>60.033333333333339</v>
      </c>
      <c r="F220" s="279">
        <v>59.366666666666667</v>
      </c>
      <c r="G220" s="279">
        <v>58.333333333333336</v>
      </c>
      <c r="H220" s="279">
        <v>61.733333333333341</v>
      </c>
      <c r="I220" s="279">
        <v>62.766666666666673</v>
      </c>
      <c r="J220" s="279">
        <v>63.433333333333344</v>
      </c>
      <c r="K220" s="277">
        <v>62.1</v>
      </c>
      <c r="L220" s="277">
        <v>60.4</v>
      </c>
      <c r="M220" s="277">
        <v>13.390879999999999</v>
      </c>
    </row>
    <row r="221" spans="1:13">
      <c r="A221" s="268">
        <v>211</v>
      </c>
      <c r="B221" s="277" t="s">
        <v>117</v>
      </c>
      <c r="C221" s="278">
        <v>185.85</v>
      </c>
      <c r="D221" s="279">
        <v>187.26666666666665</v>
      </c>
      <c r="E221" s="279">
        <v>183.08333333333331</v>
      </c>
      <c r="F221" s="279">
        <v>180.31666666666666</v>
      </c>
      <c r="G221" s="279">
        <v>176.13333333333333</v>
      </c>
      <c r="H221" s="279">
        <v>190.0333333333333</v>
      </c>
      <c r="I221" s="279">
        <v>194.21666666666664</v>
      </c>
      <c r="J221" s="279">
        <v>196.98333333333329</v>
      </c>
      <c r="K221" s="277">
        <v>191.45</v>
      </c>
      <c r="L221" s="277">
        <v>184.5</v>
      </c>
      <c r="M221" s="277">
        <v>136.17124999999999</v>
      </c>
    </row>
    <row r="222" spans="1:13">
      <c r="A222" s="268">
        <v>212</v>
      </c>
      <c r="B222" s="277" t="s">
        <v>258</v>
      </c>
      <c r="C222" s="278">
        <v>218.15</v>
      </c>
      <c r="D222" s="279">
        <v>217.73333333333335</v>
      </c>
      <c r="E222" s="279">
        <v>215.06666666666669</v>
      </c>
      <c r="F222" s="279">
        <v>211.98333333333335</v>
      </c>
      <c r="G222" s="279">
        <v>209.31666666666669</v>
      </c>
      <c r="H222" s="279">
        <v>220.81666666666669</v>
      </c>
      <c r="I222" s="279">
        <v>223.48333333333332</v>
      </c>
      <c r="J222" s="279">
        <v>226.56666666666669</v>
      </c>
      <c r="K222" s="277">
        <v>220.4</v>
      </c>
      <c r="L222" s="277">
        <v>214.65</v>
      </c>
      <c r="M222" s="277">
        <v>13.734959999999999</v>
      </c>
    </row>
    <row r="223" spans="1:13">
      <c r="A223" s="268">
        <v>213</v>
      </c>
      <c r="B223" s="277" t="s">
        <v>118</v>
      </c>
      <c r="C223" s="278">
        <v>371.55</v>
      </c>
      <c r="D223" s="279">
        <v>369.16666666666669</v>
      </c>
      <c r="E223" s="279">
        <v>366.08333333333337</v>
      </c>
      <c r="F223" s="279">
        <v>360.61666666666667</v>
      </c>
      <c r="G223" s="279">
        <v>357.53333333333336</v>
      </c>
      <c r="H223" s="279">
        <v>374.63333333333338</v>
      </c>
      <c r="I223" s="279">
        <v>377.71666666666675</v>
      </c>
      <c r="J223" s="279">
        <v>383.18333333333339</v>
      </c>
      <c r="K223" s="277">
        <v>372.25</v>
      </c>
      <c r="L223" s="277">
        <v>363.7</v>
      </c>
      <c r="M223" s="277">
        <v>249.68262999999999</v>
      </c>
    </row>
    <row r="224" spans="1:13">
      <c r="A224" s="268">
        <v>214</v>
      </c>
      <c r="B224" s="277" t="s">
        <v>256</v>
      </c>
      <c r="C224" s="278">
        <v>1304.5</v>
      </c>
      <c r="D224" s="279">
        <v>1310.8999999999999</v>
      </c>
      <c r="E224" s="279">
        <v>1288.7999999999997</v>
      </c>
      <c r="F224" s="279">
        <v>1273.0999999999999</v>
      </c>
      <c r="G224" s="279">
        <v>1250.9999999999998</v>
      </c>
      <c r="H224" s="279">
        <v>1326.5999999999997</v>
      </c>
      <c r="I224" s="279">
        <v>1348.6999999999996</v>
      </c>
      <c r="J224" s="279">
        <v>1364.3999999999996</v>
      </c>
      <c r="K224" s="277">
        <v>1333</v>
      </c>
      <c r="L224" s="277">
        <v>1295.2</v>
      </c>
      <c r="M224" s="277">
        <v>6.6584700000000003</v>
      </c>
    </row>
    <row r="225" spans="1:13">
      <c r="A225" s="268">
        <v>215</v>
      </c>
      <c r="B225" s="277" t="s">
        <v>119</v>
      </c>
      <c r="C225" s="278">
        <v>427.4</v>
      </c>
      <c r="D225" s="279">
        <v>429.38333333333338</v>
      </c>
      <c r="E225" s="279">
        <v>422.76666666666677</v>
      </c>
      <c r="F225" s="279">
        <v>418.13333333333338</v>
      </c>
      <c r="G225" s="279">
        <v>411.51666666666677</v>
      </c>
      <c r="H225" s="279">
        <v>434.01666666666677</v>
      </c>
      <c r="I225" s="279">
        <v>440.63333333333344</v>
      </c>
      <c r="J225" s="279">
        <v>445.26666666666677</v>
      </c>
      <c r="K225" s="277">
        <v>436</v>
      </c>
      <c r="L225" s="277">
        <v>424.75</v>
      </c>
      <c r="M225" s="277">
        <v>13.61796</v>
      </c>
    </row>
    <row r="226" spans="1:13">
      <c r="A226" s="268">
        <v>216</v>
      </c>
      <c r="B226" s="277" t="s">
        <v>403</v>
      </c>
      <c r="C226" s="278">
        <v>2747.4</v>
      </c>
      <c r="D226" s="279">
        <v>2757.7833333333333</v>
      </c>
      <c r="E226" s="279">
        <v>2700.6166666666668</v>
      </c>
      <c r="F226" s="279">
        <v>2653.8333333333335</v>
      </c>
      <c r="G226" s="279">
        <v>2596.666666666667</v>
      </c>
      <c r="H226" s="279">
        <v>2804.5666666666666</v>
      </c>
      <c r="I226" s="279">
        <v>2861.7333333333336</v>
      </c>
      <c r="J226" s="279">
        <v>2908.5166666666664</v>
      </c>
      <c r="K226" s="277">
        <v>2814.95</v>
      </c>
      <c r="L226" s="277">
        <v>2711</v>
      </c>
      <c r="M226" s="277">
        <v>1.1270000000000001E-2</v>
      </c>
    </row>
    <row r="227" spans="1:13">
      <c r="A227" s="268">
        <v>217</v>
      </c>
      <c r="B227" s="277" t="s">
        <v>257</v>
      </c>
      <c r="C227" s="278">
        <v>37.65</v>
      </c>
      <c r="D227" s="279">
        <v>37.716666666666669</v>
      </c>
      <c r="E227" s="279">
        <v>37.333333333333336</v>
      </c>
      <c r="F227" s="279">
        <v>37.016666666666666</v>
      </c>
      <c r="G227" s="279">
        <v>36.633333333333333</v>
      </c>
      <c r="H227" s="279">
        <v>38.033333333333339</v>
      </c>
      <c r="I227" s="279">
        <v>38.416666666666664</v>
      </c>
      <c r="J227" s="279">
        <v>38.733333333333341</v>
      </c>
      <c r="K227" s="277">
        <v>38.1</v>
      </c>
      <c r="L227" s="277">
        <v>37.4</v>
      </c>
      <c r="M227" s="277">
        <v>8.4764400000000002</v>
      </c>
    </row>
    <row r="228" spans="1:13">
      <c r="A228" s="268">
        <v>218</v>
      </c>
      <c r="B228" s="277" t="s">
        <v>120</v>
      </c>
      <c r="C228" s="278">
        <v>11.75</v>
      </c>
      <c r="D228" s="279">
        <v>11.883333333333333</v>
      </c>
      <c r="E228" s="279">
        <v>11.516666666666666</v>
      </c>
      <c r="F228" s="279">
        <v>11.283333333333333</v>
      </c>
      <c r="G228" s="279">
        <v>10.916666666666666</v>
      </c>
      <c r="H228" s="279">
        <v>12.116666666666665</v>
      </c>
      <c r="I228" s="279">
        <v>12.483333333333333</v>
      </c>
      <c r="J228" s="279">
        <v>12.716666666666665</v>
      </c>
      <c r="K228" s="277">
        <v>12.25</v>
      </c>
      <c r="L228" s="277">
        <v>11.65</v>
      </c>
      <c r="M228" s="277">
        <v>7425.0732399999997</v>
      </c>
    </row>
    <row r="229" spans="1:13">
      <c r="A229" s="268">
        <v>219</v>
      </c>
      <c r="B229" s="277" t="s">
        <v>404</v>
      </c>
      <c r="C229" s="278">
        <v>34.049999999999997</v>
      </c>
      <c r="D229" s="279">
        <v>32.633333333333333</v>
      </c>
      <c r="E229" s="279">
        <v>30.516666666666666</v>
      </c>
      <c r="F229" s="279">
        <v>26.983333333333334</v>
      </c>
      <c r="G229" s="279">
        <v>24.866666666666667</v>
      </c>
      <c r="H229" s="279">
        <v>36.166666666666664</v>
      </c>
      <c r="I229" s="279">
        <v>38.283333333333324</v>
      </c>
      <c r="J229" s="279">
        <v>41.816666666666663</v>
      </c>
      <c r="K229" s="277">
        <v>34.75</v>
      </c>
      <c r="L229" s="277">
        <v>29.1</v>
      </c>
      <c r="M229" s="277">
        <v>202.7295</v>
      </c>
    </row>
    <row r="230" spans="1:13">
      <c r="A230" s="268">
        <v>220</v>
      </c>
      <c r="B230" s="277" t="s">
        <v>121</v>
      </c>
      <c r="C230" s="278">
        <v>32.15</v>
      </c>
      <c r="D230" s="279">
        <v>31.733333333333331</v>
      </c>
      <c r="E230" s="279">
        <v>31.066666666666663</v>
      </c>
      <c r="F230" s="279">
        <v>29.983333333333331</v>
      </c>
      <c r="G230" s="279">
        <v>29.316666666666663</v>
      </c>
      <c r="H230" s="279">
        <v>32.816666666666663</v>
      </c>
      <c r="I230" s="279">
        <v>33.483333333333327</v>
      </c>
      <c r="J230" s="279">
        <v>34.566666666666663</v>
      </c>
      <c r="K230" s="277">
        <v>32.4</v>
      </c>
      <c r="L230" s="277">
        <v>30.65</v>
      </c>
      <c r="M230" s="277">
        <v>389.71266000000003</v>
      </c>
    </row>
    <row r="231" spans="1:13">
      <c r="A231" s="268">
        <v>221</v>
      </c>
      <c r="B231" s="277" t="s">
        <v>416</v>
      </c>
      <c r="C231" s="278">
        <v>204.8</v>
      </c>
      <c r="D231" s="279">
        <v>206.88333333333335</v>
      </c>
      <c r="E231" s="279">
        <v>198.9666666666667</v>
      </c>
      <c r="F231" s="279">
        <v>193.13333333333335</v>
      </c>
      <c r="G231" s="279">
        <v>185.2166666666667</v>
      </c>
      <c r="H231" s="279">
        <v>212.7166666666667</v>
      </c>
      <c r="I231" s="279">
        <v>220.63333333333338</v>
      </c>
      <c r="J231" s="279">
        <v>226.4666666666667</v>
      </c>
      <c r="K231" s="277">
        <v>214.8</v>
      </c>
      <c r="L231" s="277">
        <v>201.05</v>
      </c>
      <c r="M231" s="277">
        <v>40.79871</v>
      </c>
    </row>
    <row r="232" spans="1:13">
      <c r="A232" s="268">
        <v>222</v>
      </c>
      <c r="B232" s="277" t="s">
        <v>405</v>
      </c>
      <c r="C232" s="278">
        <v>642.15</v>
      </c>
      <c r="D232" s="279">
        <v>638.26666666666677</v>
      </c>
      <c r="E232" s="279">
        <v>589.53333333333353</v>
      </c>
      <c r="F232" s="279">
        <v>536.91666666666674</v>
      </c>
      <c r="G232" s="279">
        <v>488.18333333333351</v>
      </c>
      <c r="H232" s="279">
        <v>690.88333333333355</v>
      </c>
      <c r="I232" s="279">
        <v>739.6166666666669</v>
      </c>
      <c r="J232" s="279">
        <v>792.23333333333358</v>
      </c>
      <c r="K232" s="277">
        <v>687</v>
      </c>
      <c r="L232" s="277">
        <v>585.65</v>
      </c>
      <c r="M232" s="277">
        <v>9.2267200000000003</v>
      </c>
    </row>
    <row r="233" spans="1:13">
      <c r="A233" s="268">
        <v>223</v>
      </c>
      <c r="B233" s="277" t="s">
        <v>406</v>
      </c>
      <c r="C233" s="278">
        <v>6.9</v>
      </c>
      <c r="D233" s="279">
        <v>6.8833333333333337</v>
      </c>
      <c r="E233" s="279">
        <v>6.8166666666666673</v>
      </c>
      <c r="F233" s="279">
        <v>6.7333333333333334</v>
      </c>
      <c r="G233" s="279">
        <v>6.666666666666667</v>
      </c>
      <c r="H233" s="279">
        <v>6.9666666666666677</v>
      </c>
      <c r="I233" s="279">
        <v>7.0333333333333341</v>
      </c>
      <c r="J233" s="279">
        <v>7.116666666666668</v>
      </c>
      <c r="K233" s="277">
        <v>6.95</v>
      </c>
      <c r="L233" s="277">
        <v>6.8</v>
      </c>
      <c r="M233" s="277">
        <v>12.105270000000001</v>
      </c>
    </row>
    <row r="234" spans="1:13">
      <c r="A234" s="268">
        <v>224</v>
      </c>
      <c r="B234" s="277" t="s">
        <v>122</v>
      </c>
      <c r="C234" s="278">
        <v>419.85</v>
      </c>
      <c r="D234" s="279">
        <v>417.18333333333334</v>
      </c>
      <c r="E234" s="279">
        <v>412.66666666666669</v>
      </c>
      <c r="F234" s="279">
        <v>405.48333333333335</v>
      </c>
      <c r="G234" s="279">
        <v>400.9666666666667</v>
      </c>
      <c r="H234" s="279">
        <v>424.36666666666667</v>
      </c>
      <c r="I234" s="279">
        <v>428.88333333333333</v>
      </c>
      <c r="J234" s="279">
        <v>436.06666666666666</v>
      </c>
      <c r="K234" s="277">
        <v>421.7</v>
      </c>
      <c r="L234" s="277">
        <v>410</v>
      </c>
      <c r="M234" s="277">
        <v>39.701070000000001</v>
      </c>
    </row>
    <row r="235" spans="1:13">
      <c r="A235" s="268">
        <v>225</v>
      </c>
      <c r="B235" s="277" t="s">
        <v>407</v>
      </c>
      <c r="C235" s="278">
        <v>88.95</v>
      </c>
      <c r="D235" s="279">
        <v>89.116666666666674</v>
      </c>
      <c r="E235" s="279">
        <v>87.133333333333354</v>
      </c>
      <c r="F235" s="279">
        <v>85.316666666666677</v>
      </c>
      <c r="G235" s="279">
        <v>83.333333333333357</v>
      </c>
      <c r="H235" s="279">
        <v>90.933333333333351</v>
      </c>
      <c r="I235" s="279">
        <v>92.916666666666671</v>
      </c>
      <c r="J235" s="279">
        <v>94.733333333333348</v>
      </c>
      <c r="K235" s="277">
        <v>91.1</v>
      </c>
      <c r="L235" s="277">
        <v>87.3</v>
      </c>
      <c r="M235" s="277">
        <v>5.4292899999999999</v>
      </c>
    </row>
    <row r="236" spans="1:13">
      <c r="A236" s="268">
        <v>226</v>
      </c>
      <c r="B236" s="277" t="s">
        <v>1603</v>
      </c>
      <c r="C236" s="278">
        <v>987.15</v>
      </c>
      <c r="D236" s="279">
        <v>990.55000000000007</v>
      </c>
      <c r="E236" s="279">
        <v>981.60000000000014</v>
      </c>
      <c r="F236" s="279">
        <v>976.05000000000007</v>
      </c>
      <c r="G236" s="279">
        <v>967.10000000000014</v>
      </c>
      <c r="H236" s="279">
        <v>996.10000000000014</v>
      </c>
      <c r="I236" s="279">
        <v>1005.0500000000002</v>
      </c>
      <c r="J236" s="279">
        <v>1010.6000000000001</v>
      </c>
      <c r="K236" s="277">
        <v>999.5</v>
      </c>
      <c r="L236" s="277">
        <v>985</v>
      </c>
      <c r="M236" s="277">
        <v>0.18492</v>
      </c>
    </row>
    <row r="237" spans="1:13">
      <c r="A237" s="268">
        <v>227</v>
      </c>
      <c r="B237" s="277" t="s">
        <v>260</v>
      </c>
      <c r="C237" s="278">
        <v>103.3</v>
      </c>
      <c r="D237" s="279">
        <v>102.31666666666666</v>
      </c>
      <c r="E237" s="279">
        <v>100.68333333333332</v>
      </c>
      <c r="F237" s="279">
        <v>98.066666666666663</v>
      </c>
      <c r="G237" s="279">
        <v>96.433333333333323</v>
      </c>
      <c r="H237" s="279">
        <v>104.93333333333332</v>
      </c>
      <c r="I237" s="279">
        <v>106.56666666666665</v>
      </c>
      <c r="J237" s="279">
        <v>109.18333333333332</v>
      </c>
      <c r="K237" s="277">
        <v>103.95</v>
      </c>
      <c r="L237" s="277">
        <v>99.7</v>
      </c>
      <c r="M237" s="277">
        <v>80.398740000000004</v>
      </c>
    </row>
    <row r="238" spans="1:13">
      <c r="A238" s="268">
        <v>228</v>
      </c>
      <c r="B238" s="277" t="s">
        <v>412</v>
      </c>
      <c r="C238" s="278">
        <v>124.75</v>
      </c>
      <c r="D238" s="279">
        <v>124.43333333333334</v>
      </c>
      <c r="E238" s="279">
        <v>121.21666666666667</v>
      </c>
      <c r="F238" s="279">
        <v>117.68333333333334</v>
      </c>
      <c r="G238" s="279">
        <v>114.46666666666667</v>
      </c>
      <c r="H238" s="279">
        <v>127.96666666666667</v>
      </c>
      <c r="I238" s="279">
        <v>131.18333333333334</v>
      </c>
      <c r="J238" s="279">
        <v>134.71666666666667</v>
      </c>
      <c r="K238" s="277">
        <v>127.65</v>
      </c>
      <c r="L238" s="277">
        <v>120.9</v>
      </c>
      <c r="M238" s="277">
        <v>31.700679999999998</v>
      </c>
    </row>
    <row r="239" spans="1:13">
      <c r="A239" s="268">
        <v>229</v>
      </c>
      <c r="B239" s="277" t="s">
        <v>1615</v>
      </c>
      <c r="C239" s="278">
        <v>5139.55</v>
      </c>
      <c r="D239" s="279">
        <v>5141.1833333333334</v>
      </c>
      <c r="E239" s="279">
        <v>5055.3666666666668</v>
      </c>
      <c r="F239" s="279">
        <v>4971.1833333333334</v>
      </c>
      <c r="G239" s="279">
        <v>4885.3666666666668</v>
      </c>
      <c r="H239" s="279">
        <v>5225.3666666666668</v>
      </c>
      <c r="I239" s="279">
        <v>5311.1833333333343</v>
      </c>
      <c r="J239" s="279">
        <v>5395.3666666666668</v>
      </c>
      <c r="K239" s="277">
        <v>5227</v>
      </c>
      <c r="L239" s="277">
        <v>5057</v>
      </c>
      <c r="M239" s="277">
        <v>1.7376799999999999</v>
      </c>
    </row>
    <row r="240" spans="1:13">
      <c r="A240" s="268">
        <v>230</v>
      </c>
      <c r="B240" s="277" t="s">
        <v>259</v>
      </c>
      <c r="C240" s="278">
        <v>62.85</v>
      </c>
      <c r="D240" s="279">
        <v>63.25</v>
      </c>
      <c r="E240" s="279">
        <v>62.099999999999994</v>
      </c>
      <c r="F240" s="279">
        <v>61.349999999999994</v>
      </c>
      <c r="G240" s="279">
        <v>60.199999999999989</v>
      </c>
      <c r="H240" s="279">
        <v>64</v>
      </c>
      <c r="I240" s="279">
        <v>65.150000000000006</v>
      </c>
      <c r="J240" s="279">
        <v>65.900000000000006</v>
      </c>
      <c r="K240" s="277">
        <v>64.400000000000006</v>
      </c>
      <c r="L240" s="277">
        <v>62.5</v>
      </c>
      <c r="M240" s="277">
        <v>5.8052900000000003</v>
      </c>
    </row>
    <row r="241" spans="1:13">
      <c r="A241" s="268">
        <v>231</v>
      </c>
      <c r="B241" s="277" t="s">
        <v>123</v>
      </c>
      <c r="C241" s="278">
        <v>1343.55</v>
      </c>
      <c r="D241" s="279">
        <v>1339.7833333333335</v>
      </c>
      <c r="E241" s="279">
        <v>1324.5666666666671</v>
      </c>
      <c r="F241" s="279">
        <v>1305.5833333333335</v>
      </c>
      <c r="G241" s="279">
        <v>1290.366666666667</v>
      </c>
      <c r="H241" s="279">
        <v>1358.7666666666671</v>
      </c>
      <c r="I241" s="279">
        <v>1373.9833333333338</v>
      </c>
      <c r="J241" s="279">
        <v>1392.9666666666672</v>
      </c>
      <c r="K241" s="277">
        <v>1355</v>
      </c>
      <c r="L241" s="277">
        <v>1320.8</v>
      </c>
      <c r="M241" s="277">
        <v>20.527139999999999</v>
      </c>
    </row>
    <row r="242" spans="1:13">
      <c r="A242" s="268">
        <v>232</v>
      </c>
      <c r="B242" s="277" t="s">
        <v>1622</v>
      </c>
      <c r="C242" s="278">
        <v>268.35000000000002</v>
      </c>
      <c r="D242" s="279">
        <v>262.51666666666665</v>
      </c>
      <c r="E242" s="279">
        <v>253.0333333333333</v>
      </c>
      <c r="F242" s="279">
        <v>237.71666666666664</v>
      </c>
      <c r="G242" s="279">
        <v>228.23333333333329</v>
      </c>
      <c r="H242" s="279">
        <v>277.83333333333331</v>
      </c>
      <c r="I242" s="279">
        <v>287.31666666666666</v>
      </c>
      <c r="J242" s="279">
        <v>302.63333333333333</v>
      </c>
      <c r="K242" s="277">
        <v>272</v>
      </c>
      <c r="L242" s="277">
        <v>247.2</v>
      </c>
      <c r="M242" s="277">
        <v>8.3340700000000005</v>
      </c>
    </row>
    <row r="243" spans="1:13">
      <c r="A243" s="268">
        <v>233</v>
      </c>
      <c r="B243" s="277" t="s">
        <v>418</v>
      </c>
      <c r="C243" s="278">
        <v>260.14999999999998</v>
      </c>
      <c r="D243" s="279">
        <v>260.86666666666667</v>
      </c>
      <c r="E243" s="279">
        <v>257.38333333333333</v>
      </c>
      <c r="F243" s="279">
        <v>254.61666666666667</v>
      </c>
      <c r="G243" s="279">
        <v>251.13333333333333</v>
      </c>
      <c r="H243" s="279">
        <v>263.63333333333333</v>
      </c>
      <c r="I243" s="279">
        <v>267.11666666666667</v>
      </c>
      <c r="J243" s="279">
        <v>269.88333333333333</v>
      </c>
      <c r="K243" s="277">
        <v>264.35000000000002</v>
      </c>
      <c r="L243" s="277">
        <v>258.10000000000002</v>
      </c>
      <c r="M243" s="277">
        <v>9.5119999999999996E-2</v>
      </c>
    </row>
    <row r="244" spans="1:13">
      <c r="A244" s="268">
        <v>234</v>
      </c>
      <c r="B244" s="277" t="s">
        <v>124</v>
      </c>
      <c r="C244" s="278">
        <v>633.4</v>
      </c>
      <c r="D244" s="279">
        <v>624.53333333333342</v>
      </c>
      <c r="E244" s="279">
        <v>610.06666666666683</v>
      </c>
      <c r="F244" s="279">
        <v>586.73333333333346</v>
      </c>
      <c r="G244" s="279">
        <v>572.26666666666688</v>
      </c>
      <c r="H244" s="279">
        <v>647.86666666666679</v>
      </c>
      <c r="I244" s="279">
        <v>662.33333333333326</v>
      </c>
      <c r="J244" s="279">
        <v>685.66666666666674</v>
      </c>
      <c r="K244" s="277">
        <v>639</v>
      </c>
      <c r="L244" s="277">
        <v>601.20000000000005</v>
      </c>
      <c r="M244" s="277">
        <v>134.47085000000001</v>
      </c>
    </row>
    <row r="245" spans="1:13">
      <c r="A245" s="268">
        <v>235</v>
      </c>
      <c r="B245" s="277" t="s">
        <v>419</v>
      </c>
      <c r="C245" s="278">
        <v>82.9</v>
      </c>
      <c r="D245" s="279">
        <v>82.833333333333329</v>
      </c>
      <c r="E245" s="279">
        <v>82.166666666666657</v>
      </c>
      <c r="F245" s="279">
        <v>81.433333333333323</v>
      </c>
      <c r="G245" s="279">
        <v>80.766666666666652</v>
      </c>
      <c r="H245" s="279">
        <v>83.566666666666663</v>
      </c>
      <c r="I245" s="279">
        <v>84.23333333333332</v>
      </c>
      <c r="J245" s="279">
        <v>84.966666666666669</v>
      </c>
      <c r="K245" s="277">
        <v>83.5</v>
      </c>
      <c r="L245" s="277">
        <v>82.1</v>
      </c>
      <c r="M245" s="277">
        <v>17.430759999999999</v>
      </c>
    </row>
    <row r="246" spans="1:13">
      <c r="A246" s="268">
        <v>236</v>
      </c>
      <c r="B246" s="277" t="s">
        <v>125</v>
      </c>
      <c r="C246" s="278">
        <v>202.5</v>
      </c>
      <c r="D246" s="279">
        <v>202.53333333333333</v>
      </c>
      <c r="E246" s="279">
        <v>200.31666666666666</v>
      </c>
      <c r="F246" s="279">
        <v>198.13333333333333</v>
      </c>
      <c r="G246" s="279">
        <v>195.91666666666666</v>
      </c>
      <c r="H246" s="279">
        <v>204.71666666666667</v>
      </c>
      <c r="I246" s="279">
        <v>206.93333333333331</v>
      </c>
      <c r="J246" s="279">
        <v>209.11666666666667</v>
      </c>
      <c r="K246" s="277">
        <v>204.75</v>
      </c>
      <c r="L246" s="277">
        <v>200.35</v>
      </c>
      <c r="M246" s="277">
        <v>63.051969999999997</v>
      </c>
    </row>
    <row r="247" spans="1:13">
      <c r="A247" s="268">
        <v>237</v>
      </c>
      <c r="B247" s="277" t="s">
        <v>126</v>
      </c>
      <c r="C247" s="278">
        <v>982.45</v>
      </c>
      <c r="D247" s="279">
        <v>982.69999999999993</v>
      </c>
      <c r="E247" s="279">
        <v>971.39999999999986</v>
      </c>
      <c r="F247" s="279">
        <v>960.34999999999991</v>
      </c>
      <c r="G247" s="279">
        <v>949.04999999999984</v>
      </c>
      <c r="H247" s="279">
        <v>993.74999999999989</v>
      </c>
      <c r="I247" s="279">
        <v>1005.0499999999998</v>
      </c>
      <c r="J247" s="279">
        <v>1016.0999999999999</v>
      </c>
      <c r="K247" s="277">
        <v>994</v>
      </c>
      <c r="L247" s="277">
        <v>971.65</v>
      </c>
      <c r="M247" s="277">
        <v>116.08223</v>
      </c>
    </row>
    <row r="248" spans="1:13">
      <c r="A248" s="268">
        <v>238</v>
      </c>
      <c r="B248" s="277" t="s">
        <v>1645</v>
      </c>
      <c r="C248" s="278">
        <v>626.70000000000005</v>
      </c>
      <c r="D248" s="279">
        <v>627.5333333333333</v>
      </c>
      <c r="E248" s="279">
        <v>618.16666666666663</v>
      </c>
      <c r="F248" s="279">
        <v>609.63333333333333</v>
      </c>
      <c r="G248" s="279">
        <v>600.26666666666665</v>
      </c>
      <c r="H248" s="279">
        <v>636.06666666666661</v>
      </c>
      <c r="I248" s="279">
        <v>645.43333333333339</v>
      </c>
      <c r="J248" s="279">
        <v>653.96666666666658</v>
      </c>
      <c r="K248" s="277">
        <v>636.9</v>
      </c>
      <c r="L248" s="277">
        <v>619</v>
      </c>
      <c r="M248" s="277">
        <v>0.16894999999999999</v>
      </c>
    </row>
    <row r="249" spans="1:13">
      <c r="A249" s="268">
        <v>239</v>
      </c>
      <c r="B249" s="277" t="s">
        <v>420</v>
      </c>
      <c r="C249" s="278">
        <v>292.2</v>
      </c>
      <c r="D249" s="279">
        <v>292.48333333333335</v>
      </c>
      <c r="E249" s="279">
        <v>289.9666666666667</v>
      </c>
      <c r="F249" s="279">
        <v>287.73333333333335</v>
      </c>
      <c r="G249" s="279">
        <v>285.2166666666667</v>
      </c>
      <c r="H249" s="279">
        <v>294.7166666666667</v>
      </c>
      <c r="I249" s="279">
        <v>297.23333333333335</v>
      </c>
      <c r="J249" s="279">
        <v>299.4666666666667</v>
      </c>
      <c r="K249" s="277">
        <v>295</v>
      </c>
      <c r="L249" s="277">
        <v>290.25</v>
      </c>
      <c r="M249" s="277">
        <v>3.1493500000000001</v>
      </c>
    </row>
    <row r="250" spans="1:13">
      <c r="A250" s="268">
        <v>240</v>
      </c>
      <c r="B250" s="277" t="s">
        <v>421</v>
      </c>
      <c r="C250" s="278">
        <v>205.05</v>
      </c>
      <c r="D250" s="279">
        <v>204.7166666666667</v>
      </c>
      <c r="E250" s="279">
        <v>200.13333333333338</v>
      </c>
      <c r="F250" s="279">
        <v>195.2166666666667</v>
      </c>
      <c r="G250" s="279">
        <v>190.63333333333338</v>
      </c>
      <c r="H250" s="279">
        <v>209.63333333333338</v>
      </c>
      <c r="I250" s="279">
        <v>214.2166666666667</v>
      </c>
      <c r="J250" s="279">
        <v>219.13333333333338</v>
      </c>
      <c r="K250" s="277">
        <v>209.3</v>
      </c>
      <c r="L250" s="277">
        <v>199.8</v>
      </c>
      <c r="M250" s="277">
        <v>4.4757400000000001</v>
      </c>
    </row>
    <row r="251" spans="1:13">
      <c r="A251" s="268">
        <v>241</v>
      </c>
      <c r="B251" s="277" t="s">
        <v>417</v>
      </c>
      <c r="C251" s="278">
        <v>10.199999999999999</v>
      </c>
      <c r="D251" s="279">
        <v>10.266666666666666</v>
      </c>
      <c r="E251" s="279">
        <v>10.083333333333332</v>
      </c>
      <c r="F251" s="279">
        <v>9.9666666666666668</v>
      </c>
      <c r="G251" s="279">
        <v>9.7833333333333332</v>
      </c>
      <c r="H251" s="279">
        <v>10.383333333333331</v>
      </c>
      <c r="I251" s="279">
        <v>10.566666666666665</v>
      </c>
      <c r="J251" s="279">
        <v>10.68333333333333</v>
      </c>
      <c r="K251" s="277">
        <v>10.45</v>
      </c>
      <c r="L251" s="277">
        <v>10.15</v>
      </c>
      <c r="M251" s="277">
        <v>15.246639999999999</v>
      </c>
    </row>
    <row r="252" spans="1:13">
      <c r="A252" s="268">
        <v>242</v>
      </c>
      <c r="B252" s="277" t="s">
        <v>127</v>
      </c>
      <c r="C252" s="278">
        <v>82.25</v>
      </c>
      <c r="D252" s="279">
        <v>82.483333333333334</v>
      </c>
      <c r="E252" s="279">
        <v>81.566666666666663</v>
      </c>
      <c r="F252" s="279">
        <v>80.883333333333326</v>
      </c>
      <c r="G252" s="279">
        <v>79.966666666666654</v>
      </c>
      <c r="H252" s="279">
        <v>83.166666666666671</v>
      </c>
      <c r="I252" s="279">
        <v>84.083333333333329</v>
      </c>
      <c r="J252" s="279">
        <v>84.76666666666668</v>
      </c>
      <c r="K252" s="277">
        <v>83.4</v>
      </c>
      <c r="L252" s="277">
        <v>81.8</v>
      </c>
      <c r="M252" s="277">
        <v>117.09314999999999</v>
      </c>
    </row>
    <row r="253" spans="1:13">
      <c r="A253" s="268">
        <v>243</v>
      </c>
      <c r="B253" s="277" t="s">
        <v>262</v>
      </c>
      <c r="C253" s="278">
        <v>2157.5</v>
      </c>
      <c r="D253" s="279">
        <v>2153.25</v>
      </c>
      <c r="E253" s="279">
        <v>2120.5</v>
      </c>
      <c r="F253" s="279">
        <v>2083.5</v>
      </c>
      <c r="G253" s="279">
        <v>2050.75</v>
      </c>
      <c r="H253" s="279">
        <v>2190.25</v>
      </c>
      <c r="I253" s="279">
        <v>2223</v>
      </c>
      <c r="J253" s="279">
        <v>2260</v>
      </c>
      <c r="K253" s="277">
        <v>2186</v>
      </c>
      <c r="L253" s="277">
        <v>2116.25</v>
      </c>
      <c r="M253" s="277">
        <v>3.5049999999999999</v>
      </c>
    </row>
    <row r="254" spans="1:13">
      <c r="A254" s="268">
        <v>244</v>
      </c>
      <c r="B254" s="277" t="s">
        <v>408</v>
      </c>
      <c r="C254" s="278">
        <v>120.85</v>
      </c>
      <c r="D254" s="279">
        <v>121.39999999999999</v>
      </c>
      <c r="E254" s="279">
        <v>118.44999999999999</v>
      </c>
      <c r="F254" s="279">
        <v>116.05</v>
      </c>
      <c r="G254" s="279">
        <v>113.1</v>
      </c>
      <c r="H254" s="279">
        <v>123.79999999999998</v>
      </c>
      <c r="I254" s="279">
        <v>126.75</v>
      </c>
      <c r="J254" s="279">
        <v>129.14999999999998</v>
      </c>
      <c r="K254" s="277">
        <v>124.35</v>
      </c>
      <c r="L254" s="277">
        <v>119</v>
      </c>
      <c r="M254" s="277">
        <v>9.8791100000000007</v>
      </c>
    </row>
    <row r="255" spans="1:13">
      <c r="A255" s="268">
        <v>245</v>
      </c>
      <c r="B255" s="277" t="s">
        <v>409</v>
      </c>
      <c r="C255" s="278">
        <v>83.7</v>
      </c>
      <c r="D255" s="279">
        <v>84.149999999999991</v>
      </c>
      <c r="E255" s="279">
        <v>82.799999999999983</v>
      </c>
      <c r="F255" s="279">
        <v>81.899999999999991</v>
      </c>
      <c r="G255" s="279">
        <v>80.549999999999983</v>
      </c>
      <c r="H255" s="279">
        <v>85.049999999999983</v>
      </c>
      <c r="I255" s="279">
        <v>86.399999999999977</v>
      </c>
      <c r="J255" s="279">
        <v>87.299999999999983</v>
      </c>
      <c r="K255" s="277">
        <v>85.5</v>
      </c>
      <c r="L255" s="277">
        <v>83.25</v>
      </c>
      <c r="M255" s="277">
        <v>3.74627</v>
      </c>
    </row>
    <row r="256" spans="1:13">
      <c r="A256" s="268">
        <v>246</v>
      </c>
      <c r="B256" s="277" t="s">
        <v>2931</v>
      </c>
      <c r="C256" s="278">
        <v>1369.8</v>
      </c>
      <c r="D256" s="279">
        <v>1372.9833333333336</v>
      </c>
      <c r="E256" s="279">
        <v>1357.9666666666672</v>
      </c>
      <c r="F256" s="279">
        <v>1346.1333333333337</v>
      </c>
      <c r="G256" s="279">
        <v>1331.1166666666672</v>
      </c>
      <c r="H256" s="279">
        <v>1384.8166666666671</v>
      </c>
      <c r="I256" s="279">
        <v>1399.8333333333335</v>
      </c>
      <c r="J256" s="279">
        <v>1411.666666666667</v>
      </c>
      <c r="K256" s="277">
        <v>1388</v>
      </c>
      <c r="L256" s="277">
        <v>1361.15</v>
      </c>
      <c r="M256" s="277">
        <v>2.9847199999999998</v>
      </c>
    </row>
    <row r="257" spans="1:13">
      <c r="A257" s="268">
        <v>247</v>
      </c>
      <c r="B257" s="277" t="s">
        <v>402</v>
      </c>
      <c r="C257" s="278">
        <v>475.65</v>
      </c>
      <c r="D257" s="279">
        <v>474.76666666666665</v>
      </c>
      <c r="E257" s="279">
        <v>467.5333333333333</v>
      </c>
      <c r="F257" s="279">
        <v>459.41666666666663</v>
      </c>
      <c r="G257" s="279">
        <v>452.18333333333328</v>
      </c>
      <c r="H257" s="279">
        <v>482.88333333333333</v>
      </c>
      <c r="I257" s="279">
        <v>490.11666666666667</v>
      </c>
      <c r="J257" s="279">
        <v>498.23333333333335</v>
      </c>
      <c r="K257" s="277">
        <v>482</v>
      </c>
      <c r="L257" s="277">
        <v>466.65</v>
      </c>
      <c r="M257" s="277">
        <v>2.8562599999999998</v>
      </c>
    </row>
    <row r="258" spans="1:13">
      <c r="A258" s="268">
        <v>248</v>
      </c>
      <c r="B258" s="277" t="s">
        <v>128</v>
      </c>
      <c r="C258" s="278">
        <v>181.8</v>
      </c>
      <c r="D258" s="279">
        <v>182.26666666666665</v>
      </c>
      <c r="E258" s="279">
        <v>180.33333333333331</v>
      </c>
      <c r="F258" s="279">
        <v>178.86666666666667</v>
      </c>
      <c r="G258" s="279">
        <v>176.93333333333334</v>
      </c>
      <c r="H258" s="279">
        <v>183.73333333333329</v>
      </c>
      <c r="I258" s="279">
        <v>185.66666666666663</v>
      </c>
      <c r="J258" s="279">
        <v>187.13333333333327</v>
      </c>
      <c r="K258" s="277">
        <v>184.2</v>
      </c>
      <c r="L258" s="277">
        <v>180.8</v>
      </c>
      <c r="M258" s="277">
        <v>307.72104000000002</v>
      </c>
    </row>
    <row r="259" spans="1:13">
      <c r="A259" s="268">
        <v>249</v>
      </c>
      <c r="B259" s="277" t="s">
        <v>413</v>
      </c>
      <c r="C259" s="278">
        <v>233.25</v>
      </c>
      <c r="D259" s="279">
        <v>236.31666666666669</v>
      </c>
      <c r="E259" s="279">
        <v>229.78333333333339</v>
      </c>
      <c r="F259" s="279">
        <v>226.31666666666669</v>
      </c>
      <c r="G259" s="279">
        <v>219.78333333333339</v>
      </c>
      <c r="H259" s="279">
        <v>239.78333333333339</v>
      </c>
      <c r="I259" s="279">
        <v>246.31666666666669</v>
      </c>
      <c r="J259" s="279">
        <v>249.78333333333339</v>
      </c>
      <c r="K259" s="277">
        <v>242.85</v>
      </c>
      <c r="L259" s="277">
        <v>232.85</v>
      </c>
      <c r="M259" s="277">
        <v>0.24432000000000001</v>
      </c>
    </row>
    <row r="260" spans="1:13">
      <c r="A260" s="268">
        <v>250</v>
      </c>
      <c r="B260" s="277" t="s">
        <v>411</v>
      </c>
      <c r="C260" s="278">
        <v>130.85</v>
      </c>
      <c r="D260" s="279">
        <v>131.6</v>
      </c>
      <c r="E260" s="279">
        <v>129.25</v>
      </c>
      <c r="F260" s="279">
        <v>127.65</v>
      </c>
      <c r="G260" s="279">
        <v>125.30000000000001</v>
      </c>
      <c r="H260" s="279">
        <v>133.19999999999999</v>
      </c>
      <c r="I260" s="279">
        <v>135.54999999999995</v>
      </c>
      <c r="J260" s="279">
        <v>137.14999999999998</v>
      </c>
      <c r="K260" s="277">
        <v>133.94999999999999</v>
      </c>
      <c r="L260" s="277">
        <v>130</v>
      </c>
      <c r="M260" s="277">
        <v>10.6168</v>
      </c>
    </row>
    <row r="261" spans="1:13">
      <c r="A261" s="268">
        <v>251</v>
      </c>
      <c r="B261" s="277" t="s">
        <v>431</v>
      </c>
      <c r="C261" s="278">
        <v>17.75</v>
      </c>
      <c r="D261" s="279">
        <v>17.833333333333332</v>
      </c>
      <c r="E261" s="279">
        <v>17.416666666666664</v>
      </c>
      <c r="F261" s="279">
        <v>17.083333333333332</v>
      </c>
      <c r="G261" s="279">
        <v>16.666666666666664</v>
      </c>
      <c r="H261" s="279">
        <v>18.166666666666664</v>
      </c>
      <c r="I261" s="279">
        <v>18.583333333333329</v>
      </c>
      <c r="J261" s="279">
        <v>18.916666666666664</v>
      </c>
      <c r="K261" s="277">
        <v>18.25</v>
      </c>
      <c r="L261" s="277">
        <v>17.5</v>
      </c>
      <c r="M261" s="277">
        <v>10.52402</v>
      </c>
    </row>
    <row r="262" spans="1:13">
      <c r="A262" s="268">
        <v>252</v>
      </c>
      <c r="B262" s="277" t="s">
        <v>428</v>
      </c>
      <c r="C262" s="278">
        <v>38.700000000000003</v>
      </c>
      <c r="D262" s="279">
        <v>39.116666666666667</v>
      </c>
      <c r="E262" s="279">
        <v>38.183333333333337</v>
      </c>
      <c r="F262" s="279">
        <v>37.666666666666671</v>
      </c>
      <c r="G262" s="279">
        <v>36.733333333333341</v>
      </c>
      <c r="H262" s="279">
        <v>39.633333333333333</v>
      </c>
      <c r="I262" s="279">
        <v>40.566666666666656</v>
      </c>
      <c r="J262" s="279">
        <v>41.083333333333329</v>
      </c>
      <c r="K262" s="277">
        <v>40.049999999999997</v>
      </c>
      <c r="L262" s="277">
        <v>38.6</v>
      </c>
      <c r="M262" s="277">
        <v>3.5669300000000002</v>
      </c>
    </row>
    <row r="263" spans="1:13">
      <c r="A263" s="268">
        <v>253</v>
      </c>
      <c r="B263" s="277" t="s">
        <v>429</v>
      </c>
      <c r="C263" s="278">
        <v>92.35</v>
      </c>
      <c r="D263" s="279">
        <v>92.3</v>
      </c>
      <c r="E263" s="279">
        <v>91.1</v>
      </c>
      <c r="F263" s="279">
        <v>89.85</v>
      </c>
      <c r="G263" s="279">
        <v>88.649999999999991</v>
      </c>
      <c r="H263" s="279">
        <v>93.55</v>
      </c>
      <c r="I263" s="279">
        <v>94.750000000000014</v>
      </c>
      <c r="J263" s="279">
        <v>96</v>
      </c>
      <c r="K263" s="277">
        <v>93.5</v>
      </c>
      <c r="L263" s="277">
        <v>91.05</v>
      </c>
      <c r="M263" s="277">
        <v>12.742380000000001</v>
      </c>
    </row>
    <row r="264" spans="1:13">
      <c r="A264" s="268">
        <v>254</v>
      </c>
      <c r="B264" s="277" t="s">
        <v>432</v>
      </c>
      <c r="C264" s="278">
        <v>47.65</v>
      </c>
      <c r="D264" s="279">
        <v>47.633333333333333</v>
      </c>
      <c r="E264" s="279">
        <v>47.016666666666666</v>
      </c>
      <c r="F264" s="279">
        <v>46.383333333333333</v>
      </c>
      <c r="G264" s="279">
        <v>45.766666666666666</v>
      </c>
      <c r="H264" s="279">
        <v>48.266666666666666</v>
      </c>
      <c r="I264" s="279">
        <v>48.883333333333326</v>
      </c>
      <c r="J264" s="279">
        <v>49.516666666666666</v>
      </c>
      <c r="K264" s="277">
        <v>48.25</v>
      </c>
      <c r="L264" s="277">
        <v>47</v>
      </c>
      <c r="M264" s="277">
        <v>7.6318099999999998</v>
      </c>
    </row>
    <row r="265" spans="1:13">
      <c r="A265" s="268">
        <v>255</v>
      </c>
      <c r="B265" s="277" t="s">
        <v>422</v>
      </c>
      <c r="C265" s="278">
        <v>897.45</v>
      </c>
      <c r="D265" s="279">
        <v>917.55000000000007</v>
      </c>
      <c r="E265" s="279">
        <v>870.10000000000014</v>
      </c>
      <c r="F265" s="279">
        <v>842.75000000000011</v>
      </c>
      <c r="G265" s="279">
        <v>795.30000000000018</v>
      </c>
      <c r="H265" s="279">
        <v>944.90000000000009</v>
      </c>
      <c r="I265" s="279">
        <v>992.35000000000014</v>
      </c>
      <c r="J265" s="279">
        <v>1019.7</v>
      </c>
      <c r="K265" s="277">
        <v>965</v>
      </c>
      <c r="L265" s="277">
        <v>890.2</v>
      </c>
      <c r="M265" s="277">
        <v>26.07734</v>
      </c>
    </row>
    <row r="266" spans="1:13">
      <c r="A266" s="268">
        <v>256</v>
      </c>
      <c r="B266" s="277" t="s">
        <v>436</v>
      </c>
      <c r="C266" s="278">
        <v>2304.65</v>
      </c>
      <c r="D266" s="279">
        <v>2301.7833333333333</v>
      </c>
      <c r="E266" s="279">
        <v>2266.1166666666668</v>
      </c>
      <c r="F266" s="279">
        <v>2227.5833333333335</v>
      </c>
      <c r="G266" s="279">
        <v>2191.916666666667</v>
      </c>
      <c r="H266" s="279">
        <v>2340.3166666666666</v>
      </c>
      <c r="I266" s="279">
        <v>2375.9833333333336</v>
      </c>
      <c r="J266" s="279">
        <v>2414.5166666666664</v>
      </c>
      <c r="K266" s="277">
        <v>2337.4499999999998</v>
      </c>
      <c r="L266" s="277">
        <v>2263.25</v>
      </c>
      <c r="M266" s="277">
        <v>0.19264000000000001</v>
      </c>
    </row>
    <row r="267" spans="1:13">
      <c r="A267" s="268">
        <v>257</v>
      </c>
      <c r="B267" s="277" t="s">
        <v>433</v>
      </c>
      <c r="C267" s="278">
        <v>64.849999999999994</v>
      </c>
      <c r="D267" s="279">
        <v>65.183333333333337</v>
      </c>
      <c r="E267" s="279">
        <v>64.166666666666671</v>
      </c>
      <c r="F267" s="279">
        <v>63.483333333333334</v>
      </c>
      <c r="G267" s="279">
        <v>62.466666666666669</v>
      </c>
      <c r="H267" s="279">
        <v>65.866666666666674</v>
      </c>
      <c r="I267" s="279">
        <v>66.883333333333326</v>
      </c>
      <c r="J267" s="279">
        <v>67.566666666666677</v>
      </c>
      <c r="K267" s="277">
        <v>66.2</v>
      </c>
      <c r="L267" s="277">
        <v>64.5</v>
      </c>
      <c r="M267" s="277">
        <v>4.9182600000000001</v>
      </c>
    </row>
    <row r="268" spans="1:13">
      <c r="A268" s="268">
        <v>258</v>
      </c>
      <c r="B268" s="277" t="s">
        <v>129</v>
      </c>
      <c r="C268" s="278">
        <v>206.2</v>
      </c>
      <c r="D268" s="279">
        <v>206.75</v>
      </c>
      <c r="E268" s="279">
        <v>202</v>
      </c>
      <c r="F268" s="279">
        <v>197.8</v>
      </c>
      <c r="G268" s="279">
        <v>193.05</v>
      </c>
      <c r="H268" s="279">
        <v>210.95</v>
      </c>
      <c r="I268" s="279">
        <v>215.7</v>
      </c>
      <c r="J268" s="279">
        <v>219.89999999999998</v>
      </c>
      <c r="K268" s="277">
        <v>211.5</v>
      </c>
      <c r="L268" s="277">
        <v>202.55</v>
      </c>
      <c r="M268" s="277">
        <v>64.138509999999997</v>
      </c>
    </row>
    <row r="269" spans="1:13">
      <c r="A269" s="268">
        <v>259</v>
      </c>
      <c r="B269" s="277" t="s">
        <v>423</v>
      </c>
      <c r="C269" s="278">
        <v>1575.75</v>
      </c>
      <c r="D269" s="279">
        <v>1567.5333333333335</v>
      </c>
      <c r="E269" s="279">
        <v>1548.166666666667</v>
      </c>
      <c r="F269" s="279">
        <v>1520.5833333333335</v>
      </c>
      <c r="G269" s="279">
        <v>1501.2166666666669</v>
      </c>
      <c r="H269" s="279">
        <v>1595.116666666667</v>
      </c>
      <c r="I269" s="279">
        <v>1614.4833333333333</v>
      </c>
      <c r="J269" s="279">
        <v>1642.0666666666671</v>
      </c>
      <c r="K269" s="277">
        <v>1586.9</v>
      </c>
      <c r="L269" s="277">
        <v>1539.95</v>
      </c>
      <c r="M269" s="277">
        <v>0.46673999999999999</v>
      </c>
    </row>
    <row r="270" spans="1:13">
      <c r="A270" s="268">
        <v>260</v>
      </c>
      <c r="B270" s="277" t="s">
        <v>424</v>
      </c>
      <c r="C270" s="278">
        <v>267.3</v>
      </c>
      <c r="D270" s="279">
        <v>268.23333333333335</v>
      </c>
      <c r="E270" s="279">
        <v>262.56666666666672</v>
      </c>
      <c r="F270" s="279">
        <v>257.83333333333337</v>
      </c>
      <c r="G270" s="279">
        <v>252.16666666666674</v>
      </c>
      <c r="H270" s="279">
        <v>272.9666666666667</v>
      </c>
      <c r="I270" s="279">
        <v>278.63333333333333</v>
      </c>
      <c r="J270" s="279">
        <v>283.36666666666667</v>
      </c>
      <c r="K270" s="277">
        <v>273.89999999999998</v>
      </c>
      <c r="L270" s="277">
        <v>263.5</v>
      </c>
      <c r="M270" s="277">
        <v>6.0814199999999996</v>
      </c>
    </row>
    <row r="271" spans="1:13">
      <c r="A271" s="268">
        <v>261</v>
      </c>
      <c r="B271" s="277" t="s">
        <v>425</v>
      </c>
      <c r="C271" s="278">
        <v>95.05</v>
      </c>
      <c r="D271" s="279">
        <v>94.716666666666654</v>
      </c>
      <c r="E271" s="279">
        <v>93.983333333333306</v>
      </c>
      <c r="F271" s="279">
        <v>92.916666666666657</v>
      </c>
      <c r="G271" s="279">
        <v>92.183333333333309</v>
      </c>
      <c r="H271" s="279">
        <v>95.783333333333303</v>
      </c>
      <c r="I271" s="279">
        <v>96.516666666666652</v>
      </c>
      <c r="J271" s="279">
        <v>97.5833333333333</v>
      </c>
      <c r="K271" s="277">
        <v>95.45</v>
      </c>
      <c r="L271" s="277">
        <v>93.65</v>
      </c>
      <c r="M271" s="277">
        <v>5.91716</v>
      </c>
    </row>
    <row r="272" spans="1:13">
      <c r="A272" s="268">
        <v>262</v>
      </c>
      <c r="B272" s="277" t="s">
        <v>426</v>
      </c>
      <c r="C272" s="278">
        <v>59</v>
      </c>
      <c r="D272" s="279">
        <v>59.066666666666663</v>
      </c>
      <c r="E272" s="279">
        <v>58.233333333333327</v>
      </c>
      <c r="F272" s="279">
        <v>57.466666666666661</v>
      </c>
      <c r="G272" s="279">
        <v>56.633333333333326</v>
      </c>
      <c r="H272" s="279">
        <v>59.833333333333329</v>
      </c>
      <c r="I272" s="279">
        <v>60.666666666666671</v>
      </c>
      <c r="J272" s="279">
        <v>61.43333333333333</v>
      </c>
      <c r="K272" s="277">
        <v>59.9</v>
      </c>
      <c r="L272" s="277">
        <v>58.3</v>
      </c>
      <c r="M272" s="277">
        <v>7.4888899999999996</v>
      </c>
    </row>
    <row r="273" spans="1:13">
      <c r="A273" s="268">
        <v>263</v>
      </c>
      <c r="B273" s="277" t="s">
        <v>427</v>
      </c>
      <c r="C273" s="278">
        <v>83.85</v>
      </c>
      <c r="D273" s="279">
        <v>83.749999999999986</v>
      </c>
      <c r="E273" s="279">
        <v>82.949999999999974</v>
      </c>
      <c r="F273" s="279">
        <v>82.049999999999983</v>
      </c>
      <c r="G273" s="279">
        <v>81.249999999999972</v>
      </c>
      <c r="H273" s="279">
        <v>84.649999999999977</v>
      </c>
      <c r="I273" s="279">
        <v>85.449999999999989</v>
      </c>
      <c r="J273" s="279">
        <v>86.34999999999998</v>
      </c>
      <c r="K273" s="277">
        <v>84.55</v>
      </c>
      <c r="L273" s="277">
        <v>82.85</v>
      </c>
      <c r="M273" s="277">
        <v>6.1357900000000001</v>
      </c>
    </row>
    <row r="274" spans="1:13">
      <c r="A274" s="268">
        <v>264</v>
      </c>
      <c r="B274" s="277" t="s">
        <v>435</v>
      </c>
      <c r="C274" s="278">
        <v>44.25</v>
      </c>
      <c r="D274" s="279">
        <v>44.75</v>
      </c>
      <c r="E274" s="279">
        <v>43.6</v>
      </c>
      <c r="F274" s="279">
        <v>42.95</v>
      </c>
      <c r="G274" s="279">
        <v>41.800000000000004</v>
      </c>
      <c r="H274" s="279">
        <v>45.4</v>
      </c>
      <c r="I274" s="279">
        <v>46.550000000000004</v>
      </c>
      <c r="J274" s="279">
        <v>47.199999999999996</v>
      </c>
      <c r="K274" s="277">
        <v>45.9</v>
      </c>
      <c r="L274" s="277">
        <v>44.1</v>
      </c>
      <c r="M274" s="277">
        <v>5.8281299999999998</v>
      </c>
    </row>
    <row r="275" spans="1:13">
      <c r="A275" s="268">
        <v>265</v>
      </c>
      <c r="B275" s="277" t="s">
        <v>434</v>
      </c>
      <c r="C275" s="278">
        <v>88.5</v>
      </c>
      <c r="D275" s="279">
        <v>89.033333333333346</v>
      </c>
      <c r="E275" s="279">
        <v>87.066666666666691</v>
      </c>
      <c r="F275" s="279">
        <v>85.63333333333334</v>
      </c>
      <c r="G275" s="279">
        <v>83.666666666666686</v>
      </c>
      <c r="H275" s="279">
        <v>90.466666666666697</v>
      </c>
      <c r="I275" s="279">
        <v>92.433333333333366</v>
      </c>
      <c r="J275" s="279">
        <v>93.866666666666703</v>
      </c>
      <c r="K275" s="277">
        <v>91</v>
      </c>
      <c r="L275" s="277">
        <v>87.6</v>
      </c>
      <c r="M275" s="277">
        <v>2.0075400000000001</v>
      </c>
    </row>
    <row r="276" spans="1:13">
      <c r="A276" s="268">
        <v>266</v>
      </c>
      <c r="B276" s="277" t="s">
        <v>263</v>
      </c>
      <c r="C276" s="278">
        <v>59.45</v>
      </c>
      <c r="D276" s="279">
        <v>58.949999999999996</v>
      </c>
      <c r="E276" s="279">
        <v>57.499999999999993</v>
      </c>
      <c r="F276" s="279">
        <v>55.55</v>
      </c>
      <c r="G276" s="279">
        <v>54.099999999999994</v>
      </c>
      <c r="H276" s="279">
        <v>60.899999999999991</v>
      </c>
      <c r="I276" s="279">
        <v>62.349999999999994</v>
      </c>
      <c r="J276" s="279">
        <v>64.299999999999983</v>
      </c>
      <c r="K276" s="277">
        <v>60.4</v>
      </c>
      <c r="L276" s="277">
        <v>57</v>
      </c>
      <c r="M276" s="277">
        <v>15.979609999999999</v>
      </c>
    </row>
    <row r="277" spans="1:13">
      <c r="A277" s="268">
        <v>267</v>
      </c>
      <c r="B277" s="277" t="s">
        <v>130</v>
      </c>
      <c r="C277" s="278">
        <v>289.60000000000002</v>
      </c>
      <c r="D277" s="279">
        <v>290.9666666666667</v>
      </c>
      <c r="E277" s="279">
        <v>287.38333333333338</v>
      </c>
      <c r="F277" s="279">
        <v>285.16666666666669</v>
      </c>
      <c r="G277" s="279">
        <v>281.58333333333337</v>
      </c>
      <c r="H277" s="279">
        <v>293.18333333333339</v>
      </c>
      <c r="I277" s="279">
        <v>296.76666666666665</v>
      </c>
      <c r="J277" s="279">
        <v>298.98333333333341</v>
      </c>
      <c r="K277" s="277">
        <v>294.55</v>
      </c>
      <c r="L277" s="277">
        <v>288.75</v>
      </c>
      <c r="M277" s="277">
        <v>66.822149999999993</v>
      </c>
    </row>
    <row r="278" spans="1:13">
      <c r="A278" s="268">
        <v>268</v>
      </c>
      <c r="B278" s="277" t="s">
        <v>264</v>
      </c>
      <c r="C278" s="278">
        <v>798.25</v>
      </c>
      <c r="D278" s="279">
        <v>789.76666666666677</v>
      </c>
      <c r="E278" s="279">
        <v>772.73333333333358</v>
      </c>
      <c r="F278" s="279">
        <v>747.21666666666681</v>
      </c>
      <c r="G278" s="279">
        <v>730.18333333333362</v>
      </c>
      <c r="H278" s="279">
        <v>815.28333333333353</v>
      </c>
      <c r="I278" s="279">
        <v>832.31666666666661</v>
      </c>
      <c r="J278" s="279">
        <v>857.83333333333348</v>
      </c>
      <c r="K278" s="277">
        <v>806.8</v>
      </c>
      <c r="L278" s="277">
        <v>764.25</v>
      </c>
      <c r="M278" s="277">
        <v>6.9338300000000004</v>
      </c>
    </row>
    <row r="279" spans="1:13">
      <c r="A279" s="268">
        <v>269</v>
      </c>
      <c r="B279" s="277" t="s">
        <v>131</v>
      </c>
      <c r="C279" s="278">
        <v>2363.35</v>
      </c>
      <c r="D279" s="279">
        <v>2368.5833333333335</v>
      </c>
      <c r="E279" s="279">
        <v>2342.7666666666669</v>
      </c>
      <c r="F279" s="279">
        <v>2322.1833333333334</v>
      </c>
      <c r="G279" s="279">
        <v>2296.3666666666668</v>
      </c>
      <c r="H279" s="279">
        <v>2389.166666666667</v>
      </c>
      <c r="I279" s="279">
        <v>2414.9833333333336</v>
      </c>
      <c r="J279" s="279">
        <v>2435.5666666666671</v>
      </c>
      <c r="K279" s="277">
        <v>2394.4</v>
      </c>
      <c r="L279" s="277">
        <v>2348</v>
      </c>
      <c r="M279" s="277">
        <v>8.5557800000000004</v>
      </c>
    </row>
    <row r="280" spans="1:13">
      <c r="A280" s="268">
        <v>270</v>
      </c>
      <c r="B280" s="277" t="s">
        <v>132</v>
      </c>
      <c r="C280" s="278">
        <v>396.3</v>
      </c>
      <c r="D280" s="279">
        <v>392.2166666666667</v>
      </c>
      <c r="E280" s="279">
        <v>385.13333333333338</v>
      </c>
      <c r="F280" s="279">
        <v>373.9666666666667</v>
      </c>
      <c r="G280" s="279">
        <v>366.88333333333338</v>
      </c>
      <c r="H280" s="279">
        <v>403.38333333333338</v>
      </c>
      <c r="I280" s="279">
        <v>410.46666666666664</v>
      </c>
      <c r="J280" s="279">
        <v>421.63333333333338</v>
      </c>
      <c r="K280" s="277">
        <v>399.3</v>
      </c>
      <c r="L280" s="277">
        <v>381.05</v>
      </c>
      <c r="M280" s="277">
        <v>15.986800000000001</v>
      </c>
    </row>
    <row r="281" spans="1:13">
      <c r="A281" s="268">
        <v>271</v>
      </c>
      <c r="B281" s="277" t="s">
        <v>437</v>
      </c>
      <c r="C281" s="278">
        <v>154.65</v>
      </c>
      <c r="D281" s="279">
        <v>153.48333333333335</v>
      </c>
      <c r="E281" s="279">
        <v>150.01666666666671</v>
      </c>
      <c r="F281" s="279">
        <v>145.38333333333335</v>
      </c>
      <c r="G281" s="279">
        <v>141.91666666666671</v>
      </c>
      <c r="H281" s="279">
        <v>158.1166666666667</v>
      </c>
      <c r="I281" s="279">
        <v>161.58333333333334</v>
      </c>
      <c r="J281" s="279">
        <v>166.2166666666667</v>
      </c>
      <c r="K281" s="277">
        <v>156.94999999999999</v>
      </c>
      <c r="L281" s="277">
        <v>148.85</v>
      </c>
      <c r="M281" s="277">
        <v>8.9715500000000006</v>
      </c>
    </row>
    <row r="282" spans="1:13">
      <c r="A282" s="268">
        <v>272</v>
      </c>
      <c r="B282" s="277" t="s">
        <v>443</v>
      </c>
      <c r="C282" s="278">
        <v>520.29999999999995</v>
      </c>
      <c r="D282" s="279">
        <v>519.75</v>
      </c>
      <c r="E282" s="279">
        <v>502.5</v>
      </c>
      <c r="F282" s="279">
        <v>484.7</v>
      </c>
      <c r="G282" s="279">
        <v>467.45</v>
      </c>
      <c r="H282" s="279">
        <v>537.54999999999995</v>
      </c>
      <c r="I282" s="279">
        <v>554.79999999999995</v>
      </c>
      <c r="J282" s="279">
        <v>572.6</v>
      </c>
      <c r="K282" s="277">
        <v>537</v>
      </c>
      <c r="L282" s="277">
        <v>501.95</v>
      </c>
      <c r="M282" s="277">
        <v>3.17258</v>
      </c>
    </row>
    <row r="283" spans="1:13">
      <c r="A283" s="268">
        <v>273</v>
      </c>
      <c r="B283" s="277" t="s">
        <v>444</v>
      </c>
      <c r="C283" s="278">
        <v>269.85000000000002</v>
      </c>
      <c r="D283" s="279">
        <v>271.28333333333336</v>
      </c>
      <c r="E283" s="279">
        <v>266.56666666666672</v>
      </c>
      <c r="F283" s="279">
        <v>263.28333333333336</v>
      </c>
      <c r="G283" s="279">
        <v>258.56666666666672</v>
      </c>
      <c r="H283" s="279">
        <v>274.56666666666672</v>
      </c>
      <c r="I283" s="279">
        <v>279.2833333333333</v>
      </c>
      <c r="J283" s="279">
        <v>282.56666666666672</v>
      </c>
      <c r="K283" s="277">
        <v>276</v>
      </c>
      <c r="L283" s="277">
        <v>268</v>
      </c>
      <c r="M283" s="277">
        <v>1.7233000000000001</v>
      </c>
    </row>
    <row r="284" spans="1:13">
      <c r="A284" s="268">
        <v>274</v>
      </c>
      <c r="B284" s="277" t="s">
        <v>445</v>
      </c>
      <c r="C284" s="278">
        <v>518.20000000000005</v>
      </c>
      <c r="D284" s="279">
        <v>522.11666666666667</v>
      </c>
      <c r="E284" s="279">
        <v>508.23333333333335</v>
      </c>
      <c r="F284" s="279">
        <v>498.26666666666665</v>
      </c>
      <c r="G284" s="279">
        <v>484.38333333333333</v>
      </c>
      <c r="H284" s="279">
        <v>532.08333333333337</v>
      </c>
      <c r="I284" s="279">
        <v>545.96666666666681</v>
      </c>
      <c r="J284" s="279">
        <v>555.93333333333339</v>
      </c>
      <c r="K284" s="277">
        <v>536</v>
      </c>
      <c r="L284" s="277">
        <v>512.15</v>
      </c>
      <c r="M284" s="277">
        <v>2.9252400000000001</v>
      </c>
    </row>
    <row r="285" spans="1:13">
      <c r="A285" s="268">
        <v>275</v>
      </c>
      <c r="B285" s="277" t="s">
        <v>447</v>
      </c>
      <c r="C285" s="278">
        <v>36.799999999999997</v>
      </c>
      <c r="D285" s="279">
        <v>36.933333333333337</v>
      </c>
      <c r="E285" s="279">
        <v>36.516666666666673</v>
      </c>
      <c r="F285" s="279">
        <v>36.233333333333334</v>
      </c>
      <c r="G285" s="279">
        <v>35.81666666666667</v>
      </c>
      <c r="H285" s="279">
        <v>37.216666666666676</v>
      </c>
      <c r="I285" s="279">
        <v>37.633333333333333</v>
      </c>
      <c r="J285" s="279">
        <v>37.916666666666679</v>
      </c>
      <c r="K285" s="277">
        <v>37.35</v>
      </c>
      <c r="L285" s="277">
        <v>36.65</v>
      </c>
      <c r="M285" s="277">
        <v>6.4981099999999996</v>
      </c>
    </row>
    <row r="286" spans="1:13">
      <c r="A286" s="268">
        <v>276</v>
      </c>
      <c r="B286" s="277" t="s">
        <v>449</v>
      </c>
      <c r="C286" s="278">
        <v>353.65</v>
      </c>
      <c r="D286" s="279">
        <v>354.40000000000003</v>
      </c>
      <c r="E286" s="279">
        <v>349.30000000000007</v>
      </c>
      <c r="F286" s="279">
        <v>344.95000000000005</v>
      </c>
      <c r="G286" s="279">
        <v>339.85000000000008</v>
      </c>
      <c r="H286" s="279">
        <v>358.75000000000006</v>
      </c>
      <c r="I286" s="279">
        <v>363.85000000000008</v>
      </c>
      <c r="J286" s="279">
        <v>368.20000000000005</v>
      </c>
      <c r="K286" s="277">
        <v>359.5</v>
      </c>
      <c r="L286" s="277">
        <v>350.05</v>
      </c>
      <c r="M286" s="277">
        <v>6.7365899999999996</v>
      </c>
    </row>
    <row r="287" spans="1:13">
      <c r="A287" s="268">
        <v>277</v>
      </c>
      <c r="B287" s="277" t="s">
        <v>439</v>
      </c>
      <c r="C287" s="278">
        <v>382.75</v>
      </c>
      <c r="D287" s="279">
        <v>384.18333333333334</v>
      </c>
      <c r="E287" s="279">
        <v>377.56666666666666</v>
      </c>
      <c r="F287" s="279">
        <v>372.38333333333333</v>
      </c>
      <c r="G287" s="279">
        <v>365.76666666666665</v>
      </c>
      <c r="H287" s="279">
        <v>389.36666666666667</v>
      </c>
      <c r="I287" s="279">
        <v>395.98333333333335</v>
      </c>
      <c r="J287" s="279">
        <v>401.16666666666669</v>
      </c>
      <c r="K287" s="277">
        <v>390.8</v>
      </c>
      <c r="L287" s="277">
        <v>379</v>
      </c>
      <c r="M287" s="277">
        <v>1.3547400000000001</v>
      </c>
    </row>
    <row r="288" spans="1:13">
      <c r="A288" s="268">
        <v>278</v>
      </c>
      <c r="B288" s="277" t="s">
        <v>440</v>
      </c>
      <c r="C288" s="278">
        <v>263.2</v>
      </c>
      <c r="D288" s="279">
        <v>263.63333333333333</v>
      </c>
      <c r="E288" s="279">
        <v>259.56666666666666</v>
      </c>
      <c r="F288" s="279">
        <v>255.93333333333334</v>
      </c>
      <c r="G288" s="279">
        <v>251.86666666666667</v>
      </c>
      <c r="H288" s="279">
        <v>267.26666666666665</v>
      </c>
      <c r="I288" s="279">
        <v>271.33333333333326</v>
      </c>
      <c r="J288" s="279">
        <v>274.96666666666664</v>
      </c>
      <c r="K288" s="277">
        <v>267.7</v>
      </c>
      <c r="L288" s="277">
        <v>260</v>
      </c>
      <c r="M288" s="277">
        <v>0.94055999999999995</v>
      </c>
    </row>
    <row r="289" spans="1:13">
      <c r="A289" s="268">
        <v>279</v>
      </c>
      <c r="B289" s="277" t="s">
        <v>451</v>
      </c>
      <c r="C289" s="278">
        <v>166.4</v>
      </c>
      <c r="D289" s="279">
        <v>166.41666666666669</v>
      </c>
      <c r="E289" s="279">
        <v>164.28333333333336</v>
      </c>
      <c r="F289" s="279">
        <v>162.16666666666669</v>
      </c>
      <c r="G289" s="279">
        <v>160.03333333333336</v>
      </c>
      <c r="H289" s="279">
        <v>168.53333333333336</v>
      </c>
      <c r="I289" s="279">
        <v>170.66666666666669</v>
      </c>
      <c r="J289" s="279">
        <v>172.78333333333336</v>
      </c>
      <c r="K289" s="277">
        <v>168.55</v>
      </c>
      <c r="L289" s="277">
        <v>164.3</v>
      </c>
      <c r="M289" s="277">
        <v>0.3972</v>
      </c>
    </row>
    <row r="290" spans="1:13">
      <c r="A290" s="268">
        <v>280</v>
      </c>
      <c r="B290" s="277" t="s">
        <v>133</v>
      </c>
      <c r="C290" s="278">
        <v>1323.95</v>
      </c>
      <c r="D290" s="279">
        <v>1313.9333333333334</v>
      </c>
      <c r="E290" s="279">
        <v>1299.0166666666669</v>
      </c>
      <c r="F290" s="279">
        <v>1274.0833333333335</v>
      </c>
      <c r="G290" s="279">
        <v>1259.166666666667</v>
      </c>
      <c r="H290" s="279">
        <v>1338.8666666666668</v>
      </c>
      <c r="I290" s="279">
        <v>1353.7833333333333</v>
      </c>
      <c r="J290" s="279">
        <v>1378.7166666666667</v>
      </c>
      <c r="K290" s="277">
        <v>1328.85</v>
      </c>
      <c r="L290" s="277">
        <v>1289</v>
      </c>
      <c r="M290" s="277">
        <v>50.299129999999998</v>
      </c>
    </row>
    <row r="291" spans="1:13">
      <c r="A291" s="268">
        <v>281</v>
      </c>
      <c r="B291" s="277" t="s">
        <v>441</v>
      </c>
      <c r="C291" s="278">
        <v>99.1</v>
      </c>
      <c r="D291" s="279">
        <v>99.766666666666666</v>
      </c>
      <c r="E291" s="279">
        <v>95.833333333333329</v>
      </c>
      <c r="F291" s="279">
        <v>92.566666666666663</v>
      </c>
      <c r="G291" s="279">
        <v>88.633333333333326</v>
      </c>
      <c r="H291" s="279">
        <v>103.03333333333333</v>
      </c>
      <c r="I291" s="279">
        <v>106.96666666666667</v>
      </c>
      <c r="J291" s="279">
        <v>110.23333333333333</v>
      </c>
      <c r="K291" s="277">
        <v>103.7</v>
      </c>
      <c r="L291" s="277">
        <v>96.5</v>
      </c>
      <c r="M291" s="277">
        <v>10.15194</v>
      </c>
    </row>
    <row r="292" spans="1:13">
      <c r="A292" s="268">
        <v>282</v>
      </c>
      <c r="B292" s="277" t="s">
        <v>438</v>
      </c>
      <c r="C292" s="278">
        <v>606.4</v>
      </c>
      <c r="D292" s="279">
        <v>609.69999999999993</v>
      </c>
      <c r="E292" s="279">
        <v>599.69999999999982</v>
      </c>
      <c r="F292" s="279">
        <v>592.99999999999989</v>
      </c>
      <c r="G292" s="279">
        <v>582.99999999999977</v>
      </c>
      <c r="H292" s="279">
        <v>616.39999999999986</v>
      </c>
      <c r="I292" s="279">
        <v>626.40000000000009</v>
      </c>
      <c r="J292" s="279">
        <v>633.09999999999991</v>
      </c>
      <c r="K292" s="277">
        <v>619.70000000000005</v>
      </c>
      <c r="L292" s="277">
        <v>603</v>
      </c>
      <c r="M292" s="277">
        <v>0.33389000000000002</v>
      </c>
    </row>
    <row r="293" spans="1:13">
      <c r="A293" s="268">
        <v>283</v>
      </c>
      <c r="B293" s="277" t="s">
        <v>442</v>
      </c>
      <c r="C293" s="278">
        <v>269.75</v>
      </c>
      <c r="D293" s="279">
        <v>268.51666666666665</v>
      </c>
      <c r="E293" s="279">
        <v>266.0333333333333</v>
      </c>
      <c r="F293" s="279">
        <v>262.31666666666666</v>
      </c>
      <c r="G293" s="279">
        <v>259.83333333333331</v>
      </c>
      <c r="H293" s="279">
        <v>272.23333333333329</v>
      </c>
      <c r="I293" s="279">
        <v>274.71666666666664</v>
      </c>
      <c r="J293" s="279">
        <v>278.43333333333328</v>
      </c>
      <c r="K293" s="277">
        <v>271</v>
      </c>
      <c r="L293" s="277">
        <v>264.8</v>
      </c>
      <c r="M293" s="277">
        <v>2.0303800000000001</v>
      </c>
    </row>
    <row r="294" spans="1:13">
      <c r="A294" s="268">
        <v>284</v>
      </c>
      <c r="B294" s="277" t="s">
        <v>1830</v>
      </c>
      <c r="C294" s="278">
        <v>519.5</v>
      </c>
      <c r="D294" s="279">
        <v>523.86666666666667</v>
      </c>
      <c r="E294" s="279">
        <v>510.88333333333333</v>
      </c>
      <c r="F294" s="279">
        <v>502.26666666666665</v>
      </c>
      <c r="G294" s="279">
        <v>489.2833333333333</v>
      </c>
      <c r="H294" s="279">
        <v>532.48333333333335</v>
      </c>
      <c r="I294" s="279">
        <v>545.4666666666667</v>
      </c>
      <c r="J294" s="279">
        <v>554.08333333333337</v>
      </c>
      <c r="K294" s="277">
        <v>536.85</v>
      </c>
      <c r="L294" s="277">
        <v>515.25</v>
      </c>
      <c r="M294" s="277">
        <v>0.14499000000000001</v>
      </c>
    </row>
    <row r="295" spans="1:13">
      <c r="A295" s="268">
        <v>285</v>
      </c>
      <c r="B295" s="277" t="s">
        <v>448</v>
      </c>
      <c r="C295" s="278">
        <v>549.9</v>
      </c>
      <c r="D295" s="279">
        <v>551.58333333333337</v>
      </c>
      <c r="E295" s="279">
        <v>545.41666666666674</v>
      </c>
      <c r="F295" s="279">
        <v>540.93333333333339</v>
      </c>
      <c r="G295" s="279">
        <v>534.76666666666677</v>
      </c>
      <c r="H295" s="279">
        <v>556.06666666666672</v>
      </c>
      <c r="I295" s="279">
        <v>562.23333333333346</v>
      </c>
      <c r="J295" s="279">
        <v>566.7166666666667</v>
      </c>
      <c r="K295" s="277">
        <v>557.75</v>
      </c>
      <c r="L295" s="277">
        <v>547.1</v>
      </c>
      <c r="M295" s="277">
        <v>2.0824600000000002</v>
      </c>
    </row>
    <row r="296" spans="1:13">
      <c r="A296" s="268">
        <v>286</v>
      </c>
      <c r="B296" s="277" t="s">
        <v>446</v>
      </c>
      <c r="C296" s="278">
        <v>45.05</v>
      </c>
      <c r="D296" s="279">
        <v>44.949999999999996</v>
      </c>
      <c r="E296" s="279">
        <v>44.399999999999991</v>
      </c>
      <c r="F296" s="279">
        <v>43.749999999999993</v>
      </c>
      <c r="G296" s="279">
        <v>43.199999999999989</v>
      </c>
      <c r="H296" s="279">
        <v>45.599999999999994</v>
      </c>
      <c r="I296" s="279">
        <v>46.149999999999991</v>
      </c>
      <c r="J296" s="279">
        <v>46.8</v>
      </c>
      <c r="K296" s="277">
        <v>45.5</v>
      </c>
      <c r="L296" s="277">
        <v>44.3</v>
      </c>
      <c r="M296" s="277">
        <v>6.8085599999999999</v>
      </c>
    </row>
    <row r="297" spans="1:13">
      <c r="A297" s="268">
        <v>287</v>
      </c>
      <c r="B297" s="277" t="s">
        <v>134</v>
      </c>
      <c r="C297" s="278">
        <v>63.3</v>
      </c>
      <c r="D297" s="279">
        <v>63.533333333333331</v>
      </c>
      <c r="E297" s="279">
        <v>62.566666666666663</v>
      </c>
      <c r="F297" s="279">
        <v>61.833333333333329</v>
      </c>
      <c r="G297" s="279">
        <v>60.86666666666666</v>
      </c>
      <c r="H297" s="279">
        <v>64.266666666666666</v>
      </c>
      <c r="I297" s="279">
        <v>65.233333333333334</v>
      </c>
      <c r="J297" s="279">
        <v>65.966666666666669</v>
      </c>
      <c r="K297" s="277">
        <v>64.5</v>
      </c>
      <c r="L297" s="277">
        <v>62.8</v>
      </c>
      <c r="M297" s="277">
        <v>117.30674</v>
      </c>
    </row>
    <row r="298" spans="1:13">
      <c r="A298" s="268">
        <v>288</v>
      </c>
      <c r="B298" s="277" t="s">
        <v>358</v>
      </c>
      <c r="C298" s="278">
        <v>1922.8</v>
      </c>
      <c r="D298" s="279">
        <v>1924.8</v>
      </c>
      <c r="E298" s="279">
        <v>1904.6</v>
      </c>
      <c r="F298" s="279">
        <v>1886.3999999999999</v>
      </c>
      <c r="G298" s="279">
        <v>1866.1999999999998</v>
      </c>
      <c r="H298" s="279">
        <v>1943</v>
      </c>
      <c r="I298" s="279">
        <v>1963.2000000000003</v>
      </c>
      <c r="J298" s="279">
        <v>1981.4</v>
      </c>
      <c r="K298" s="277">
        <v>1945</v>
      </c>
      <c r="L298" s="277">
        <v>1906.6</v>
      </c>
      <c r="M298" s="277">
        <v>1.2861800000000001</v>
      </c>
    </row>
    <row r="299" spans="1:13">
      <c r="A299" s="268">
        <v>289</v>
      </c>
      <c r="B299" s="277" t="s">
        <v>1841</v>
      </c>
      <c r="C299" s="278">
        <v>225.7</v>
      </c>
      <c r="D299" s="279">
        <v>227.54999999999998</v>
      </c>
      <c r="E299" s="279">
        <v>204.14999999999998</v>
      </c>
      <c r="F299" s="279">
        <v>182.6</v>
      </c>
      <c r="G299" s="279">
        <v>159.19999999999999</v>
      </c>
      <c r="H299" s="279">
        <v>249.09999999999997</v>
      </c>
      <c r="I299" s="279">
        <v>272.5</v>
      </c>
      <c r="J299" s="279">
        <v>294.04999999999995</v>
      </c>
      <c r="K299" s="277">
        <v>250.95</v>
      </c>
      <c r="L299" s="277">
        <v>206</v>
      </c>
      <c r="M299" s="277">
        <v>13.51972</v>
      </c>
    </row>
    <row r="300" spans="1:13">
      <c r="A300" s="268">
        <v>290</v>
      </c>
      <c r="B300" s="277" t="s">
        <v>454</v>
      </c>
      <c r="C300" s="278">
        <v>1340</v>
      </c>
      <c r="D300" s="279">
        <v>1344.4833333333333</v>
      </c>
      <c r="E300" s="279">
        <v>1318.9666666666667</v>
      </c>
      <c r="F300" s="279">
        <v>1297.9333333333334</v>
      </c>
      <c r="G300" s="279">
        <v>1272.4166666666667</v>
      </c>
      <c r="H300" s="279">
        <v>1365.5166666666667</v>
      </c>
      <c r="I300" s="279">
        <v>1391.0333333333335</v>
      </c>
      <c r="J300" s="279">
        <v>1412.0666666666666</v>
      </c>
      <c r="K300" s="277">
        <v>1370</v>
      </c>
      <c r="L300" s="277">
        <v>1323.45</v>
      </c>
      <c r="M300" s="277">
        <v>9.9085800000000006</v>
      </c>
    </row>
    <row r="301" spans="1:13">
      <c r="A301" s="268">
        <v>291</v>
      </c>
      <c r="B301" s="277" t="s">
        <v>452</v>
      </c>
      <c r="C301" s="278">
        <v>3645.1</v>
      </c>
      <c r="D301" s="279">
        <v>3691.1999999999994</v>
      </c>
      <c r="E301" s="279">
        <v>3582.4499999999989</v>
      </c>
      <c r="F301" s="279">
        <v>3519.7999999999997</v>
      </c>
      <c r="G301" s="279">
        <v>3411.0499999999993</v>
      </c>
      <c r="H301" s="279">
        <v>3753.8499999999985</v>
      </c>
      <c r="I301" s="279">
        <v>3862.5999999999995</v>
      </c>
      <c r="J301" s="279">
        <v>3925.2499999999982</v>
      </c>
      <c r="K301" s="277">
        <v>3799.95</v>
      </c>
      <c r="L301" s="277">
        <v>3628.55</v>
      </c>
      <c r="M301" s="277">
        <v>7.8960000000000002E-2</v>
      </c>
    </row>
    <row r="302" spans="1:13">
      <c r="A302" s="268">
        <v>292</v>
      </c>
      <c r="B302" s="277" t="s">
        <v>455</v>
      </c>
      <c r="C302" s="278">
        <v>28.7</v>
      </c>
      <c r="D302" s="279">
        <v>28.900000000000002</v>
      </c>
      <c r="E302" s="279">
        <v>28.250000000000004</v>
      </c>
      <c r="F302" s="279">
        <v>27.8</v>
      </c>
      <c r="G302" s="279">
        <v>27.150000000000002</v>
      </c>
      <c r="H302" s="279">
        <v>29.350000000000005</v>
      </c>
      <c r="I302" s="279">
        <v>30.000000000000004</v>
      </c>
      <c r="J302" s="279">
        <v>30.450000000000006</v>
      </c>
      <c r="K302" s="277">
        <v>29.55</v>
      </c>
      <c r="L302" s="277">
        <v>28.45</v>
      </c>
      <c r="M302" s="277">
        <v>15.295450000000001</v>
      </c>
    </row>
    <row r="303" spans="1:13">
      <c r="A303" s="268">
        <v>293</v>
      </c>
      <c r="B303" s="277" t="s">
        <v>135</v>
      </c>
      <c r="C303" s="278">
        <v>302.45</v>
      </c>
      <c r="D303" s="279">
        <v>302.86666666666667</v>
      </c>
      <c r="E303" s="279">
        <v>298.98333333333335</v>
      </c>
      <c r="F303" s="279">
        <v>295.51666666666665</v>
      </c>
      <c r="G303" s="279">
        <v>291.63333333333333</v>
      </c>
      <c r="H303" s="279">
        <v>306.33333333333337</v>
      </c>
      <c r="I303" s="279">
        <v>310.2166666666667</v>
      </c>
      <c r="J303" s="279">
        <v>313.68333333333339</v>
      </c>
      <c r="K303" s="277">
        <v>306.75</v>
      </c>
      <c r="L303" s="277">
        <v>299.39999999999998</v>
      </c>
      <c r="M303" s="277">
        <v>27.948979999999999</v>
      </c>
    </row>
    <row r="304" spans="1:13">
      <c r="A304" s="268">
        <v>294</v>
      </c>
      <c r="B304" s="277" t="s">
        <v>456</v>
      </c>
      <c r="C304" s="278">
        <v>731.75</v>
      </c>
      <c r="D304" s="279">
        <v>733.91666666666663</v>
      </c>
      <c r="E304" s="279">
        <v>717.83333333333326</v>
      </c>
      <c r="F304" s="279">
        <v>703.91666666666663</v>
      </c>
      <c r="G304" s="279">
        <v>687.83333333333326</v>
      </c>
      <c r="H304" s="279">
        <v>747.83333333333326</v>
      </c>
      <c r="I304" s="279">
        <v>763.91666666666652</v>
      </c>
      <c r="J304" s="279">
        <v>777.83333333333326</v>
      </c>
      <c r="K304" s="277">
        <v>750</v>
      </c>
      <c r="L304" s="277">
        <v>720</v>
      </c>
      <c r="M304" s="277">
        <v>0.74372000000000005</v>
      </c>
    </row>
    <row r="305" spans="1:13">
      <c r="A305" s="268">
        <v>295</v>
      </c>
      <c r="B305" s="277" t="s">
        <v>136</v>
      </c>
      <c r="C305" s="278">
        <v>909.95</v>
      </c>
      <c r="D305" s="279">
        <v>908.38333333333333</v>
      </c>
      <c r="E305" s="279">
        <v>901.56666666666661</v>
      </c>
      <c r="F305" s="279">
        <v>893.18333333333328</v>
      </c>
      <c r="G305" s="279">
        <v>886.36666666666656</v>
      </c>
      <c r="H305" s="279">
        <v>916.76666666666665</v>
      </c>
      <c r="I305" s="279">
        <v>923.58333333333348</v>
      </c>
      <c r="J305" s="279">
        <v>931.9666666666667</v>
      </c>
      <c r="K305" s="277">
        <v>915.2</v>
      </c>
      <c r="L305" s="277">
        <v>900</v>
      </c>
      <c r="M305" s="277">
        <v>44.889400000000002</v>
      </c>
    </row>
    <row r="306" spans="1:13">
      <c r="A306" s="268">
        <v>296</v>
      </c>
      <c r="B306" s="277" t="s">
        <v>266</v>
      </c>
      <c r="C306" s="278">
        <v>2690.8</v>
      </c>
      <c r="D306" s="279">
        <v>2706.25</v>
      </c>
      <c r="E306" s="279">
        <v>2632.5</v>
      </c>
      <c r="F306" s="279">
        <v>2574.1999999999998</v>
      </c>
      <c r="G306" s="279">
        <v>2500.4499999999998</v>
      </c>
      <c r="H306" s="279">
        <v>2764.55</v>
      </c>
      <c r="I306" s="279">
        <v>2838.3</v>
      </c>
      <c r="J306" s="279">
        <v>2896.6000000000004</v>
      </c>
      <c r="K306" s="277">
        <v>2780</v>
      </c>
      <c r="L306" s="277">
        <v>2647.95</v>
      </c>
      <c r="M306" s="277">
        <v>3.1758500000000001</v>
      </c>
    </row>
    <row r="307" spans="1:13">
      <c r="A307" s="268">
        <v>297</v>
      </c>
      <c r="B307" s="277" t="s">
        <v>265</v>
      </c>
      <c r="C307" s="278">
        <v>1618.9</v>
      </c>
      <c r="D307" s="279">
        <v>1621.1333333333332</v>
      </c>
      <c r="E307" s="279">
        <v>1601.7666666666664</v>
      </c>
      <c r="F307" s="279">
        <v>1584.6333333333332</v>
      </c>
      <c r="G307" s="279">
        <v>1565.2666666666664</v>
      </c>
      <c r="H307" s="279">
        <v>1638.2666666666664</v>
      </c>
      <c r="I307" s="279">
        <v>1657.6333333333332</v>
      </c>
      <c r="J307" s="279">
        <v>1674.7666666666664</v>
      </c>
      <c r="K307" s="277">
        <v>1640.5</v>
      </c>
      <c r="L307" s="277">
        <v>1604</v>
      </c>
      <c r="M307" s="277">
        <v>1.3738900000000001</v>
      </c>
    </row>
    <row r="308" spans="1:13">
      <c r="A308" s="268">
        <v>298</v>
      </c>
      <c r="B308" s="277" t="s">
        <v>137</v>
      </c>
      <c r="C308" s="278">
        <v>1000.85</v>
      </c>
      <c r="D308" s="279">
        <v>990.94999999999993</v>
      </c>
      <c r="E308" s="279">
        <v>976.89999999999986</v>
      </c>
      <c r="F308" s="279">
        <v>952.94999999999993</v>
      </c>
      <c r="G308" s="279">
        <v>938.89999999999986</v>
      </c>
      <c r="H308" s="279">
        <v>1014.8999999999999</v>
      </c>
      <c r="I308" s="279">
        <v>1028.9499999999998</v>
      </c>
      <c r="J308" s="279">
        <v>1052.8999999999999</v>
      </c>
      <c r="K308" s="277">
        <v>1005</v>
      </c>
      <c r="L308" s="277">
        <v>967</v>
      </c>
      <c r="M308" s="277">
        <v>60.25029</v>
      </c>
    </row>
    <row r="309" spans="1:13">
      <c r="A309" s="268">
        <v>299</v>
      </c>
      <c r="B309" s="277" t="s">
        <v>457</v>
      </c>
      <c r="C309" s="278">
        <v>1420.5</v>
      </c>
      <c r="D309" s="279">
        <v>1415.1666666666667</v>
      </c>
      <c r="E309" s="279">
        <v>1390.3333333333335</v>
      </c>
      <c r="F309" s="279">
        <v>1360.1666666666667</v>
      </c>
      <c r="G309" s="279">
        <v>1335.3333333333335</v>
      </c>
      <c r="H309" s="279">
        <v>1445.3333333333335</v>
      </c>
      <c r="I309" s="279">
        <v>1470.166666666667</v>
      </c>
      <c r="J309" s="279">
        <v>1500.3333333333335</v>
      </c>
      <c r="K309" s="277">
        <v>1440</v>
      </c>
      <c r="L309" s="277">
        <v>1385</v>
      </c>
      <c r="M309" s="277">
        <v>1.84771</v>
      </c>
    </row>
    <row r="310" spans="1:13">
      <c r="A310" s="268">
        <v>300</v>
      </c>
      <c r="B310" s="277" t="s">
        <v>138</v>
      </c>
      <c r="C310" s="278">
        <v>613.45000000000005</v>
      </c>
      <c r="D310" s="279">
        <v>616.4666666666667</v>
      </c>
      <c r="E310" s="279">
        <v>608.93333333333339</v>
      </c>
      <c r="F310" s="279">
        <v>604.41666666666674</v>
      </c>
      <c r="G310" s="279">
        <v>596.88333333333344</v>
      </c>
      <c r="H310" s="279">
        <v>620.98333333333335</v>
      </c>
      <c r="I310" s="279">
        <v>628.51666666666665</v>
      </c>
      <c r="J310" s="279">
        <v>633.0333333333333</v>
      </c>
      <c r="K310" s="277">
        <v>624</v>
      </c>
      <c r="L310" s="277">
        <v>611.95000000000005</v>
      </c>
      <c r="M310" s="277">
        <v>38.056489999999997</v>
      </c>
    </row>
    <row r="311" spans="1:13">
      <c r="A311" s="268">
        <v>301</v>
      </c>
      <c r="B311" s="277" t="s">
        <v>139</v>
      </c>
      <c r="C311" s="278">
        <v>138.1</v>
      </c>
      <c r="D311" s="279">
        <v>136.88333333333335</v>
      </c>
      <c r="E311" s="279">
        <v>135.01666666666671</v>
      </c>
      <c r="F311" s="279">
        <v>131.93333333333337</v>
      </c>
      <c r="G311" s="279">
        <v>130.06666666666672</v>
      </c>
      <c r="H311" s="279">
        <v>139.9666666666667</v>
      </c>
      <c r="I311" s="279">
        <v>141.83333333333331</v>
      </c>
      <c r="J311" s="279">
        <v>144.91666666666669</v>
      </c>
      <c r="K311" s="277">
        <v>138.75</v>
      </c>
      <c r="L311" s="277">
        <v>133.80000000000001</v>
      </c>
      <c r="M311" s="277">
        <v>93.106160000000003</v>
      </c>
    </row>
    <row r="312" spans="1:13">
      <c r="A312" s="268">
        <v>302</v>
      </c>
      <c r="B312" s="277" t="s">
        <v>319</v>
      </c>
      <c r="C312" s="278">
        <v>12.8</v>
      </c>
      <c r="D312" s="279">
        <v>12.833333333333334</v>
      </c>
      <c r="E312" s="279">
        <v>12.716666666666669</v>
      </c>
      <c r="F312" s="279">
        <v>12.633333333333335</v>
      </c>
      <c r="G312" s="279">
        <v>12.516666666666669</v>
      </c>
      <c r="H312" s="279">
        <v>12.916666666666668</v>
      </c>
      <c r="I312" s="279">
        <v>13.033333333333331</v>
      </c>
      <c r="J312" s="279">
        <v>13.116666666666667</v>
      </c>
      <c r="K312" s="277">
        <v>12.95</v>
      </c>
      <c r="L312" s="277">
        <v>12.75</v>
      </c>
      <c r="M312" s="277">
        <v>17.73922</v>
      </c>
    </row>
    <row r="313" spans="1:13">
      <c r="A313" s="268">
        <v>303</v>
      </c>
      <c r="B313" s="277" t="s">
        <v>464</v>
      </c>
      <c r="C313" s="278">
        <v>129.6</v>
      </c>
      <c r="D313" s="279">
        <v>130.5</v>
      </c>
      <c r="E313" s="279">
        <v>128.1</v>
      </c>
      <c r="F313" s="279">
        <v>126.6</v>
      </c>
      <c r="G313" s="279">
        <v>124.19999999999999</v>
      </c>
      <c r="H313" s="279">
        <v>132</v>
      </c>
      <c r="I313" s="279">
        <v>134.39999999999998</v>
      </c>
      <c r="J313" s="279">
        <v>135.9</v>
      </c>
      <c r="K313" s="277">
        <v>132.9</v>
      </c>
      <c r="L313" s="277">
        <v>129</v>
      </c>
      <c r="M313" s="277">
        <v>0.88793</v>
      </c>
    </row>
    <row r="314" spans="1:13">
      <c r="A314" s="268">
        <v>304</v>
      </c>
      <c r="B314" s="277" t="s">
        <v>466</v>
      </c>
      <c r="C314" s="278">
        <v>343.95</v>
      </c>
      <c r="D314" s="279">
        <v>341.56666666666661</v>
      </c>
      <c r="E314" s="279">
        <v>336.53333333333319</v>
      </c>
      <c r="F314" s="279">
        <v>329.11666666666656</v>
      </c>
      <c r="G314" s="279">
        <v>324.08333333333314</v>
      </c>
      <c r="H314" s="279">
        <v>348.98333333333323</v>
      </c>
      <c r="I314" s="279">
        <v>354.01666666666665</v>
      </c>
      <c r="J314" s="279">
        <v>361.43333333333328</v>
      </c>
      <c r="K314" s="277">
        <v>346.6</v>
      </c>
      <c r="L314" s="277">
        <v>334.15</v>
      </c>
      <c r="M314" s="277">
        <v>0.23608999999999999</v>
      </c>
    </row>
    <row r="315" spans="1:13">
      <c r="A315" s="268">
        <v>305</v>
      </c>
      <c r="B315" s="277" t="s">
        <v>462</v>
      </c>
      <c r="C315" s="278">
        <v>3021.4</v>
      </c>
      <c r="D315" s="279">
        <v>3003.8166666666671</v>
      </c>
      <c r="E315" s="279">
        <v>2942.6333333333341</v>
      </c>
      <c r="F315" s="279">
        <v>2863.8666666666672</v>
      </c>
      <c r="G315" s="279">
        <v>2802.6833333333343</v>
      </c>
      <c r="H315" s="279">
        <v>3082.5833333333339</v>
      </c>
      <c r="I315" s="279">
        <v>3143.7666666666673</v>
      </c>
      <c r="J315" s="279">
        <v>3222.5333333333338</v>
      </c>
      <c r="K315" s="277">
        <v>3065</v>
      </c>
      <c r="L315" s="277">
        <v>2925.05</v>
      </c>
      <c r="M315" s="277">
        <v>8.1500000000000003E-2</v>
      </c>
    </row>
    <row r="316" spans="1:13">
      <c r="A316" s="268">
        <v>306</v>
      </c>
      <c r="B316" s="277" t="s">
        <v>463</v>
      </c>
      <c r="C316" s="278">
        <v>229.6</v>
      </c>
      <c r="D316" s="279">
        <v>230.70000000000002</v>
      </c>
      <c r="E316" s="279">
        <v>225.90000000000003</v>
      </c>
      <c r="F316" s="279">
        <v>222.20000000000002</v>
      </c>
      <c r="G316" s="279">
        <v>217.40000000000003</v>
      </c>
      <c r="H316" s="279">
        <v>234.40000000000003</v>
      </c>
      <c r="I316" s="279">
        <v>239.20000000000005</v>
      </c>
      <c r="J316" s="279">
        <v>242.90000000000003</v>
      </c>
      <c r="K316" s="277">
        <v>235.5</v>
      </c>
      <c r="L316" s="277">
        <v>227</v>
      </c>
      <c r="M316" s="277">
        <v>0.77885000000000004</v>
      </c>
    </row>
    <row r="317" spans="1:13">
      <c r="A317" s="268">
        <v>307</v>
      </c>
      <c r="B317" s="277" t="s">
        <v>140</v>
      </c>
      <c r="C317" s="278">
        <v>160.19999999999999</v>
      </c>
      <c r="D317" s="279">
        <v>159.26666666666665</v>
      </c>
      <c r="E317" s="279">
        <v>156.43333333333331</v>
      </c>
      <c r="F317" s="279">
        <v>152.66666666666666</v>
      </c>
      <c r="G317" s="279">
        <v>149.83333333333331</v>
      </c>
      <c r="H317" s="279">
        <v>163.0333333333333</v>
      </c>
      <c r="I317" s="279">
        <v>165.86666666666667</v>
      </c>
      <c r="J317" s="279">
        <v>169.6333333333333</v>
      </c>
      <c r="K317" s="277">
        <v>162.1</v>
      </c>
      <c r="L317" s="277">
        <v>155.5</v>
      </c>
      <c r="M317" s="277">
        <v>70.261690000000002</v>
      </c>
    </row>
    <row r="318" spans="1:13">
      <c r="A318" s="268">
        <v>308</v>
      </c>
      <c r="B318" s="277" t="s">
        <v>141</v>
      </c>
      <c r="C318" s="278">
        <v>364.5</v>
      </c>
      <c r="D318" s="279">
        <v>366.06666666666661</v>
      </c>
      <c r="E318" s="279">
        <v>361.5833333333332</v>
      </c>
      <c r="F318" s="279">
        <v>358.66666666666657</v>
      </c>
      <c r="G318" s="279">
        <v>354.18333333333317</v>
      </c>
      <c r="H318" s="279">
        <v>368.98333333333323</v>
      </c>
      <c r="I318" s="279">
        <v>373.46666666666658</v>
      </c>
      <c r="J318" s="279">
        <v>376.38333333333327</v>
      </c>
      <c r="K318" s="277">
        <v>370.55</v>
      </c>
      <c r="L318" s="277">
        <v>363.15</v>
      </c>
      <c r="M318" s="277">
        <v>15.141310000000001</v>
      </c>
    </row>
    <row r="319" spans="1:13">
      <c r="A319" s="268">
        <v>309</v>
      </c>
      <c r="B319" s="277" t="s">
        <v>142</v>
      </c>
      <c r="C319" s="278">
        <v>7052.8</v>
      </c>
      <c r="D319" s="279">
        <v>7077.5999999999995</v>
      </c>
      <c r="E319" s="279">
        <v>6980.1999999999989</v>
      </c>
      <c r="F319" s="279">
        <v>6907.5999999999995</v>
      </c>
      <c r="G319" s="279">
        <v>6810.1999999999989</v>
      </c>
      <c r="H319" s="279">
        <v>7150.1999999999989</v>
      </c>
      <c r="I319" s="279">
        <v>7247.5999999999985</v>
      </c>
      <c r="J319" s="279">
        <v>7320.1999999999989</v>
      </c>
      <c r="K319" s="277">
        <v>7175</v>
      </c>
      <c r="L319" s="277">
        <v>7005</v>
      </c>
      <c r="M319" s="277">
        <v>8.9441799999999994</v>
      </c>
    </row>
    <row r="320" spans="1:13">
      <c r="A320" s="268">
        <v>310</v>
      </c>
      <c r="B320" s="277" t="s">
        <v>458</v>
      </c>
      <c r="C320" s="278">
        <v>850.25</v>
      </c>
      <c r="D320" s="279">
        <v>849.73333333333323</v>
      </c>
      <c r="E320" s="279">
        <v>833.51666666666642</v>
      </c>
      <c r="F320" s="279">
        <v>816.78333333333319</v>
      </c>
      <c r="G320" s="279">
        <v>800.56666666666638</v>
      </c>
      <c r="H320" s="279">
        <v>866.46666666666647</v>
      </c>
      <c r="I320" s="279">
        <v>882.68333333333339</v>
      </c>
      <c r="J320" s="279">
        <v>899.41666666666652</v>
      </c>
      <c r="K320" s="277">
        <v>865.95</v>
      </c>
      <c r="L320" s="277">
        <v>833</v>
      </c>
      <c r="M320" s="277">
        <v>0.25652999999999998</v>
      </c>
    </row>
    <row r="321" spans="1:13">
      <c r="A321" s="268">
        <v>311</v>
      </c>
      <c r="B321" s="277" t="s">
        <v>143</v>
      </c>
      <c r="C321" s="278">
        <v>541.4</v>
      </c>
      <c r="D321" s="279">
        <v>543.98333333333335</v>
      </c>
      <c r="E321" s="279">
        <v>536.4666666666667</v>
      </c>
      <c r="F321" s="279">
        <v>531.5333333333333</v>
      </c>
      <c r="G321" s="279">
        <v>524.01666666666665</v>
      </c>
      <c r="H321" s="279">
        <v>548.91666666666674</v>
      </c>
      <c r="I321" s="279">
        <v>556.43333333333339</v>
      </c>
      <c r="J321" s="279">
        <v>561.36666666666679</v>
      </c>
      <c r="K321" s="277">
        <v>551.5</v>
      </c>
      <c r="L321" s="277">
        <v>539.04999999999995</v>
      </c>
      <c r="M321" s="277">
        <v>22.83249</v>
      </c>
    </row>
    <row r="322" spans="1:13">
      <c r="A322" s="268">
        <v>312</v>
      </c>
      <c r="B322" s="277" t="s">
        <v>472</v>
      </c>
      <c r="C322" s="278">
        <v>1701.05</v>
      </c>
      <c r="D322" s="279">
        <v>1718.5333333333335</v>
      </c>
      <c r="E322" s="279">
        <v>1668.2666666666671</v>
      </c>
      <c r="F322" s="279">
        <v>1635.4833333333336</v>
      </c>
      <c r="G322" s="279">
        <v>1585.2166666666672</v>
      </c>
      <c r="H322" s="279">
        <v>1751.3166666666671</v>
      </c>
      <c r="I322" s="279">
        <v>1801.5833333333335</v>
      </c>
      <c r="J322" s="279">
        <v>1834.366666666667</v>
      </c>
      <c r="K322" s="277">
        <v>1768.8</v>
      </c>
      <c r="L322" s="277">
        <v>1685.75</v>
      </c>
      <c r="M322" s="277">
        <v>4.1544600000000003</v>
      </c>
    </row>
    <row r="323" spans="1:13">
      <c r="A323" s="268">
        <v>313</v>
      </c>
      <c r="B323" s="277" t="s">
        <v>468</v>
      </c>
      <c r="C323" s="278">
        <v>2020.8</v>
      </c>
      <c r="D323" s="279">
        <v>1992.2666666666667</v>
      </c>
      <c r="E323" s="279">
        <v>1944.5333333333333</v>
      </c>
      <c r="F323" s="279">
        <v>1868.2666666666667</v>
      </c>
      <c r="G323" s="279">
        <v>1820.5333333333333</v>
      </c>
      <c r="H323" s="279">
        <v>2068.5333333333333</v>
      </c>
      <c r="I323" s="279">
        <v>2116.2666666666664</v>
      </c>
      <c r="J323" s="279">
        <v>2192.5333333333333</v>
      </c>
      <c r="K323" s="277">
        <v>2040</v>
      </c>
      <c r="L323" s="277">
        <v>1916</v>
      </c>
      <c r="M323" s="277">
        <v>2.02603</v>
      </c>
    </row>
    <row r="324" spans="1:13">
      <c r="A324" s="268">
        <v>314</v>
      </c>
      <c r="B324" s="277" t="s">
        <v>144</v>
      </c>
      <c r="C324" s="278">
        <v>618.65</v>
      </c>
      <c r="D324" s="279">
        <v>620.9</v>
      </c>
      <c r="E324" s="279">
        <v>609</v>
      </c>
      <c r="F324" s="279">
        <v>599.35</v>
      </c>
      <c r="G324" s="279">
        <v>587.45000000000005</v>
      </c>
      <c r="H324" s="279">
        <v>630.54999999999995</v>
      </c>
      <c r="I324" s="279">
        <v>642.44999999999982</v>
      </c>
      <c r="J324" s="279">
        <v>652.09999999999991</v>
      </c>
      <c r="K324" s="277">
        <v>632.79999999999995</v>
      </c>
      <c r="L324" s="277">
        <v>611.25</v>
      </c>
      <c r="M324" s="277">
        <v>9.9321400000000004</v>
      </c>
    </row>
    <row r="325" spans="1:13">
      <c r="A325" s="268">
        <v>315</v>
      </c>
      <c r="B325" s="277" t="s">
        <v>145</v>
      </c>
      <c r="C325" s="278">
        <v>936.55</v>
      </c>
      <c r="D325" s="279">
        <v>931.68333333333339</v>
      </c>
      <c r="E325" s="279">
        <v>922.36666666666679</v>
      </c>
      <c r="F325" s="279">
        <v>908.18333333333339</v>
      </c>
      <c r="G325" s="279">
        <v>898.86666666666679</v>
      </c>
      <c r="H325" s="279">
        <v>945.86666666666679</v>
      </c>
      <c r="I325" s="279">
        <v>955.18333333333339</v>
      </c>
      <c r="J325" s="279">
        <v>969.36666666666679</v>
      </c>
      <c r="K325" s="277">
        <v>941</v>
      </c>
      <c r="L325" s="277">
        <v>917.5</v>
      </c>
      <c r="M325" s="277">
        <v>7.1464600000000003</v>
      </c>
    </row>
    <row r="326" spans="1:13">
      <c r="A326" s="268">
        <v>316</v>
      </c>
      <c r="B326" s="277" t="s">
        <v>465</v>
      </c>
      <c r="C326" s="278">
        <v>186.25</v>
      </c>
      <c r="D326" s="279">
        <v>186.68333333333331</v>
      </c>
      <c r="E326" s="279">
        <v>183.66666666666663</v>
      </c>
      <c r="F326" s="279">
        <v>181.08333333333331</v>
      </c>
      <c r="G326" s="279">
        <v>178.06666666666663</v>
      </c>
      <c r="H326" s="279">
        <v>189.26666666666662</v>
      </c>
      <c r="I326" s="279">
        <v>192.28333333333333</v>
      </c>
      <c r="J326" s="279">
        <v>194.86666666666662</v>
      </c>
      <c r="K326" s="277">
        <v>189.7</v>
      </c>
      <c r="L326" s="277">
        <v>184.1</v>
      </c>
      <c r="M326" s="277">
        <v>0.83921000000000001</v>
      </c>
    </row>
    <row r="327" spans="1:13">
      <c r="A327" s="268">
        <v>317</v>
      </c>
      <c r="B327" s="277" t="s">
        <v>1975</v>
      </c>
      <c r="C327" s="278">
        <v>210.6</v>
      </c>
      <c r="D327" s="279">
        <v>211.55000000000004</v>
      </c>
      <c r="E327" s="279">
        <v>208.35000000000008</v>
      </c>
      <c r="F327" s="279">
        <v>206.10000000000005</v>
      </c>
      <c r="G327" s="279">
        <v>202.90000000000009</v>
      </c>
      <c r="H327" s="279">
        <v>213.80000000000007</v>
      </c>
      <c r="I327" s="279">
        <v>217.00000000000006</v>
      </c>
      <c r="J327" s="279">
        <v>219.25000000000006</v>
      </c>
      <c r="K327" s="277">
        <v>214.75</v>
      </c>
      <c r="L327" s="277">
        <v>209.3</v>
      </c>
      <c r="M327" s="277">
        <v>5.9253299999999998</v>
      </c>
    </row>
    <row r="328" spans="1:13">
      <c r="A328" s="268">
        <v>318</v>
      </c>
      <c r="B328" s="277" t="s">
        <v>469</v>
      </c>
      <c r="C328" s="278">
        <v>74.55</v>
      </c>
      <c r="D328" s="279">
        <v>75.716666666666669</v>
      </c>
      <c r="E328" s="279">
        <v>72.983333333333334</v>
      </c>
      <c r="F328" s="279">
        <v>71.416666666666671</v>
      </c>
      <c r="G328" s="279">
        <v>68.683333333333337</v>
      </c>
      <c r="H328" s="279">
        <v>77.283333333333331</v>
      </c>
      <c r="I328" s="279">
        <v>80.01666666666668</v>
      </c>
      <c r="J328" s="279">
        <v>81.583333333333329</v>
      </c>
      <c r="K328" s="277">
        <v>78.45</v>
      </c>
      <c r="L328" s="277">
        <v>74.150000000000006</v>
      </c>
      <c r="M328" s="277">
        <v>6.1419800000000002</v>
      </c>
    </row>
    <row r="329" spans="1:13">
      <c r="A329" s="268">
        <v>319</v>
      </c>
      <c r="B329" s="277" t="s">
        <v>470</v>
      </c>
      <c r="C329" s="278">
        <v>368.1</v>
      </c>
      <c r="D329" s="279">
        <v>362.43333333333334</v>
      </c>
      <c r="E329" s="279">
        <v>355.41666666666669</v>
      </c>
      <c r="F329" s="279">
        <v>342.73333333333335</v>
      </c>
      <c r="G329" s="279">
        <v>335.7166666666667</v>
      </c>
      <c r="H329" s="279">
        <v>375.11666666666667</v>
      </c>
      <c r="I329" s="279">
        <v>382.13333333333333</v>
      </c>
      <c r="J329" s="279">
        <v>394.81666666666666</v>
      </c>
      <c r="K329" s="277">
        <v>369.45</v>
      </c>
      <c r="L329" s="277">
        <v>349.75</v>
      </c>
      <c r="M329" s="277">
        <v>3.5808599999999999</v>
      </c>
    </row>
    <row r="330" spans="1:13">
      <c r="A330" s="268">
        <v>320</v>
      </c>
      <c r="B330" s="277" t="s">
        <v>146</v>
      </c>
      <c r="C330" s="278">
        <v>1251.7</v>
      </c>
      <c r="D330" s="279">
        <v>1241.8</v>
      </c>
      <c r="E330" s="279">
        <v>1227.5999999999999</v>
      </c>
      <c r="F330" s="279">
        <v>1203.5</v>
      </c>
      <c r="G330" s="279">
        <v>1189.3</v>
      </c>
      <c r="H330" s="279">
        <v>1265.8999999999999</v>
      </c>
      <c r="I330" s="279">
        <v>1280.1000000000001</v>
      </c>
      <c r="J330" s="279">
        <v>1304.1999999999998</v>
      </c>
      <c r="K330" s="277">
        <v>1256</v>
      </c>
      <c r="L330" s="277">
        <v>1217.7</v>
      </c>
      <c r="M330" s="277">
        <v>17.662410000000001</v>
      </c>
    </row>
    <row r="331" spans="1:13">
      <c r="A331" s="268">
        <v>321</v>
      </c>
      <c r="B331" s="277" t="s">
        <v>459</v>
      </c>
      <c r="C331" s="278">
        <v>18.05</v>
      </c>
      <c r="D331" s="279">
        <v>18.166666666666668</v>
      </c>
      <c r="E331" s="279">
        <v>17.883333333333336</v>
      </c>
      <c r="F331" s="279">
        <v>17.716666666666669</v>
      </c>
      <c r="G331" s="279">
        <v>17.433333333333337</v>
      </c>
      <c r="H331" s="279">
        <v>18.333333333333336</v>
      </c>
      <c r="I331" s="279">
        <v>18.616666666666667</v>
      </c>
      <c r="J331" s="279">
        <v>18.783333333333335</v>
      </c>
      <c r="K331" s="277">
        <v>18.45</v>
      </c>
      <c r="L331" s="277">
        <v>18</v>
      </c>
      <c r="M331" s="277">
        <v>6.9663300000000001</v>
      </c>
    </row>
    <row r="332" spans="1:13">
      <c r="A332" s="268">
        <v>322</v>
      </c>
      <c r="B332" s="277" t="s">
        <v>460</v>
      </c>
      <c r="C332" s="278">
        <v>148.65</v>
      </c>
      <c r="D332" s="279">
        <v>148.91666666666666</v>
      </c>
      <c r="E332" s="279">
        <v>145.83333333333331</v>
      </c>
      <c r="F332" s="279">
        <v>143.01666666666665</v>
      </c>
      <c r="G332" s="279">
        <v>139.93333333333331</v>
      </c>
      <c r="H332" s="279">
        <v>151.73333333333332</v>
      </c>
      <c r="I332" s="279">
        <v>154.81666666666663</v>
      </c>
      <c r="J332" s="279">
        <v>157.63333333333333</v>
      </c>
      <c r="K332" s="277">
        <v>152</v>
      </c>
      <c r="L332" s="277">
        <v>146.1</v>
      </c>
      <c r="M332" s="277">
        <v>2.7872300000000001</v>
      </c>
    </row>
    <row r="333" spans="1:13">
      <c r="A333" s="268">
        <v>323</v>
      </c>
      <c r="B333" s="277" t="s">
        <v>147</v>
      </c>
      <c r="C333" s="278">
        <v>120.9</v>
      </c>
      <c r="D333" s="279">
        <v>119.88333333333333</v>
      </c>
      <c r="E333" s="279">
        <v>117.61666666666665</v>
      </c>
      <c r="F333" s="279">
        <v>114.33333333333331</v>
      </c>
      <c r="G333" s="279">
        <v>112.06666666666663</v>
      </c>
      <c r="H333" s="279">
        <v>123.16666666666666</v>
      </c>
      <c r="I333" s="279">
        <v>125.43333333333334</v>
      </c>
      <c r="J333" s="279">
        <v>128.71666666666667</v>
      </c>
      <c r="K333" s="277">
        <v>122.15</v>
      </c>
      <c r="L333" s="277">
        <v>116.6</v>
      </c>
      <c r="M333" s="277">
        <v>213.37130999999999</v>
      </c>
    </row>
    <row r="334" spans="1:13">
      <c r="A334" s="268">
        <v>324</v>
      </c>
      <c r="B334" s="277" t="s">
        <v>471</v>
      </c>
      <c r="C334" s="278">
        <v>656.75</v>
      </c>
      <c r="D334" s="279">
        <v>660.15</v>
      </c>
      <c r="E334" s="279">
        <v>650.59999999999991</v>
      </c>
      <c r="F334" s="279">
        <v>644.44999999999993</v>
      </c>
      <c r="G334" s="279">
        <v>634.89999999999986</v>
      </c>
      <c r="H334" s="279">
        <v>666.3</v>
      </c>
      <c r="I334" s="279">
        <v>675.84999999999991</v>
      </c>
      <c r="J334" s="279">
        <v>682</v>
      </c>
      <c r="K334" s="277">
        <v>669.7</v>
      </c>
      <c r="L334" s="277">
        <v>654</v>
      </c>
      <c r="M334" s="277">
        <v>0.26107000000000002</v>
      </c>
    </row>
    <row r="335" spans="1:13">
      <c r="A335" s="268">
        <v>325</v>
      </c>
      <c r="B335" s="277" t="s">
        <v>268</v>
      </c>
      <c r="C335" s="278">
        <v>1330.15</v>
      </c>
      <c r="D335" s="279">
        <v>1313.05</v>
      </c>
      <c r="E335" s="279">
        <v>1277.0999999999999</v>
      </c>
      <c r="F335" s="279">
        <v>1224.05</v>
      </c>
      <c r="G335" s="279">
        <v>1188.0999999999999</v>
      </c>
      <c r="H335" s="279">
        <v>1366.1</v>
      </c>
      <c r="I335" s="279">
        <v>1402.0500000000002</v>
      </c>
      <c r="J335" s="279">
        <v>1455.1</v>
      </c>
      <c r="K335" s="277">
        <v>1349</v>
      </c>
      <c r="L335" s="277">
        <v>1260</v>
      </c>
      <c r="M335" s="277">
        <v>9.9006399999999992</v>
      </c>
    </row>
    <row r="336" spans="1:13">
      <c r="A336" s="268">
        <v>326</v>
      </c>
      <c r="B336" s="277" t="s">
        <v>148</v>
      </c>
      <c r="C336" s="278">
        <v>58408.45</v>
      </c>
      <c r="D336" s="279">
        <v>58669.483333333337</v>
      </c>
      <c r="E336" s="279">
        <v>57938.966666666674</v>
      </c>
      <c r="F336" s="279">
        <v>57469.483333333337</v>
      </c>
      <c r="G336" s="279">
        <v>56738.966666666674</v>
      </c>
      <c r="H336" s="279">
        <v>59138.966666666674</v>
      </c>
      <c r="I336" s="279">
        <v>59869.483333333337</v>
      </c>
      <c r="J336" s="279">
        <v>60338.966666666674</v>
      </c>
      <c r="K336" s="277">
        <v>59400</v>
      </c>
      <c r="L336" s="277">
        <v>58200</v>
      </c>
      <c r="M336" s="277">
        <v>0.40616999999999998</v>
      </c>
    </row>
    <row r="337" spans="1:13">
      <c r="A337" s="268">
        <v>327</v>
      </c>
      <c r="B337" s="277" t="s">
        <v>267</v>
      </c>
      <c r="C337" s="278">
        <v>29.65</v>
      </c>
      <c r="D337" s="279">
        <v>29.799999999999997</v>
      </c>
      <c r="E337" s="279">
        <v>29.399999999999995</v>
      </c>
      <c r="F337" s="279">
        <v>29.15</v>
      </c>
      <c r="G337" s="279">
        <v>28.749999999999996</v>
      </c>
      <c r="H337" s="279">
        <v>30.049999999999994</v>
      </c>
      <c r="I337" s="279">
        <v>30.45</v>
      </c>
      <c r="J337" s="279">
        <v>30.699999999999992</v>
      </c>
      <c r="K337" s="277">
        <v>30.2</v>
      </c>
      <c r="L337" s="277">
        <v>29.55</v>
      </c>
      <c r="M337" s="277">
        <v>4.85311</v>
      </c>
    </row>
    <row r="338" spans="1:13">
      <c r="A338" s="268">
        <v>328</v>
      </c>
      <c r="B338" s="277" t="s">
        <v>149</v>
      </c>
      <c r="C338" s="278">
        <v>1131.05</v>
      </c>
      <c r="D338" s="279">
        <v>1129.6333333333332</v>
      </c>
      <c r="E338" s="279">
        <v>1117.4166666666665</v>
      </c>
      <c r="F338" s="279">
        <v>1103.7833333333333</v>
      </c>
      <c r="G338" s="279">
        <v>1091.5666666666666</v>
      </c>
      <c r="H338" s="279">
        <v>1143.2666666666664</v>
      </c>
      <c r="I338" s="279">
        <v>1155.4833333333331</v>
      </c>
      <c r="J338" s="279">
        <v>1169.1166666666663</v>
      </c>
      <c r="K338" s="277">
        <v>1141.8499999999999</v>
      </c>
      <c r="L338" s="277">
        <v>1116</v>
      </c>
      <c r="M338" s="277">
        <v>9.9320000000000004</v>
      </c>
    </row>
    <row r="339" spans="1:13">
      <c r="A339" s="268">
        <v>329</v>
      </c>
      <c r="B339" s="277" t="s">
        <v>3161</v>
      </c>
      <c r="C339" s="278">
        <v>284.8</v>
      </c>
      <c r="D339" s="279">
        <v>284.56666666666666</v>
      </c>
      <c r="E339" s="279">
        <v>280.43333333333334</v>
      </c>
      <c r="F339" s="279">
        <v>276.06666666666666</v>
      </c>
      <c r="G339" s="279">
        <v>271.93333333333334</v>
      </c>
      <c r="H339" s="279">
        <v>288.93333333333334</v>
      </c>
      <c r="I339" s="279">
        <v>293.06666666666666</v>
      </c>
      <c r="J339" s="279">
        <v>297.43333333333334</v>
      </c>
      <c r="K339" s="277">
        <v>288.7</v>
      </c>
      <c r="L339" s="277">
        <v>280.2</v>
      </c>
      <c r="M339" s="277">
        <v>8.6448599999999995</v>
      </c>
    </row>
    <row r="340" spans="1:13">
      <c r="A340" s="268">
        <v>330</v>
      </c>
      <c r="B340" s="277" t="s">
        <v>269</v>
      </c>
      <c r="C340" s="278">
        <v>794.65</v>
      </c>
      <c r="D340" s="279">
        <v>795.06666666666661</v>
      </c>
      <c r="E340" s="279">
        <v>785.13333333333321</v>
      </c>
      <c r="F340" s="279">
        <v>775.61666666666656</v>
      </c>
      <c r="G340" s="279">
        <v>765.68333333333317</v>
      </c>
      <c r="H340" s="279">
        <v>804.58333333333326</v>
      </c>
      <c r="I340" s="279">
        <v>814.51666666666665</v>
      </c>
      <c r="J340" s="279">
        <v>824.0333333333333</v>
      </c>
      <c r="K340" s="277">
        <v>805</v>
      </c>
      <c r="L340" s="277">
        <v>785.55</v>
      </c>
      <c r="M340" s="277">
        <v>2.3529200000000001</v>
      </c>
    </row>
    <row r="341" spans="1:13">
      <c r="A341" s="268">
        <v>331</v>
      </c>
      <c r="B341" s="277" t="s">
        <v>150</v>
      </c>
      <c r="C341" s="278">
        <v>34.299999999999997</v>
      </c>
      <c r="D341" s="279">
        <v>34.616666666666667</v>
      </c>
      <c r="E341" s="279">
        <v>33.833333333333336</v>
      </c>
      <c r="F341" s="279">
        <v>33.366666666666667</v>
      </c>
      <c r="G341" s="279">
        <v>32.583333333333336</v>
      </c>
      <c r="H341" s="279">
        <v>35.083333333333336</v>
      </c>
      <c r="I341" s="279">
        <v>35.866666666666667</v>
      </c>
      <c r="J341" s="279">
        <v>36.333333333333336</v>
      </c>
      <c r="K341" s="277">
        <v>35.4</v>
      </c>
      <c r="L341" s="277">
        <v>34.15</v>
      </c>
      <c r="M341" s="277">
        <v>116.57906</v>
      </c>
    </row>
    <row r="342" spans="1:13">
      <c r="A342" s="268">
        <v>332</v>
      </c>
      <c r="B342" s="277" t="s">
        <v>261</v>
      </c>
      <c r="C342" s="278">
        <v>3533.55</v>
      </c>
      <c r="D342" s="279">
        <v>3501.0166666666664</v>
      </c>
      <c r="E342" s="279">
        <v>3442.833333333333</v>
      </c>
      <c r="F342" s="279">
        <v>3352.1166666666668</v>
      </c>
      <c r="G342" s="279">
        <v>3293.9333333333334</v>
      </c>
      <c r="H342" s="279">
        <v>3591.7333333333327</v>
      </c>
      <c r="I342" s="279">
        <v>3649.9166666666661</v>
      </c>
      <c r="J342" s="279">
        <v>3740.6333333333323</v>
      </c>
      <c r="K342" s="277">
        <v>3559.2</v>
      </c>
      <c r="L342" s="277">
        <v>3410.3</v>
      </c>
      <c r="M342" s="277">
        <v>6.3706300000000002</v>
      </c>
    </row>
    <row r="343" spans="1:13">
      <c r="A343" s="268">
        <v>333</v>
      </c>
      <c r="B343" s="277" t="s">
        <v>478</v>
      </c>
      <c r="C343" s="278">
        <v>2175.4</v>
      </c>
      <c r="D343" s="279">
        <v>2154.7999999999997</v>
      </c>
      <c r="E343" s="279">
        <v>2110.5999999999995</v>
      </c>
      <c r="F343" s="279">
        <v>2045.7999999999997</v>
      </c>
      <c r="G343" s="279">
        <v>2001.5999999999995</v>
      </c>
      <c r="H343" s="279">
        <v>2219.5999999999995</v>
      </c>
      <c r="I343" s="279">
        <v>2263.7999999999993</v>
      </c>
      <c r="J343" s="279">
        <v>2328.5999999999995</v>
      </c>
      <c r="K343" s="277">
        <v>2199</v>
      </c>
      <c r="L343" s="277">
        <v>2090</v>
      </c>
      <c r="M343" s="277">
        <v>2.0194399999999999</v>
      </c>
    </row>
    <row r="344" spans="1:13">
      <c r="A344" s="268">
        <v>334</v>
      </c>
      <c r="B344" s="277" t="s">
        <v>151</v>
      </c>
      <c r="C344" s="278">
        <v>26.55</v>
      </c>
      <c r="D344" s="279">
        <v>26.566666666666666</v>
      </c>
      <c r="E344" s="279">
        <v>26.033333333333331</v>
      </c>
      <c r="F344" s="279">
        <v>25.516666666666666</v>
      </c>
      <c r="G344" s="279">
        <v>24.983333333333331</v>
      </c>
      <c r="H344" s="279">
        <v>27.083333333333332</v>
      </c>
      <c r="I344" s="279">
        <v>27.616666666666671</v>
      </c>
      <c r="J344" s="279">
        <v>28.133333333333333</v>
      </c>
      <c r="K344" s="277">
        <v>27.1</v>
      </c>
      <c r="L344" s="277">
        <v>26.05</v>
      </c>
      <c r="M344" s="277">
        <v>66.972849999999994</v>
      </c>
    </row>
    <row r="345" spans="1:13">
      <c r="A345" s="268">
        <v>335</v>
      </c>
      <c r="B345" s="277" t="s">
        <v>477</v>
      </c>
      <c r="C345" s="278">
        <v>62.05</v>
      </c>
      <c r="D345" s="279">
        <v>62.449999999999996</v>
      </c>
      <c r="E345" s="279">
        <v>60.949999999999989</v>
      </c>
      <c r="F345" s="279">
        <v>59.849999999999994</v>
      </c>
      <c r="G345" s="279">
        <v>58.349999999999987</v>
      </c>
      <c r="H345" s="279">
        <v>63.54999999999999</v>
      </c>
      <c r="I345" s="279">
        <v>65.050000000000011</v>
      </c>
      <c r="J345" s="279">
        <v>66.149999999999991</v>
      </c>
      <c r="K345" s="277">
        <v>63.95</v>
      </c>
      <c r="L345" s="277">
        <v>61.35</v>
      </c>
      <c r="M345" s="277">
        <v>3.0468999999999999</v>
      </c>
    </row>
    <row r="346" spans="1:13">
      <c r="A346" s="268">
        <v>336</v>
      </c>
      <c r="B346" s="277" t="s">
        <v>152</v>
      </c>
      <c r="C346" s="278">
        <v>34.049999999999997</v>
      </c>
      <c r="D346" s="279">
        <v>33.916666666666664</v>
      </c>
      <c r="E346" s="279">
        <v>33.333333333333329</v>
      </c>
      <c r="F346" s="279">
        <v>32.616666666666667</v>
      </c>
      <c r="G346" s="279">
        <v>32.033333333333331</v>
      </c>
      <c r="H346" s="279">
        <v>34.633333333333326</v>
      </c>
      <c r="I346" s="279">
        <v>35.216666666666654</v>
      </c>
      <c r="J346" s="279">
        <v>35.933333333333323</v>
      </c>
      <c r="K346" s="277">
        <v>34.5</v>
      </c>
      <c r="L346" s="277">
        <v>33.200000000000003</v>
      </c>
      <c r="M346" s="277">
        <v>104.42144</v>
      </c>
    </row>
    <row r="347" spans="1:13">
      <c r="A347" s="268">
        <v>337</v>
      </c>
      <c r="B347" s="277" t="s">
        <v>473</v>
      </c>
      <c r="C347" s="278">
        <v>566.5</v>
      </c>
      <c r="D347" s="279">
        <v>565.91666666666663</v>
      </c>
      <c r="E347" s="279">
        <v>557.5333333333333</v>
      </c>
      <c r="F347" s="279">
        <v>548.56666666666672</v>
      </c>
      <c r="G347" s="279">
        <v>540.18333333333339</v>
      </c>
      <c r="H347" s="279">
        <v>574.88333333333321</v>
      </c>
      <c r="I347" s="279">
        <v>583.26666666666665</v>
      </c>
      <c r="J347" s="279">
        <v>592.23333333333312</v>
      </c>
      <c r="K347" s="277">
        <v>574.29999999999995</v>
      </c>
      <c r="L347" s="277">
        <v>556.95000000000005</v>
      </c>
      <c r="M347" s="277">
        <v>0.49079</v>
      </c>
    </row>
    <row r="348" spans="1:13">
      <c r="A348" s="268">
        <v>338</v>
      </c>
      <c r="B348" s="277" t="s">
        <v>153</v>
      </c>
      <c r="C348" s="278">
        <v>16040.95</v>
      </c>
      <c r="D348" s="279">
        <v>16072.949999999999</v>
      </c>
      <c r="E348" s="279">
        <v>15979.999999999998</v>
      </c>
      <c r="F348" s="279">
        <v>15919.05</v>
      </c>
      <c r="G348" s="279">
        <v>15826.099999999999</v>
      </c>
      <c r="H348" s="279">
        <v>16133.899999999998</v>
      </c>
      <c r="I348" s="279">
        <v>16226.849999999999</v>
      </c>
      <c r="J348" s="279">
        <v>16287.799999999997</v>
      </c>
      <c r="K348" s="277">
        <v>16165.9</v>
      </c>
      <c r="L348" s="277">
        <v>16012</v>
      </c>
      <c r="M348" s="277">
        <v>0.94984999999999997</v>
      </c>
    </row>
    <row r="349" spans="1:13">
      <c r="A349" s="268">
        <v>339</v>
      </c>
      <c r="B349" s="277" t="s">
        <v>476</v>
      </c>
      <c r="C349" s="278">
        <v>36.5</v>
      </c>
      <c r="D349" s="279">
        <v>36.533333333333331</v>
      </c>
      <c r="E349" s="279">
        <v>35.266666666666666</v>
      </c>
      <c r="F349" s="279">
        <v>34.033333333333331</v>
      </c>
      <c r="G349" s="279">
        <v>32.766666666666666</v>
      </c>
      <c r="H349" s="279">
        <v>37.766666666666666</v>
      </c>
      <c r="I349" s="279">
        <v>39.033333333333331</v>
      </c>
      <c r="J349" s="279">
        <v>40.266666666666666</v>
      </c>
      <c r="K349" s="277">
        <v>37.799999999999997</v>
      </c>
      <c r="L349" s="277">
        <v>35.299999999999997</v>
      </c>
      <c r="M349" s="277">
        <v>7.9575699999999996</v>
      </c>
    </row>
    <row r="350" spans="1:13">
      <c r="A350" s="268">
        <v>340</v>
      </c>
      <c r="B350" s="277" t="s">
        <v>475</v>
      </c>
      <c r="C350" s="278">
        <v>345.1</v>
      </c>
      <c r="D350" s="279">
        <v>343.39999999999992</v>
      </c>
      <c r="E350" s="279">
        <v>336.84999999999985</v>
      </c>
      <c r="F350" s="279">
        <v>328.59999999999991</v>
      </c>
      <c r="G350" s="279">
        <v>322.04999999999984</v>
      </c>
      <c r="H350" s="279">
        <v>351.64999999999986</v>
      </c>
      <c r="I350" s="279">
        <v>358.19999999999993</v>
      </c>
      <c r="J350" s="279">
        <v>366.44999999999987</v>
      </c>
      <c r="K350" s="277">
        <v>349.95</v>
      </c>
      <c r="L350" s="277">
        <v>335.15</v>
      </c>
      <c r="M350" s="277">
        <v>1.5483</v>
      </c>
    </row>
    <row r="351" spans="1:13">
      <c r="A351" s="268">
        <v>341</v>
      </c>
      <c r="B351" s="277" t="s">
        <v>270</v>
      </c>
      <c r="C351" s="278">
        <v>20.75</v>
      </c>
      <c r="D351" s="279">
        <v>20.75</v>
      </c>
      <c r="E351" s="279">
        <v>20.65</v>
      </c>
      <c r="F351" s="279">
        <v>20.549999999999997</v>
      </c>
      <c r="G351" s="279">
        <v>20.449999999999996</v>
      </c>
      <c r="H351" s="279">
        <v>20.85</v>
      </c>
      <c r="I351" s="279">
        <v>20.950000000000003</v>
      </c>
      <c r="J351" s="279">
        <v>21.050000000000004</v>
      </c>
      <c r="K351" s="277">
        <v>20.85</v>
      </c>
      <c r="L351" s="277">
        <v>20.65</v>
      </c>
      <c r="M351" s="277">
        <v>19.3461</v>
      </c>
    </row>
    <row r="352" spans="1:13">
      <c r="A352" s="268">
        <v>342</v>
      </c>
      <c r="B352" s="277" t="s">
        <v>283</v>
      </c>
      <c r="C352" s="278">
        <v>110.55</v>
      </c>
      <c r="D352" s="279">
        <v>110.83333333333333</v>
      </c>
      <c r="E352" s="279">
        <v>109.46666666666665</v>
      </c>
      <c r="F352" s="279">
        <v>108.38333333333333</v>
      </c>
      <c r="G352" s="279">
        <v>107.01666666666665</v>
      </c>
      <c r="H352" s="279">
        <v>111.91666666666666</v>
      </c>
      <c r="I352" s="279">
        <v>113.28333333333333</v>
      </c>
      <c r="J352" s="279">
        <v>114.36666666666666</v>
      </c>
      <c r="K352" s="277">
        <v>112.2</v>
      </c>
      <c r="L352" s="277">
        <v>109.75</v>
      </c>
      <c r="M352" s="277">
        <v>1.6946699999999999</v>
      </c>
    </row>
    <row r="353" spans="1:13">
      <c r="A353" s="268">
        <v>343</v>
      </c>
      <c r="B353" s="277" t="s">
        <v>479</v>
      </c>
      <c r="C353" s="278">
        <v>1269.4000000000001</v>
      </c>
      <c r="D353" s="279">
        <v>1269.2</v>
      </c>
      <c r="E353" s="279">
        <v>1252.8500000000001</v>
      </c>
      <c r="F353" s="279">
        <v>1236.3000000000002</v>
      </c>
      <c r="G353" s="279">
        <v>1219.9500000000003</v>
      </c>
      <c r="H353" s="279">
        <v>1285.75</v>
      </c>
      <c r="I353" s="279">
        <v>1302.0999999999999</v>
      </c>
      <c r="J353" s="279">
        <v>1318.6499999999999</v>
      </c>
      <c r="K353" s="277">
        <v>1285.55</v>
      </c>
      <c r="L353" s="277">
        <v>1252.6500000000001</v>
      </c>
      <c r="M353" s="277">
        <v>0.11191</v>
      </c>
    </row>
    <row r="354" spans="1:13">
      <c r="A354" s="268">
        <v>344</v>
      </c>
      <c r="B354" s="277" t="s">
        <v>474</v>
      </c>
      <c r="C354" s="278">
        <v>53.5</v>
      </c>
      <c r="D354" s="279">
        <v>53.933333333333337</v>
      </c>
      <c r="E354" s="279">
        <v>52.816666666666677</v>
      </c>
      <c r="F354" s="279">
        <v>52.13333333333334</v>
      </c>
      <c r="G354" s="279">
        <v>51.01666666666668</v>
      </c>
      <c r="H354" s="279">
        <v>54.616666666666674</v>
      </c>
      <c r="I354" s="279">
        <v>55.733333333333334</v>
      </c>
      <c r="J354" s="279">
        <v>56.416666666666671</v>
      </c>
      <c r="K354" s="277">
        <v>55.05</v>
      </c>
      <c r="L354" s="277">
        <v>53.25</v>
      </c>
      <c r="M354" s="277">
        <v>3.79128</v>
      </c>
    </row>
    <row r="355" spans="1:13">
      <c r="A355" s="268">
        <v>345</v>
      </c>
      <c r="B355" s="277" t="s">
        <v>155</v>
      </c>
      <c r="C355" s="278">
        <v>89.6</v>
      </c>
      <c r="D355" s="279">
        <v>89.566666666666663</v>
      </c>
      <c r="E355" s="279">
        <v>88.533333333333331</v>
      </c>
      <c r="F355" s="279">
        <v>87.466666666666669</v>
      </c>
      <c r="G355" s="279">
        <v>86.433333333333337</v>
      </c>
      <c r="H355" s="279">
        <v>90.633333333333326</v>
      </c>
      <c r="I355" s="279">
        <v>91.666666666666657</v>
      </c>
      <c r="J355" s="279">
        <v>92.73333333333332</v>
      </c>
      <c r="K355" s="277">
        <v>90.6</v>
      </c>
      <c r="L355" s="277">
        <v>88.5</v>
      </c>
      <c r="M355" s="277">
        <v>35.827550000000002</v>
      </c>
    </row>
    <row r="356" spans="1:13">
      <c r="A356" s="268">
        <v>346</v>
      </c>
      <c r="B356" s="277" t="s">
        <v>156</v>
      </c>
      <c r="C356" s="278">
        <v>91.1</v>
      </c>
      <c r="D356" s="279">
        <v>91.466666666666654</v>
      </c>
      <c r="E356" s="279">
        <v>90.183333333333309</v>
      </c>
      <c r="F356" s="279">
        <v>89.266666666666652</v>
      </c>
      <c r="G356" s="279">
        <v>87.983333333333306</v>
      </c>
      <c r="H356" s="279">
        <v>92.383333333333312</v>
      </c>
      <c r="I356" s="279">
        <v>93.666666666666643</v>
      </c>
      <c r="J356" s="279">
        <v>94.583333333333314</v>
      </c>
      <c r="K356" s="277">
        <v>92.75</v>
      </c>
      <c r="L356" s="277">
        <v>90.55</v>
      </c>
      <c r="M356" s="277">
        <v>268.69515000000001</v>
      </c>
    </row>
    <row r="357" spans="1:13">
      <c r="A357" s="268">
        <v>347</v>
      </c>
      <c r="B357" s="277" t="s">
        <v>271</v>
      </c>
      <c r="C357" s="278">
        <v>407.65</v>
      </c>
      <c r="D357" s="279">
        <v>407.29999999999995</v>
      </c>
      <c r="E357" s="279">
        <v>396.64999999999992</v>
      </c>
      <c r="F357" s="279">
        <v>385.65</v>
      </c>
      <c r="G357" s="279">
        <v>374.99999999999994</v>
      </c>
      <c r="H357" s="279">
        <v>418.2999999999999</v>
      </c>
      <c r="I357" s="279">
        <v>428.95</v>
      </c>
      <c r="J357" s="279">
        <v>439.94999999999987</v>
      </c>
      <c r="K357" s="277">
        <v>417.95</v>
      </c>
      <c r="L357" s="277">
        <v>396.3</v>
      </c>
      <c r="M357" s="277">
        <v>3.40408</v>
      </c>
    </row>
    <row r="358" spans="1:13">
      <c r="A358" s="268">
        <v>348</v>
      </c>
      <c r="B358" s="277" t="s">
        <v>272</v>
      </c>
      <c r="C358" s="278">
        <v>3024.9</v>
      </c>
      <c r="D358" s="279">
        <v>3025.9333333333329</v>
      </c>
      <c r="E358" s="279">
        <v>2979.9666666666658</v>
      </c>
      <c r="F358" s="279">
        <v>2935.0333333333328</v>
      </c>
      <c r="G358" s="279">
        <v>2889.0666666666657</v>
      </c>
      <c r="H358" s="279">
        <v>3070.8666666666659</v>
      </c>
      <c r="I358" s="279">
        <v>3116.833333333333</v>
      </c>
      <c r="J358" s="279">
        <v>3161.766666666666</v>
      </c>
      <c r="K358" s="277">
        <v>3071.9</v>
      </c>
      <c r="L358" s="277">
        <v>2981</v>
      </c>
      <c r="M358" s="277">
        <v>0.89585000000000004</v>
      </c>
    </row>
    <row r="359" spans="1:13">
      <c r="A359" s="268">
        <v>349</v>
      </c>
      <c r="B359" s="277" t="s">
        <v>157</v>
      </c>
      <c r="C359" s="278">
        <v>95.85</v>
      </c>
      <c r="D359" s="279">
        <v>95.75</v>
      </c>
      <c r="E359" s="279">
        <v>95.3</v>
      </c>
      <c r="F359" s="279">
        <v>94.75</v>
      </c>
      <c r="G359" s="279">
        <v>94.3</v>
      </c>
      <c r="H359" s="279">
        <v>96.3</v>
      </c>
      <c r="I359" s="279">
        <v>96.749999999999986</v>
      </c>
      <c r="J359" s="279">
        <v>97.3</v>
      </c>
      <c r="K359" s="277">
        <v>96.2</v>
      </c>
      <c r="L359" s="277">
        <v>95.2</v>
      </c>
      <c r="M359" s="277">
        <v>5.4451200000000002</v>
      </c>
    </row>
    <row r="360" spans="1:13">
      <c r="A360" s="268">
        <v>350</v>
      </c>
      <c r="B360" s="277" t="s">
        <v>480</v>
      </c>
      <c r="C360" s="278">
        <v>68.599999999999994</v>
      </c>
      <c r="D360" s="279">
        <v>68.033333333333331</v>
      </c>
      <c r="E360" s="279">
        <v>66.566666666666663</v>
      </c>
      <c r="F360" s="279">
        <v>64.533333333333331</v>
      </c>
      <c r="G360" s="279">
        <v>63.066666666666663</v>
      </c>
      <c r="H360" s="279">
        <v>70.066666666666663</v>
      </c>
      <c r="I360" s="279">
        <v>71.533333333333331</v>
      </c>
      <c r="J360" s="279">
        <v>73.566666666666663</v>
      </c>
      <c r="K360" s="277">
        <v>69.5</v>
      </c>
      <c r="L360" s="277">
        <v>66</v>
      </c>
      <c r="M360" s="277">
        <v>0.50946999999999998</v>
      </c>
    </row>
    <row r="361" spans="1:13">
      <c r="A361" s="268">
        <v>351</v>
      </c>
      <c r="B361" s="277" t="s">
        <v>158</v>
      </c>
      <c r="C361" s="278">
        <v>73.8</v>
      </c>
      <c r="D361" s="279">
        <v>73.8</v>
      </c>
      <c r="E361" s="279">
        <v>73.25</v>
      </c>
      <c r="F361" s="279">
        <v>72.7</v>
      </c>
      <c r="G361" s="279">
        <v>72.150000000000006</v>
      </c>
      <c r="H361" s="279">
        <v>74.349999999999994</v>
      </c>
      <c r="I361" s="279">
        <v>74.899999999999977</v>
      </c>
      <c r="J361" s="279">
        <v>75.449999999999989</v>
      </c>
      <c r="K361" s="277">
        <v>74.349999999999994</v>
      </c>
      <c r="L361" s="277">
        <v>73.25</v>
      </c>
      <c r="M361" s="277">
        <v>88.832089999999994</v>
      </c>
    </row>
    <row r="362" spans="1:13">
      <c r="A362" s="268">
        <v>352</v>
      </c>
      <c r="B362" s="277" t="s">
        <v>481</v>
      </c>
      <c r="C362" s="278">
        <v>62.95</v>
      </c>
      <c r="D362" s="279">
        <v>63.833333333333336</v>
      </c>
      <c r="E362" s="279">
        <v>61.866666666666674</v>
      </c>
      <c r="F362" s="279">
        <v>60.783333333333339</v>
      </c>
      <c r="G362" s="279">
        <v>58.816666666666677</v>
      </c>
      <c r="H362" s="279">
        <v>64.916666666666671</v>
      </c>
      <c r="I362" s="279">
        <v>66.883333333333326</v>
      </c>
      <c r="J362" s="279">
        <v>67.966666666666669</v>
      </c>
      <c r="K362" s="277">
        <v>65.8</v>
      </c>
      <c r="L362" s="277">
        <v>62.75</v>
      </c>
      <c r="M362" s="277">
        <v>3.6978900000000001</v>
      </c>
    </row>
    <row r="363" spans="1:13">
      <c r="A363" s="268">
        <v>353</v>
      </c>
      <c r="B363" s="277" t="s">
        <v>482</v>
      </c>
      <c r="C363" s="278">
        <v>226.15</v>
      </c>
      <c r="D363" s="279">
        <v>225.43333333333337</v>
      </c>
      <c r="E363" s="279">
        <v>217.31666666666672</v>
      </c>
      <c r="F363" s="279">
        <v>208.48333333333335</v>
      </c>
      <c r="G363" s="279">
        <v>200.3666666666667</v>
      </c>
      <c r="H363" s="279">
        <v>234.26666666666674</v>
      </c>
      <c r="I363" s="279">
        <v>242.38333333333335</v>
      </c>
      <c r="J363" s="279">
        <v>251.21666666666675</v>
      </c>
      <c r="K363" s="277">
        <v>233.55</v>
      </c>
      <c r="L363" s="277">
        <v>216.6</v>
      </c>
      <c r="M363" s="277">
        <v>11.987209999999999</v>
      </c>
    </row>
    <row r="364" spans="1:13">
      <c r="A364" s="268">
        <v>354</v>
      </c>
      <c r="B364" s="277" t="s">
        <v>483</v>
      </c>
      <c r="C364" s="278">
        <v>203.8</v>
      </c>
      <c r="D364" s="279">
        <v>204.85</v>
      </c>
      <c r="E364" s="279">
        <v>201.14999999999998</v>
      </c>
      <c r="F364" s="279">
        <v>198.49999999999997</v>
      </c>
      <c r="G364" s="279">
        <v>194.79999999999995</v>
      </c>
      <c r="H364" s="279">
        <v>207.5</v>
      </c>
      <c r="I364" s="279">
        <v>211.2</v>
      </c>
      <c r="J364" s="279">
        <v>213.85000000000002</v>
      </c>
      <c r="K364" s="277">
        <v>208.55</v>
      </c>
      <c r="L364" s="277">
        <v>202.2</v>
      </c>
      <c r="M364" s="277">
        <v>2.1251500000000001</v>
      </c>
    </row>
    <row r="365" spans="1:13">
      <c r="A365" s="268">
        <v>355</v>
      </c>
      <c r="B365" s="277" t="s">
        <v>159</v>
      </c>
      <c r="C365" s="278">
        <v>18870.150000000001</v>
      </c>
      <c r="D365" s="279">
        <v>19034.716666666667</v>
      </c>
      <c r="E365" s="279">
        <v>18655.433333333334</v>
      </c>
      <c r="F365" s="279">
        <v>18440.716666666667</v>
      </c>
      <c r="G365" s="279">
        <v>18061.433333333334</v>
      </c>
      <c r="H365" s="279">
        <v>19249.433333333334</v>
      </c>
      <c r="I365" s="279">
        <v>19628.716666666667</v>
      </c>
      <c r="J365" s="279">
        <v>19843.433333333334</v>
      </c>
      <c r="K365" s="277">
        <v>19414</v>
      </c>
      <c r="L365" s="277">
        <v>18820</v>
      </c>
      <c r="M365" s="277">
        <v>0.50212999999999997</v>
      </c>
    </row>
    <row r="366" spans="1:13">
      <c r="A366" s="268">
        <v>356</v>
      </c>
      <c r="B366" s="277" t="s">
        <v>160</v>
      </c>
      <c r="C366" s="278">
        <v>1347.45</v>
      </c>
      <c r="D366" s="279">
        <v>1341.95</v>
      </c>
      <c r="E366" s="279">
        <v>1324.0500000000002</v>
      </c>
      <c r="F366" s="279">
        <v>1300.6500000000001</v>
      </c>
      <c r="G366" s="279">
        <v>1282.7500000000002</v>
      </c>
      <c r="H366" s="279">
        <v>1365.3500000000001</v>
      </c>
      <c r="I366" s="279">
        <v>1383.2500000000002</v>
      </c>
      <c r="J366" s="279">
        <v>1406.65</v>
      </c>
      <c r="K366" s="277">
        <v>1359.85</v>
      </c>
      <c r="L366" s="277">
        <v>1318.55</v>
      </c>
      <c r="M366" s="277">
        <v>17.927420000000001</v>
      </c>
    </row>
    <row r="367" spans="1:13">
      <c r="A367" s="268">
        <v>357</v>
      </c>
      <c r="B367" s="277" t="s">
        <v>488</v>
      </c>
      <c r="C367" s="278">
        <v>1168.5999999999999</v>
      </c>
      <c r="D367" s="279">
        <v>1183</v>
      </c>
      <c r="E367" s="279">
        <v>1126</v>
      </c>
      <c r="F367" s="279">
        <v>1083.4000000000001</v>
      </c>
      <c r="G367" s="279">
        <v>1026.4000000000001</v>
      </c>
      <c r="H367" s="279">
        <v>1225.5999999999999</v>
      </c>
      <c r="I367" s="279">
        <v>1282.5999999999999</v>
      </c>
      <c r="J367" s="279">
        <v>1325.1999999999998</v>
      </c>
      <c r="K367" s="277">
        <v>1240</v>
      </c>
      <c r="L367" s="277">
        <v>1140.4000000000001</v>
      </c>
      <c r="M367" s="277">
        <v>3.9327200000000002</v>
      </c>
    </row>
    <row r="368" spans="1:13">
      <c r="A368" s="268">
        <v>358</v>
      </c>
      <c r="B368" s="277" t="s">
        <v>161</v>
      </c>
      <c r="C368" s="278">
        <v>240.5</v>
      </c>
      <c r="D368" s="279">
        <v>239.55000000000004</v>
      </c>
      <c r="E368" s="279">
        <v>236.25000000000009</v>
      </c>
      <c r="F368" s="279">
        <v>232.00000000000006</v>
      </c>
      <c r="G368" s="279">
        <v>228.7000000000001</v>
      </c>
      <c r="H368" s="279">
        <v>243.80000000000007</v>
      </c>
      <c r="I368" s="279">
        <v>247.10000000000002</v>
      </c>
      <c r="J368" s="279">
        <v>251.35000000000005</v>
      </c>
      <c r="K368" s="277">
        <v>242.85</v>
      </c>
      <c r="L368" s="277">
        <v>235.3</v>
      </c>
      <c r="M368" s="277">
        <v>26.663640000000001</v>
      </c>
    </row>
    <row r="369" spans="1:13">
      <c r="A369" s="268">
        <v>359</v>
      </c>
      <c r="B369" s="277" t="s">
        <v>162</v>
      </c>
      <c r="C369" s="278">
        <v>92.95</v>
      </c>
      <c r="D369" s="279">
        <v>92.8</v>
      </c>
      <c r="E369" s="279">
        <v>92.25</v>
      </c>
      <c r="F369" s="279">
        <v>91.55</v>
      </c>
      <c r="G369" s="279">
        <v>91</v>
      </c>
      <c r="H369" s="279">
        <v>93.5</v>
      </c>
      <c r="I369" s="279">
        <v>94.049999999999983</v>
      </c>
      <c r="J369" s="279">
        <v>94.75</v>
      </c>
      <c r="K369" s="277">
        <v>93.35</v>
      </c>
      <c r="L369" s="277">
        <v>92.1</v>
      </c>
      <c r="M369" s="277">
        <v>44.182659999999998</v>
      </c>
    </row>
    <row r="370" spans="1:13">
      <c r="A370" s="268">
        <v>360</v>
      </c>
      <c r="B370" s="277" t="s">
        <v>275</v>
      </c>
      <c r="C370" s="278">
        <v>4940.8999999999996</v>
      </c>
      <c r="D370" s="279">
        <v>4996.95</v>
      </c>
      <c r="E370" s="279">
        <v>4873.8999999999996</v>
      </c>
      <c r="F370" s="279">
        <v>4806.8999999999996</v>
      </c>
      <c r="G370" s="279">
        <v>4683.8499999999995</v>
      </c>
      <c r="H370" s="279">
        <v>5063.95</v>
      </c>
      <c r="I370" s="279">
        <v>5187.0000000000009</v>
      </c>
      <c r="J370" s="279">
        <v>5254</v>
      </c>
      <c r="K370" s="277">
        <v>5120</v>
      </c>
      <c r="L370" s="277">
        <v>4929.95</v>
      </c>
      <c r="M370" s="277">
        <v>1.3894200000000001</v>
      </c>
    </row>
    <row r="371" spans="1:13">
      <c r="A371" s="268">
        <v>361</v>
      </c>
      <c r="B371" s="277" t="s">
        <v>277</v>
      </c>
      <c r="C371" s="278">
        <v>10081.65</v>
      </c>
      <c r="D371" s="279">
        <v>10077.233333333334</v>
      </c>
      <c r="E371" s="279">
        <v>10004.466666666667</v>
      </c>
      <c r="F371" s="279">
        <v>9927.2833333333328</v>
      </c>
      <c r="G371" s="279">
        <v>9854.5166666666664</v>
      </c>
      <c r="H371" s="279">
        <v>10154.416666666668</v>
      </c>
      <c r="I371" s="279">
        <v>10227.183333333334</v>
      </c>
      <c r="J371" s="279">
        <v>10304.366666666669</v>
      </c>
      <c r="K371" s="277">
        <v>10150</v>
      </c>
      <c r="L371" s="277">
        <v>10000.049999999999</v>
      </c>
      <c r="M371" s="277">
        <v>4.904E-2</v>
      </c>
    </row>
    <row r="372" spans="1:13">
      <c r="A372" s="268">
        <v>362</v>
      </c>
      <c r="B372" s="277" t="s">
        <v>494</v>
      </c>
      <c r="C372" s="278">
        <v>5648.9</v>
      </c>
      <c r="D372" s="279">
        <v>5532.083333333333</v>
      </c>
      <c r="E372" s="279">
        <v>5379.1666666666661</v>
      </c>
      <c r="F372" s="279">
        <v>5109.4333333333334</v>
      </c>
      <c r="G372" s="279">
        <v>4956.5166666666664</v>
      </c>
      <c r="H372" s="279">
        <v>5801.8166666666657</v>
      </c>
      <c r="I372" s="279">
        <v>5954.7333333333318</v>
      </c>
      <c r="J372" s="279">
        <v>6224.4666666666653</v>
      </c>
      <c r="K372" s="277">
        <v>5685</v>
      </c>
      <c r="L372" s="277">
        <v>5262.35</v>
      </c>
      <c r="M372" s="277">
        <v>0.86243999999999998</v>
      </c>
    </row>
    <row r="373" spans="1:13">
      <c r="A373" s="268">
        <v>363</v>
      </c>
      <c r="B373" s="277" t="s">
        <v>489</v>
      </c>
      <c r="C373" s="278">
        <v>126.85</v>
      </c>
      <c r="D373" s="279">
        <v>124.7</v>
      </c>
      <c r="E373" s="279">
        <v>121.75</v>
      </c>
      <c r="F373" s="279">
        <v>116.64999999999999</v>
      </c>
      <c r="G373" s="279">
        <v>113.69999999999999</v>
      </c>
      <c r="H373" s="279">
        <v>129.80000000000001</v>
      </c>
      <c r="I373" s="279">
        <v>132.75000000000003</v>
      </c>
      <c r="J373" s="279">
        <v>137.85000000000002</v>
      </c>
      <c r="K373" s="277">
        <v>127.65</v>
      </c>
      <c r="L373" s="277">
        <v>119.6</v>
      </c>
      <c r="M373" s="277">
        <v>19.31324</v>
      </c>
    </row>
    <row r="374" spans="1:13">
      <c r="A374" s="268">
        <v>364</v>
      </c>
      <c r="B374" s="277" t="s">
        <v>490</v>
      </c>
      <c r="C374" s="278">
        <v>631.29999999999995</v>
      </c>
      <c r="D374" s="279">
        <v>633.94999999999993</v>
      </c>
      <c r="E374" s="279">
        <v>620.89999999999986</v>
      </c>
      <c r="F374" s="279">
        <v>610.49999999999989</v>
      </c>
      <c r="G374" s="279">
        <v>597.44999999999982</v>
      </c>
      <c r="H374" s="279">
        <v>644.34999999999991</v>
      </c>
      <c r="I374" s="279">
        <v>657.39999999999986</v>
      </c>
      <c r="J374" s="279">
        <v>667.8</v>
      </c>
      <c r="K374" s="277">
        <v>647</v>
      </c>
      <c r="L374" s="277">
        <v>623.54999999999995</v>
      </c>
      <c r="M374" s="277">
        <v>1.5406</v>
      </c>
    </row>
    <row r="375" spans="1:13">
      <c r="A375" s="268">
        <v>365</v>
      </c>
      <c r="B375" s="277" t="s">
        <v>163</v>
      </c>
      <c r="C375" s="278">
        <v>1498.55</v>
      </c>
      <c r="D375" s="279">
        <v>1498.1833333333334</v>
      </c>
      <c r="E375" s="279">
        <v>1481.3666666666668</v>
      </c>
      <c r="F375" s="279">
        <v>1464.1833333333334</v>
      </c>
      <c r="G375" s="279">
        <v>1447.3666666666668</v>
      </c>
      <c r="H375" s="279">
        <v>1515.3666666666668</v>
      </c>
      <c r="I375" s="279">
        <v>1532.1833333333334</v>
      </c>
      <c r="J375" s="279">
        <v>1549.3666666666668</v>
      </c>
      <c r="K375" s="277">
        <v>1515</v>
      </c>
      <c r="L375" s="277">
        <v>1481</v>
      </c>
      <c r="M375" s="277">
        <v>13.380089999999999</v>
      </c>
    </row>
    <row r="376" spans="1:13">
      <c r="A376" s="268">
        <v>366</v>
      </c>
      <c r="B376" s="277" t="s">
        <v>273</v>
      </c>
      <c r="C376" s="278">
        <v>2012.1</v>
      </c>
      <c r="D376" s="279">
        <v>1987.3666666666668</v>
      </c>
      <c r="E376" s="279">
        <v>1949.7333333333336</v>
      </c>
      <c r="F376" s="279">
        <v>1887.3666666666668</v>
      </c>
      <c r="G376" s="279">
        <v>1849.7333333333336</v>
      </c>
      <c r="H376" s="279">
        <v>2049.7333333333336</v>
      </c>
      <c r="I376" s="279">
        <v>2087.3666666666668</v>
      </c>
      <c r="J376" s="279">
        <v>2149.7333333333336</v>
      </c>
      <c r="K376" s="277">
        <v>2025</v>
      </c>
      <c r="L376" s="277">
        <v>1925</v>
      </c>
      <c r="M376" s="277">
        <v>3.5350000000000001</v>
      </c>
    </row>
    <row r="377" spans="1:13">
      <c r="A377" s="268">
        <v>367</v>
      </c>
      <c r="B377" s="277" t="s">
        <v>164</v>
      </c>
      <c r="C377" s="278">
        <v>33.299999999999997</v>
      </c>
      <c r="D377" s="279">
        <v>33.416666666666664</v>
      </c>
      <c r="E377" s="279">
        <v>32.883333333333326</v>
      </c>
      <c r="F377" s="279">
        <v>32.466666666666661</v>
      </c>
      <c r="G377" s="279">
        <v>31.933333333333323</v>
      </c>
      <c r="H377" s="279">
        <v>33.833333333333329</v>
      </c>
      <c r="I377" s="279">
        <v>34.366666666666674</v>
      </c>
      <c r="J377" s="279">
        <v>34.783333333333331</v>
      </c>
      <c r="K377" s="277">
        <v>33.950000000000003</v>
      </c>
      <c r="L377" s="277">
        <v>33</v>
      </c>
      <c r="M377" s="277">
        <v>239.22967</v>
      </c>
    </row>
    <row r="378" spans="1:13">
      <c r="A378" s="268">
        <v>368</v>
      </c>
      <c r="B378" s="277" t="s">
        <v>274</v>
      </c>
      <c r="C378" s="278">
        <v>323.5</v>
      </c>
      <c r="D378" s="279">
        <v>322.31666666666666</v>
      </c>
      <c r="E378" s="279">
        <v>313.63333333333333</v>
      </c>
      <c r="F378" s="279">
        <v>303.76666666666665</v>
      </c>
      <c r="G378" s="279">
        <v>295.08333333333331</v>
      </c>
      <c r="H378" s="279">
        <v>332.18333333333334</v>
      </c>
      <c r="I378" s="279">
        <v>340.86666666666662</v>
      </c>
      <c r="J378" s="279">
        <v>350.73333333333335</v>
      </c>
      <c r="K378" s="277">
        <v>331</v>
      </c>
      <c r="L378" s="277">
        <v>312.45</v>
      </c>
      <c r="M378" s="277">
        <v>6.5013899999999998</v>
      </c>
    </row>
    <row r="379" spans="1:13">
      <c r="A379" s="268">
        <v>369</v>
      </c>
      <c r="B379" s="277" t="s">
        <v>485</v>
      </c>
      <c r="C379" s="278">
        <v>170.9</v>
      </c>
      <c r="D379" s="279">
        <v>170.70000000000002</v>
      </c>
      <c r="E379" s="279">
        <v>167.30000000000004</v>
      </c>
      <c r="F379" s="279">
        <v>163.70000000000002</v>
      </c>
      <c r="G379" s="279">
        <v>160.30000000000004</v>
      </c>
      <c r="H379" s="279">
        <v>174.30000000000004</v>
      </c>
      <c r="I379" s="279">
        <v>177.70000000000002</v>
      </c>
      <c r="J379" s="279">
        <v>181.30000000000004</v>
      </c>
      <c r="K379" s="277">
        <v>174.1</v>
      </c>
      <c r="L379" s="277">
        <v>167.1</v>
      </c>
      <c r="M379" s="277">
        <v>3.5441400000000001</v>
      </c>
    </row>
    <row r="380" spans="1:13">
      <c r="A380" s="268">
        <v>370</v>
      </c>
      <c r="B380" s="277" t="s">
        <v>491</v>
      </c>
      <c r="C380" s="278">
        <v>897.05</v>
      </c>
      <c r="D380" s="279">
        <v>898.61666666666667</v>
      </c>
      <c r="E380" s="279">
        <v>887.43333333333339</v>
      </c>
      <c r="F380" s="279">
        <v>877.81666666666672</v>
      </c>
      <c r="G380" s="279">
        <v>866.63333333333344</v>
      </c>
      <c r="H380" s="279">
        <v>908.23333333333335</v>
      </c>
      <c r="I380" s="279">
        <v>919.41666666666652</v>
      </c>
      <c r="J380" s="279">
        <v>929.0333333333333</v>
      </c>
      <c r="K380" s="277">
        <v>909.8</v>
      </c>
      <c r="L380" s="277">
        <v>889</v>
      </c>
      <c r="M380" s="277">
        <v>1.97339</v>
      </c>
    </row>
    <row r="381" spans="1:13">
      <c r="A381" s="268">
        <v>371</v>
      </c>
      <c r="B381" s="277" t="s">
        <v>2223</v>
      </c>
      <c r="C381" s="278">
        <v>498.2</v>
      </c>
      <c r="D381" s="279">
        <v>499.81666666666666</v>
      </c>
      <c r="E381" s="279">
        <v>486.83333333333337</v>
      </c>
      <c r="F381" s="279">
        <v>475.4666666666667</v>
      </c>
      <c r="G381" s="279">
        <v>462.48333333333341</v>
      </c>
      <c r="H381" s="279">
        <v>511.18333333333334</v>
      </c>
      <c r="I381" s="279">
        <v>524.16666666666652</v>
      </c>
      <c r="J381" s="279">
        <v>535.5333333333333</v>
      </c>
      <c r="K381" s="277">
        <v>512.79999999999995</v>
      </c>
      <c r="L381" s="277">
        <v>488.45</v>
      </c>
      <c r="M381" s="277">
        <v>3.1045199999999999</v>
      </c>
    </row>
    <row r="382" spans="1:13">
      <c r="A382" s="268">
        <v>372</v>
      </c>
      <c r="B382" s="277" t="s">
        <v>165</v>
      </c>
      <c r="C382" s="278">
        <v>173.3</v>
      </c>
      <c r="D382" s="279">
        <v>172.73333333333335</v>
      </c>
      <c r="E382" s="279">
        <v>171.56666666666669</v>
      </c>
      <c r="F382" s="279">
        <v>169.83333333333334</v>
      </c>
      <c r="G382" s="279">
        <v>168.66666666666669</v>
      </c>
      <c r="H382" s="279">
        <v>174.4666666666667</v>
      </c>
      <c r="I382" s="279">
        <v>175.63333333333333</v>
      </c>
      <c r="J382" s="279">
        <v>177.3666666666667</v>
      </c>
      <c r="K382" s="277">
        <v>173.9</v>
      </c>
      <c r="L382" s="277">
        <v>171</v>
      </c>
      <c r="M382" s="277">
        <v>44.2057</v>
      </c>
    </row>
    <row r="383" spans="1:13">
      <c r="A383" s="268">
        <v>373</v>
      </c>
      <c r="B383" s="277" t="s">
        <v>492</v>
      </c>
      <c r="C383" s="278">
        <v>72.8</v>
      </c>
      <c r="D383" s="279">
        <v>71.916666666666671</v>
      </c>
      <c r="E383" s="279">
        <v>70.13333333333334</v>
      </c>
      <c r="F383" s="279">
        <v>67.466666666666669</v>
      </c>
      <c r="G383" s="279">
        <v>65.683333333333337</v>
      </c>
      <c r="H383" s="279">
        <v>74.583333333333343</v>
      </c>
      <c r="I383" s="279">
        <v>76.366666666666674</v>
      </c>
      <c r="J383" s="279">
        <v>79.033333333333346</v>
      </c>
      <c r="K383" s="277">
        <v>73.7</v>
      </c>
      <c r="L383" s="277">
        <v>69.25</v>
      </c>
      <c r="M383" s="277">
        <v>42.881880000000002</v>
      </c>
    </row>
    <row r="384" spans="1:13">
      <c r="A384" s="268">
        <v>374</v>
      </c>
      <c r="B384" s="277" t="s">
        <v>276</v>
      </c>
      <c r="C384" s="278">
        <v>254.5</v>
      </c>
      <c r="D384" s="279">
        <v>256.7166666666667</v>
      </c>
      <c r="E384" s="279">
        <v>250.48333333333341</v>
      </c>
      <c r="F384" s="279">
        <v>246.4666666666667</v>
      </c>
      <c r="G384" s="279">
        <v>240.23333333333341</v>
      </c>
      <c r="H384" s="279">
        <v>260.73333333333341</v>
      </c>
      <c r="I384" s="279">
        <v>266.96666666666675</v>
      </c>
      <c r="J384" s="279">
        <v>270.98333333333341</v>
      </c>
      <c r="K384" s="277">
        <v>262.95</v>
      </c>
      <c r="L384" s="277">
        <v>252.7</v>
      </c>
      <c r="M384" s="277">
        <v>4.4406299999999996</v>
      </c>
    </row>
    <row r="385" spans="1:13">
      <c r="A385" s="268">
        <v>375</v>
      </c>
      <c r="B385" s="277" t="s">
        <v>493</v>
      </c>
      <c r="C385" s="278">
        <v>59.55</v>
      </c>
      <c r="D385" s="279">
        <v>58.9</v>
      </c>
      <c r="E385" s="279">
        <v>56.449999999999996</v>
      </c>
      <c r="F385" s="279">
        <v>53.349999999999994</v>
      </c>
      <c r="G385" s="279">
        <v>50.899999999999991</v>
      </c>
      <c r="H385" s="279">
        <v>62</v>
      </c>
      <c r="I385" s="279">
        <v>64.45</v>
      </c>
      <c r="J385" s="279">
        <v>67.550000000000011</v>
      </c>
      <c r="K385" s="277">
        <v>61.35</v>
      </c>
      <c r="L385" s="277">
        <v>55.8</v>
      </c>
      <c r="M385" s="277">
        <v>13.81358</v>
      </c>
    </row>
    <row r="386" spans="1:13">
      <c r="A386" s="268">
        <v>376</v>
      </c>
      <c r="B386" s="277" t="s">
        <v>486</v>
      </c>
      <c r="C386" s="278">
        <v>53.9</v>
      </c>
      <c r="D386" s="279">
        <v>54.066666666666663</v>
      </c>
      <c r="E386" s="279">
        <v>53.333333333333329</v>
      </c>
      <c r="F386" s="279">
        <v>52.766666666666666</v>
      </c>
      <c r="G386" s="279">
        <v>52.033333333333331</v>
      </c>
      <c r="H386" s="279">
        <v>54.633333333333326</v>
      </c>
      <c r="I386" s="279">
        <v>55.36666666666666</v>
      </c>
      <c r="J386" s="279">
        <v>55.933333333333323</v>
      </c>
      <c r="K386" s="277">
        <v>54.8</v>
      </c>
      <c r="L386" s="277">
        <v>53.5</v>
      </c>
      <c r="M386" s="277">
        <v>18.00292</v>
      </c>
    </row>
    <row r="387" spans="1:13">
      <c r="A387" s="268">
        <v>377</v>
      </c>
      <c r="B387" s="277" t="s">
        <v>166</v>
      </c>
      <c r="C387" s="278">
        <v>1264.75</v>
      </c>
      <c r="D387" s="279">
        <v>1283.8666666666666</v>
      </c>
      <c r="E387" s="279">
        <v>1238.7333333333331</v>
      </c>
      <c r="F387" s="279">
        <v>1212.7166666666665</v>
      </c>
      <c r="G387" s="279">
        <v>1167.583333333333</v>
      </c>
      <c r="H387" s="279">
        <v>1309.8833333333332</v>
      </c>
      <c r="I387" s="279">
        <v>1355.0166666666669</v>
      </c>
      <c r="J387" s="279">
        <v>1381.0333333333333</v>
      </c>
      <c r="K387" s="277">
        <v>1329</v>
      </c>
      <c r="L387" s="277">
        <v>1257.8499999999999</v>
      </c>
      <c r="M387" s="277">
        <v>42.796340000000001</v>
      </c>
    </row>
    <row r="388" spans="1:13">
      <c r="A388" s="268">
        <v>378</v>
      </c>
      <c r="B388" s="277" t="s">
        <v>278</v>
      </c>
      <c r="C388" s="278">
        <v>438.3</v>
      </c>
      <c r="D388" s="279">
        <v>434.73333333333329</v>
      </c>
      <c r="E388" s="279">
        <v>422.46666666666658</v>
      </c>
      <c r="F388" s="279">
        <v>406.63333333333327</v>
      </c>
      <c r="G388" s="279">
        <v>394.36666666666656</v>
      </c>
      <c r="H388" s="279">
        <v>450.56666666666661</v>
      </c>
      <c r="I388" s="279">
        <v>462.83333333333337</v>
      </c>
      <c r="J388" s="279">
        <v>478.66666666666663</v>
      </c>
      <c r="K388" s="277">
        <v>447</v>
      </c>
      <c r="L388" s="277">
        <v>418.9</v>
      </c>
      <c r="M388" s="277">
        <v>12.144869999999999</v>
      </c>
    </row>
    <row r="389" spans="1:13">
      <c r="A389" s="268">
        <v>379</v>
      </c>
      <c r="B389" s="277" t="s">
        <v>496</v>
      </c>
      <c r="C389" s="278">
        <v>444.2</v>
      </c>
      <c r="D389" s="279">
        <v>435.71666666666664</v>
      </c>
      <c r="E389" s="279">
        <v>424.0333333333333</v>
      </c>
      <c r="F389" s="279">
        <v>403.86666666666667</v>
      </c>
      <c r="G389" s="279">
        <v>392.18333333333334</v>
      </c>
      <c r="H389" s="279">
        <v>455.88333333333327</v>
      </c>
      <c r="I389" s="279">
        <v>467.56666666666655</v>
      </c>
      <c r="J389" s="279">
        <v>487.73333333333323</v>
      </c>
      <c r="K389" s="277">
        <v>447.4</v>
      </c>
      <c r="L389" s="277">
        <v>415.55</v>
      </c>
      <c r="M389" s="277">
        <v>17.620010000000001</v>
      </c>
    </row>
    <row r="390" spans="1:13">
      <c r="A390" s="268">
        <v>380</v>
      </c>
      <c r="B390" s="277" t="s">
        <v>498</v>
      </c>
      <c r="C390" s="278">
        <v>111.75</v>
      </c>
      <c r="D390" s="279">
        <v>111.71666666666665</v>
      </c>
      <c r="E390" s="279">
        <v>110.0333333333333</v>
      </c>
      <c r="F390" s="279">
        <v>108.31666666666665</v>
      </c>
      <c r="G390" s="279">
        <v>106.6333333333333</v>
      </c>
      <c r="H390" s="279">
        <v>113.43333333333331</v>
      </c>
      <c r="I390" s="279">
        <v>115.11666666666667</v>
      </c>
      <c r="J390" s="279">
        <v>116.83333333333331</v>
      </c>
      <c r="K390" s="277">
        <v>113.4</v>
      </c>
      <c r="L390" s="277">
        <v>110</v>
      </c>
      <c r="M390" s="277">
        <v>7.0764800000000001</v>
      </c>
    </row>
    <row r="391" spans="1:13">
      <c r="A391" s="268">
        <v>381</v>
      </c>
      <c r="B391" s="277" t="s">
        <v>279</v>
      </c>
      <c r="C391" s="278">
        <v>460.4</v>
      </c>
      <c r="D391" s="279">
        <v>461.4666666666667</v>
      </c>
      <c r="E391" s="279">
        <v>452.93333333333339</v>
      </c>
      <c r="F391" s="279">
        <v>445.4666666666667</v>
      </c>
      <c r="G391" s="279">
        <v>436.93333333333339</v>
      </c>
      <c r="H391" s="279">
        <v>468.93333333333339</v>
      </c>
      <c r="I391" s="279">
        <v>477.4666666666667</v>
      </c>
      <c r="J391" s="279">
        <v>484.93333333333339</v>
      </c>
      <c r="K391" s="277">
        <v>470</v>
      </c>
      <c r="L391" s="277">
        <v>454</v>
      </c>
      <c r="M391" s="277">
        <v>1.4875700000000001</v>
      </c>
    </row>
    <row r="392" spans="1:13">
      <c r="A392" s="268">
        <v>382</v>
      </c>
      <c r="B392" s="277" t="s">
        <v>499</v>
      </c>
      <c r="C392" s="278">
        <v>313.8</v>
      </c>
      <c r="D392" s="279">
        <v>314.11666666666667</v>
      </c>
      <c r="E392" s="279">
        <v>309.78333333333336</v>
      </c>
      <c r="F392" s="279">
        <v>305.76666666666671</v>
      </c>
      <c r="G392" s="279">
        <v>301.43333333333339</v>
      </c>
      <c r="H392" s="279">
        <v>318.13333333333333</v>
      </c>
      <c r="I392" s="279">
        <v>322.46666666666658</v>
      </c>
      <c r="J392" s="279">
        <v>326.48333333333329</v>
      </c>
      <c r="K392" s="277">
        <v>318.45</v>
      </c>
      <c r="L392" s="277">
        <v>310.10000000000002</v>
      </c>
      <c r="M392" s="277">
        <v>7.4676200000000001</v>
      </c>
    </row>
    <row r="393" spans="1:13">
      <c r="A393" s="268">
        <v>383</v>
      </c>
      <c r="B393" s="277" t="s">
        <v>167</v>
      </c>
      <c r="C393" s="278">
        <v>730.35</v>
      </c>
      <c r="D393" s="279">
        <v>729.75</v>
      </c>
      <c r="E393" s="279">
        <v>724.6</v>
      </c>
      <c r="F393" s="279">
        <v>718.85</v>
      </c>
      <c r="G393" s="279">
        <v>713.7</v>
      </c>
      <c r="H393" s="279">
        <v>735.5</v>
      </c>
      <c r="I393" s="279">
        <v>740.65000000000009</v>
      </c>
      <c r="J393" s="279">
        <v>746.4</v>
      </c>
      <c r="K393" s="277">
        <v>734.9</v>
      </c>
      <c r="L393" s="277">
        <v>724</v>
      </c>
      <c r="M393" s="277">
        <v>6.3891299999999998</v>
      </c>
    </row>
    <row r="394" spans="1:13">
      <c r="A394" s="268">
        <v>384</v>
      </c>
      <c r="B394" s="277" t="s">
        <v>501</v>
      </c>
      <c r="C394" s="278">
        <v>1209.5</v>
      </c>
      <c r="D394" s="279">
        <v>1217.5</v>
      </c>
      <c r="E394" s="279">
        <v>1187</v>
      </c>
      <c r="F394" s="279">
        <v>1164.5</v>
      </c>
      <c r="G394" s="279">
        <v>1134</v>
      </c>
      <c r="H394" s="279">
        <v>1240</v>
      </c>
      <c r="I394" s="279">
        <v>1270.5</v>
      </c>
      <c r="J394" s="279">
        <v>1293</v>
      </c>
      <c r="K394" s="277">
        <v>1248</v>
      </c>
      <c r="L394" s="277">
        <v>1195</v>
      </c>
      <c r="M394" s="277">
        <v>0.14826</v>
      </c>
    </row>
    <row r="395" spans="1:13">
      <c r="A395" s="268">
        <v>385</v>
      </c>
      <c r="B395" s="277" t="s">
        <v>502</v>
      </c>
      <c r="C395" s="278">
        <v>277.89999999999998</v>
      </c>
      <c r="D395" s="279">
        <v>276.76666666666665</v>
      </c>
      <c r="E395" s="279">
        <v>272.43333333333328</v>
      </c>
      <c r="F395" s="279">
        <v>266.96666666666664</v>
      </c>
      <c r="G395" s="279">
        <v>262.63333333333327</v>
      </c>
      <c r="H395" s="279">
        <v>282.23333333333329</v>
      </c>
      <c r="I395" s="279">
        <v>286.56666666666666</v>
      </c>
      <c r="J395" s="279">
        <v>292.0333333333333</v>
      </c>
      <c r="K395" s="277">
        <v>281.10000000000002</v>
      </c>
      <c r="L395" s="277">
        <v>271.3</v>
      </c>
      <c r="M395" s="277">
        <v>7.6175499999999996</v>
      </c>
    </row>
    <row r="396" spans="1:13">
      <c r="A396" s="268">
        <v>386</v>
      </c>
      <c r="B396" s="277" t="s">
        <v>168</v>
      </c>
      <c r="C396" s="278">
        <v>183.95</v>
      </c>
      <c r="D396" s="279">
        <v>182.70000000000002</v>
      </c>
      <c r="E396" s="279">
        <v>180.75000000000003</v>
      </c>
      <c r="F396" s="279">
        <v>177.55</v>
      </c>
      <c r="G396" s="279">
        <v>175.60000000000002</v>
      </c>
      <c r="H396" s="279">
        <v>185.90000000000003</v>
      </c>
      <c r="I396" s="279">
        <v>187.85000000000002</v>
      </c>
      <c r="J396" s="279">
        <v>191.05000000000004</v>
      </c>
      <c r="K396" s="277">
        <v>184.65</v>
      </c>
      <c r="L396" s="277">
        <v>179.5</v>
      </c>
      <c r="M396" s="277">
        <v>153.40948</v>
      </c>
    </row>
    <row r="397" spans="1:13">
      <c r="A397" s="268">
        <v>387</v>
      </c>
      <c r="B397" s="277" t="s">
        <v>500</v>
      </c>
      <c r="C397" s="278">
        <v>47.15</v>
      </c>
      <c r="D397" s="279">
        <v>47.333333333333336</v>
      </c>
      <c r="E397" s="279">
        <v>46.81666666666667</v>
      </c>
      <c r="F397" s="279">
        <v>46.483333333333334</v>
      </c>
      <c r="G397" s="279">
        <v>45.966666666666669</v>
      </c>
      <c r="H397" s="279">
        <v>47.666666666666671</v>
      </c>
      <c r="I397" s="279">
        <v>48.183333333333337</v>
      </c>
      <c r="J397" s="279">
        <v>48.516666666666673</v>
      </c>
      <c r="K397" s="277">
        <v>47.85</v>
      </c>
      <c r="L397" s="277">
        <v>47</v>
      </c>
      <c r="M397" s="277">
        <v>4.2978800000000001</v>
      </c>
    </row>
    <row r="398" spans="1:13">
      <c r="A398" s="268">
        <v>388</v>
      </c>
      <c r="B398" s="277" t="s">
        <v>169</v>
      </c>
      <c r="C398" s="278">
        <v>108.8</v>
      </c>
      <c r="D398" s="279">
        <v>108.23333333333333</v>
      </c>
      <c r="E398" s="279">
        <v>107.06666666666666</v>
      </c>
      <c r="F398" s="279">
        <v>105.33333333333333</v>
      </c>
      <c r="G398" s="279">
        <v>104.16666666666666</v>
      </c>
      <c r="H398" s="279">
        <v>109.96666666666667</v>
      </c>
      <c r="I398" s="279">
        <v>111.13333333333333</v>
      </c>
      <c r="J398" s="279">
        <v>112.86666666666667</v>
      </c>
      <c r="K398" s="277">
        <v>109.4</v>
      </c>
      <c r="L398" s="277">
        <v>106.5</v>
      </c>
      <c r="M398" s="277">
        <v>52.228290000000001</v>
      </c>
    </row>
    <row r="399" spans="1:13">
      <c r="A399" s="268">
        <v>389</v>
      </c>
      <c r="B399" s="277" t="s">
        <v>503</v>
      </c>
      <c r="C399" s="278">
        <v>118.1</v>
      </c>
      <c r="D399" s="279">
        <v>118.36666666666667</v>
      </c>
      <c r="E399" s="279">
        <v>116.73333333333335</v>
      </c>
      <c r="F399" s="279">
        <v>115.36666666666667</v>
      </c>
      <c r="G399" s="279">
        <v>113.73333333333335</v>
      </c>
      <c r="H399" s="279">
        <v>119.73333333333335</v>
      </c>
      <c r="I399" s="279">
        <v>121.36666666666667</v>
      </c>
      <c r="J399" s="279">
        <v>122.73333333333335</v>
      </c>
      <c r="K399" s="277">
        <v>120</v>
      </c>
      <c r="L399" s="277">
        <v>117</v>
      </c>
      <c r="M399" s="277">
        <v>5.2280300000000004</v>
      </c>
    </row>
    <row r="400" spans="1:13">
      <c r="A400" s="268">
        <v>390</v>
      </c>
      <c r="B400" s="277" t="s">
        <v>504</v>
      </c>
      <c r="C400" s="278">
        <v>664.35</v>
      </c>
      <c r="D400" s="279">
        <v>661.61666666666667</v>
      </c>
      <c r="E400" s="279">
        <v>655.73333333333335</v>
      </c>
      <c r="F400" s="279">
        <v>647.11666666666667</v>
      </c>
      <c r="G400" s="279">
        <v>641.23333333333335</v>
      </c>
      <c r="H400" s="279">
        <v>670.23333333333335</v>
      </c>
      <c r="I400" s="279">
        <v>676.11666666666679</v>
      </c>
      <c r="J400" s="279">
        <v>684.73333333333335</v>
      </c>
      <c r="K400" s="277">
        <v>667.5</v>
      </c>
      <c r="L400" s="277">
        <v>653</v>
      </c>
      <c r="M400" s="277">
        <v>1.31673</v>
      </c>
    </row>
    <row r="401" spans="1:13">
      <c r="A401" s="268">
        <v>391</v>
      </c>
      <c r="B401" s="277" t="s">
        <v>170</v>
      </c>
      <c r="C401" s="278">
        <v>2318.85</v>
      </c>
      <c r="D401" s="279">
        <v>2310.9166666666665</v>
      </c>
      <c r="E401" s="279">
        <v>2296.083333333333</v>
      </c>
      <c r="F401" s="279">
        <v>2273.3166666666666</v>
      </c>
      <c r="G401" s="279">
        <v>2258.4833333333331</v>
      </c>
      <c r="H401" s="279">
        <v>2333.6833333333329</v>
      </c>
      <c r="I401" s="279">
        <v>2348.516666666666</v>
      </c>
      <c r="J401" s="279">
        <v>2371.2833333333328</v>
      </c>
      <c r="K401" s="277">
        <v>2325.75</v>
      </c>
      <c r="L401" s="277">
        <v>2288.15</v>
      </c>
      <c r="M401" s="277">
        <v>125.43161000000001</v>
      </c>
    </row>
    <row r="402" spans="1:13">
      <c r="A402" s="268">
        <v>392</v>
      </c>
      <c r="B402" s="277" t="s">
        <v>519</v>
      </c>
      <c r="C402" s="278">
        <v>9.4499999999999993</v>
      </c>
      <c r="D402" s="279">
        <v>9.35</v>
      </c>
      <c r="E402" s="279">
        <v>9.25</v>
      </c>
      <c r="F402" s="279">
        <v>9.0500000000000007</v>
      </c>
      <c r="G402" s="279">
        <v>8.9500000000000011</v>
      </c>
      <c r="H402" s="279">
        <v>9.5499999999999989</v>
      </c>
      <c r="I402" s="279">
        <v>9.6499999999999968</v>
      </c>
      <c r="J402" s="279">
        <v>9.8499999999999979</v>
      </c>
      <c r="K402" s="277">
        <v>9.4499999999999993</v>
      </c>
      <c r="L402" s="277">
        <v>9.15</v>
      </c>
      <c r="M402" s="277">
        <v>11.932840000000001</v>
      </c>
    </row>
    <row r="403" spans="1:13">
      <c r="A403" s="268">
        <v>393</v>
      </c>
      <c r="B403" s="277" t="s">
        <v>508</v>
      </c>
      <c r="C403" s="278">
        <v>179.6</v>
      </c>
      <c r="D403" s="279">
        <v>180.13333333333333</v>
      </c>
      <c r="E403" s="279">
        <v>173.86666666666665</v>
      </c>
      <c r="F403" s="279">
        <v>168.13333333333333</v>
      </c>
      <c r="G403" s="279">
        <v>161.86666666666665</v>
      </c>
      <c r="H403" s="279">
        <v>185.86666666666665</v>
      </c>
      <c r="I403" s="279">
        <v>192.1333333333333</v>
      </c>
      <c r="J403" s="279">
        <v>197.86666666666665</v>
      </c>
      <c r="K403" s="277">
        <v>186.4</v>
      </c>
      <c r="L403" s="277">
        <v>174.4</v>
      </c>
      <c r="M403" s="277">
        <v>2.0060500000000001</v>
      </c>
    </row>
    <row r="404" spans="1:13">
      <c r="A404" s="268">
        <v>394</v>
      </c>
      <c r="B404" s="277" t="s">
        <v>495</v>
      </c>
      <c r="C404" s="278">
        <v>255.95</v>
      </c>
      <c r="D404" s="279">
        <v>255.46666666666667</v>
      </c>
      <c r="E404" s="279">
        <v>253.98333333333335</v>
      </c>
      <c r="F404" s="279">
        <v>252.01666666666668</v>
      </c>
      <c r="G404" s="279">
        <v>250.53333333333336</v>
      </c>
      <c r="H404" s="279">
        <v>257.43333333333334</v>
      </c>
      <c r="I404" s="279">
        <v>258.91666666666663</v>
      </c>
      <c r="J404" s="279">
        <v>260.88333333333333</v>
      </c>
      <c r="K404" s="277">
        <v>256.95</v>
      </c>
      <c r="L404" s="277">
        <v>253.5</v>
      </c>
      <c r="M404" s="277">
        <v>5.7498699999999996</v>
      </c>
    </row>
    <row r="405" spans="1:13">
      <c r="A405" s="268">
        <v>395</v>
      </c>
      <c r="B405" s="277" t="s">
        <v>497</v>
      </c>
      <c r="C405" s="278">
        <v>21.3</v>
      </c>
      <c r="D405" s="279">
        <v>21.366666666666671</v>
      </c>
      <c r="E405" s="279">
        <v>21.13333333333334</v>
      </c>
      <c r="F405" s="279">
        <v>20.966666666666669</v>
      </c>
      <c r="G405" s="279">
        <v>20.733333333333338</v>
      </c>
      <c r="H405" s="279">
        <v>21.533333333333342</v>
      </c>
      <c r="I405" s="279">
        <v>21.766666666666669</v>
      </c>
      <c r="J405" s="279">
        <v>21.933333333333344</v>
      </c>
      <c r="K405" s="277">
        <v>21.6</v>
      </c>
      <c r="L405" s="277">
        <v>21.2</v>
      </c>
      <c r="M405" s="277">
        <v>14.29561</v>
      </c>
    </row>
    <row r="406" spans="1:13">
      <c r="A406" s="268">
        <v>396</v>
      </c>
      <c r="B406" s="277" t="s">
        <v>512</v>
      </c>
      <c r="C406" s="278">
        <v>55.95</v>
      </c>
      <c r="D406" s="279">
        <v>55.166666666666664</v>
      </c>
      <c r="E406" s="279">
        <v>54.383333333333326</v>
      </c>
      <c r="F406" s="279">
        <v>52.816666666666663</v>
      </c>
      <c r="G406" s="279">
        <v>52.033333333333324</v>
      </c>
      <c r="H406" s="279">
        <v>56.733333333333327</v>
      </c>
      <c r="I406" s="279">
        <v>57.516666666666673</v>
      </c>
      <c r="J406" s="279">
        <v>59.083333333333329</v>
      </c>
      <c r="K406" s="277">
        <v>55.95</v>
      </c>
      <c r="L406" s="277">
        <v>53.6</v>
      </c>
      <c r="M406" s="277">
        <v>5.05619</v>
      </c>
    </row>
    <row r="407" spans="1:13">
      <c r="A407" s="268">
        <v>397</v>
      </c>
      <c r="B407" s="277" t="s">
        <v>171</v>
      </c>
      <c r="C407" s="278">
        <v>39.450000000000003</v>
      </c>
      <c r="D407" s="279">
        <v>39.216666666666669</v>
      </c>
      <c r="E407" s="279">
        <v>38.483333333333334</v>
      </c>
      <c r="F407" s="279">
        <v>37.516666666666666</v>
      </c>
      <c r="G407" s="279">
        <v>36.783333333333331</v>
      </c>
      <c r="H407" s="279">
        <v>40.183333333333337</v>
      </c>
      <c r="I407" s="279">
        <v>40.916666666666671</v>
      </c>
      <c r="J407" s="279">
        <v>41.88333333333334</v>
      </c>
      <c r="K407" s="277">
        <v>39.950000000000003</v>
      </c>
      <c r="L407" s="277">
        <v>38.25</v>
      </c>
      <c r="M407" s="277">
        <v>406.22958999999997</v>
      </c>
    </row>
    <row r="408" spans="1:13">
      <c r="A408" s="268">
        <v>398</v>
      </c>
      <c r="B408" s="277" t="s">
        <v>513</v>
      </c>
      <c r="C408" s="278">
        <v>8636.75</v>
      </c>
      <c r="D408" s="279">
        <v>8588.9</v>
      </c>
      <c r="E408" s="279">
        <v>8527.8499999999985</v>
      </c>
      <c r="F408" s="279">
        <v>8418.9499999999989</v>
      </c>
      <c r="G408" s="279">
        <v>8357.8999999999978</v>
      </c>
      <c r="H408" s="279">
        <v>8697.7999999999993</v>
      </c>
      <c r="I408" s="279">
        <v>8758.8499999999985</v>
      </c>
      <c r="J408" s="279">
        <v>8867.75</v>
      </c>
      <c r="K408" s="277">
        <v>8649.9500000000007</v>
      </c>
      <c r="L408" s="277">
        <v>8480</v>
      </c>
      <c r="M408" s="277">
        <v>0.1696</v>
      </c>
    </row>
    <row r="409" spans="1:13">
      <c r="A409" s="268">
        <v>399</v>
      </c>
      <c r="B409" s="277" t="s">
        <v>3523</v>
      </c>
      <c r="C409" s="278">
        <v>858.6</v>
      </c>
      <c r="D409" s="279">
        <v>860.19999999999993</v>
      </c>
      <c r="E409" s="279">
        <v>854.89999999999986</v>
      </c>
      <c r="F409" s="279">
        <v>851.19999999999993</v>
      </c>
      <c r="G409" s="279">
        <v>845.89999999999986</v>
      </c>
      <c r="H409" s="279">
        <v>863.89999999999986</v>
      </c>
      <c r="I409" s="279">
        <v>869.19999999999982</v>
      </c>
      <c r="J409" s="279">
        <v>872.89999999999986</v>
      </c>
      <c r="K409" s="277">
        <v>865.5</v>
      </c>
      <c r="L409" s="277">
        <v>856.5</v>
      </c>
      <c r="M409" s="277">
        <v>10.496840000000001</v>
      </c>
    </row>
    <row r="410" spans="1:13">
      <c r="A410" s="268">
        <v>400</v>
      </c>
      <c r="B410" s="277" t="s">
        <v>280</v>
      </c>
      <c r="C410" s="278">
        <v>864.7</v>
      </c>
      <c r="D410" s="279">
        <v>862.91666666666663</v>
      </c>
      <c r="E410" s="279">
        <v>854.83333333333326</v>
      </c>
      <c r="F410" s="279">
        <v>844.96666666666658</v>
      </c>
      <c r="G410" s="279">
        <v>836.88333333333321</v>
      </c>
      <c r="H410" s="279">
        <v>872.7833333333333</v>
      </c>
      <c r="I410" s="279">
        <v>880.86666666666656</v>
      </c>
      <c r="J410" s="279">
        <v>890.73333333333335</v>
      </c>
      <c r="K410" s="277">
        <v>871</v>
      </c>
      <c r="L410" s="277">
        <v>853.05</v>
      </c>
      <c r="M410" s="277">
        <v>7.2501699999999998</v>
      </c>
    </row>
    <row r="411" spans="1:13">
      <c r="A411" s="268">
        <v>401</v>
      </c>
      <c r="B411" s="277" t="s">
        <v>172</v>
      </c>
      <c r="C411" s="278">
        <v>200.15</v>
      </c>
      <c r="D411" s="279">
        <v>199.41666666666666</v>
      </c>
      <c r="E411" s="279">
        <v>197.83333333333331</v>
      </c>
      <c r="F411" s="279">
        <v>195.51666666666665</v>
      </c>
      <c r="G411" s="279">
        <v>193.93333333333331</v>
      </c>
      <c r="H411" s="279">
        <v>201.73333333333332</v>
      </c>
      <c r="I411" s="279">
        <v>203.31666666666663</v>
      </c>
      <c r="J411" s="279">
        <v>205.63333333333333</v>
      </c>
      <c r="K411" s="277">
        <v>201</v>
      </c>
      <c r="L411" s="277">
        <v>197.1</v>
      </c>
      <c r="M411" s="277">
        <v>517.62796000000003</v>
      </c>
    </row>
    <row r="412" spans="1:13">
      <c r="A412" s="268">
        <v>402</v>
      </c>
      <c r="B412" s="277" t="s">
        <v>514</v>
      </c>
      <c r="C412" s="278">
        <v>4199.25</v>
      </c>
      <c r="D412" s="279">
        <v>4181.5666666666666</v>
      </c>
      <c r="E412" s="279">
        <v>4143.1333333333332</v>
      </c>
      <c r="F412" s="279">
        <v>4087.0166666666664</v>
      </c>
      <c r="G412" s="279">
        <v>4048.583333333333</v>
      </c>
      <c r="H412" s="279">
        <v>4237.6833333333334</v>
      </c>
      <c r="I412" s="279">
        <v>4276.1166666666659</v>
      </c>
      <c r="J412" s="279">
        <v>4332.2333333333336</v>
      </c>
      <c r="K412" s="277">
        <v>4220</v>
      </c>
      <c r="L412" s="277">
        <v>4125.45</v>
      </c>
      <c r="M412" s="277">
        <v>0.23305999999999999</v>
      </c>
    </row>
    <row r="413" spans="1:13">
      <c r="A413" s="268">
        <v>403</v>
      </c>
      <c r="B413" s="277" t="s">
        <v>2402</v>
      </c>
      <c r="C413" s="278">
        <v>79.05</v>
      </c>
      <c r="D413" s="279">
        <v>79.25</v>
      </c>
      <c r="E413" s="279">
        <v>78.099999999999994</v>
      </c>
      <c r="F413" s="279">
        <v>77.149999999999991</v>
      </c>
      <c r="G413" s="279">
        <v>75.999999999999986</v>
      </c>
      <c r="H413" s="279">
        <v>80.2</v>
      </c>
      <c r="I413" s="279">
        <v>81.350000000000009</v>
      </c>
      <c r="J413" s="279">
        <v>82.300000000000011</v>
      </c>
      <c r="K413" s="277">
        <v>80.400000000000006</v>
      </c>
      <c r="L413" s="277">
        <v>78.3</v>
      </c>
      <c r="M413" s="277">
        <v>0.82081000000000004</v>
      </c>
    </row>
    <row r="414" spans="1:13">
      <c r="A414" s="268">
        <v>404</v>
      </c>
      <c r="B414" s="277" t="s">
        <v>2404</v>
      </c>
      <c r="C414" s="278">
        <v>56.9</v>
      </c>
      <c r="D414" s="279">
        <v>57.116666666666667</v>
      </c>
      <c r="E414" s="279">
        <v>56.383333333333333</v>
      </c>
      <c r="F414" s="279">
        <v>55.866666666666667</v>
      </c>
      <c r="G414" s="279">
        <v>55.133333333333333</v>
      </c>
      <c r="H414" s="279">
        <v>57.633333333333333</v>
      </c>
      <c r="I414" s="279">
        <v>58.366666666666667</v>
      </c>
      <c r="J414" s="279">
        <v>58.883333333333333</v>
      </c>
      <c r="K414" s="277">
        <v>57.85</v>
      </c>
      <c r="L414" s="277">
        <v>56.6</v>
      </c>
      <c r="M414" s="277">
        <v>5.7281399999999998</v>
      </c>
    </row>
    <row r="415" spans="1:13">
      <c r="A415" s="268">
        <v>405</v>
      </c>
      <c r="B415" s="277" t="s">
        <v>2412</v>
      </c>
      <c r="C415" s="278">
        <v>153.19999999999999</v>
      </c>
      <c r="D415" s="279">
        <v>152.98333333333335</v>
      </c>
      <c r="E415" s="279">
        <v>150.56666666666669</v>
      </c>
      <c r="F415" s="279">
        <v>147.93333333333334</v>
      </c>
      <c r="G415" s="279">
        <v>145.51666666666668</v>
      </c>
      <c r="H415" s="279">
        <v>155.6166666666667</v>
      </c>
      <c r="I415" s="279">
        <v>158.03333333333333</v>
      </c>
      <c r="J415" s="279">
        <v>160.66666666666671</v>
      </c>
      <c r="K415" s="277">
        <v>155.4</v>
      </c>
      <c r="L415" s="277">
        <v>150.35</v>
      </c>
      <c r="M415" s="277">
        <v>25.470420000000001</v>
      </c>
    </row>
    <row r="416" spans="1:13">
      <c r="A416" s="268">
        <v>406</v>
      </c>
      <c r="B416" s="277" t="s">
        <v>516</v>
      </c>
      <c r="C416" s="278">
        <v>1486.65</v>
      </c>
      <c r="D416" s="279">
        <v>1511.7</v>
      </c>
      <c r="E416" s="279">
        <v>1445</v>
      </c>
      <c r="F416" s="279">
        <v>1403.35</v>
      </c>
      <c r="G416" s="279">
        <v>1336.6499999999999</v>
      </c>
      <c r="H416" s="279">
        <v>1553.3500000000001</v>
      </c>
      <c r="I416" s="279">
        <v>1620.0500000000004</v>
      </c>
      <c r="J416" s="279">
        <v>1661.7000000000003</v>
      </c>
      <c r="K416" s="277">
        <v>1578.4</v>
      </c>
      <c r="L416" s="277">
        <v>1470.05</v>
      </c>
      <c r="M416" s="277">
        <v>0.23702999999999999</v>
      </c>
    </row>
    <row r="417" spans="1:13">
      <c r="A417" s="268">
        <v>407</v>
      </c>
      <c r="B417" s="277" t="s">
        <v>518</v>
      </c>
      <c r="C417" s="278">
        <v>175.55</v>
      </c>
      <c r="D417" s="279">
        <v>176.28333333333333</v>
      </c>
      <c r="E417" s="279">
        <v>172.76666666666665</v>
      </c>
      <c r="F417" s="279">
        <v>169.98333333333332</v>
      </c>
      <c r="G417" s="279">
        <v>166.46666666666664</v>
      </c>
      <c r="H417" s="279">
        <v>179.06666666666666</v>
      </c>
      <c r="I417" s="279">
        <v>182.58333333333337</v>
      </c>
      <c r="J417" s="279">
        <v>185.36666666666667</v>
      </c>
      <c r="K417" s="277">
        <v>179.8</v>
      </c>
      <c r="L417" s="277">
        <v>173.5</v>
      </c>
      <c r="M417" s="277">
        <v>0.60621000000000003</v>
      </c>
    </row>
    <row r="418" spans="1:13">
      <c r="A418" s="268">
        <v>408</v>
      </c>
      <c r="B418" s="277" t="s">
        <v>173</v>
      </c>
      <c r="C418" s="278">
        <v>20065.25</v>
      </c>
      <c r="D418" s="279">
        <v>19937.716666666667</v>
      </c>
      <c r="E418" s="279">
        <v>19727.533333333333</v>
      </c>
      <c r="F418" s="279">
        <v>19389.816666666666</v>
      </c>
      <c r="G418" s="279">
        <v>19179.633333333331</v>
      </c>
      <c r="H418" s="279">
        <v>20275.433333333334</v>
      </c>
      <c r="I418" s="279">
        <v>20485.616666666669</v>
      </c>
      <c r="J418" s="279">
        <v>20823.333333333336</v>
      </c>
      <c r="K418" s="277">
        <v>20147.900000000001</v>
      </c>
      <c r="L418" s="277">
        <v>19600</v>
      </c>
      <c r="M418" s="277">
        <v>0.71894999999999998</v>
      </c>
    </row>
    <row r="419" spans="1:13">
      <c r="A419" s="268">
        <v>409</v>
      </c>
      <c r="B419" s="277" t="s">
        <v>520</v>
      </c>
      <c r="C419" s="278">
        <v>998.4</v>
      </c>
      <c r="D419" s="279">
        <v>1005.3666666666667</v>
      </c>
      <c r="E419" s="279">
        <v>978.0333333333333</v>
      </c>
      <c r="F419" s="279">
        <v>957.66666666666663</v>
      </c>
      <c r="G419" s="279">
        <v>930.33333333333326</v>
      </c>
      <c r="H419" s="279">
        <v>1025.7333333333333</v>
      </c>
      <c r="I419" s="279">
        <v>1053.0666666666666</v>
      </c>
      <c r="J419" s="279">
        <v>1073.4333333333334</v>
      </c>
      <c r="K419" s="277">
        <v>1032.7</v>
      </c>
      <c r="L419" s="277">
        <v>985</v>
      </c>
      <c r="M419" s="277">
        <v>1.0643</v>
      </c>
    </row>
    <row r="420" spans="1:13">
      <c r="A420" s="268">
        <v>410</v>
      </c>
      <c r="B420" s="277" t="s">
        <v>174</v>
      </c>
      <c r="C420" s="278">
        <v>1237.75</v>
      </c>
      <c r="D420" s="279">
        <v>1261</v>
      </c>
      <c r="E420" s="279">
        <v>1210.2</v>
      </c>
      <c r="F420" s="279">
        <v>1182.6500000000001</v>
      </c>
      <c r="G420" s="279">
        <v>1131.8500000000001</v>
      </c>
      <c r="H420" s="279">
        <v>1288.55</v>
      </c>
      <c r="I420" s="279">
        <v>1339.3500000000001</v>
      </c>
      <c r="J420" s="279">
        <v>1366.8999999999999</v>
      </c>
      <c r="K420" s="277">
        <v>1311.8</v>
      </c>
      <c r="L420" s="277">
        <v>1233.45</v>
      </c>
      <c r="M420" s="277">
        <v>33.462989999999998</v>
      </c>
    </row>
    <row r="421" spans="1:13">
      <c r="A421" s="268">
        <v>411</v>
      </c>
      <c r="B421" s="277" t="s">
        <v>515</v>
      </c>
      <c r="C421" s="278">
        <v>371.9</v>
      </c>
      <c r="D421" s="279">
        <v>376.61666666666662</v>
      </c>
      <c r="E421" s="279">
        <v>361.28333333333325</v>
      </c>
      <c r="F421" s="279">
        <v>350.66666666666663</v>
      </c>
      <c r="G421" s="279">
        <v>335.33333333333326</v>
      </c>
      <c r="H421" s="279">
        <v>387.23333333333323</v>
      </c>
      <c r="I421" s="279">
        <v>402.56666666666661</v>
      </c>
      <c r="J421" s="279">
        <v>413.18333333333322</v>
      </c>
      <c r="K421" s="277">
        <v>391.95</v>
      </c>
      <c r="L421" s="277">
        <v>366</v>
      </c>
      <c r="M421" s="277">
        <v>0.71475</v>
      </c>
    </row>
    <row r="422" spans="1:13">
      <c r="A422" s="268">
        <v>412</v>
      </c>
      <c r="B422" s="277" t="s">
        <v>510</v>
      </c>
      <c r="C422" s="278">
        <v>23.2</v>
      </c>
      <c r="D422" s="279">
        <v>23.233333333333331</v>
      </c>
      <c r="E422" s="279">
        <v>23.11666666666666</v>
      </c>
      <c r="F422" s="279">
        <v>23.033333333333328</v>
      </c>
      <c r="G422" s="279">
        <v>22.916666666666657</v>
      </c>
      <c r="H422" s="279">
        <v>23.316666666666663</v>
      </c>
      <c r="I422" s="279">
        <v>23.43333333333333</v>
      </c>
      <c r="J422" s="279">
        <v>23.516666666666666</v>
      </c>
      <c r="K422" s="277">
        <v>23.35</v>
      </c>
      <c r="L422" s="277">
        <v>23.15</v>
      </c>
      <c r="M422" s="277">
        <v>14.94694</v>
      </c>
    </row>
    <row r="423" spans="1:13">
      <c r="A423" s="268">
        <v>413</v>
      </c>
      <c r="B423" s="277" t="s">
        <v>511</v>
      </c>
      <c r="C423" s="278">
        <v>1600.35</v>
      </c>
      <c r="D423" s="279">
        <v>1605.75</v>
      </c>
      <c r="E423" s="279">
        <v>1572.6</v>
      </c>
      <c r="F423" s="279">
        <v>1544.85</v>
      </c>
      <c r="G423" s="279">
        <v>1511.6999999999998</v>
      </c>
      <c r="H423" s="279">
        <v>1633.5</v>
      </c>
      <c r="I423" s="279">
        <v>1666.65</v>
      </c>
      <c r="J423" s="279">
        <v>1694.4</v>
      </c>
      <c r="K423" s="277">
        <v>1638.9</v>
      </c>
      <c r="L423" s="277">
        <v>1578</v>
      </c>
      <c r="M423" s="277">
        <v>1.02041</v>
      </c>
    </row>
    <row r="424" spans="1:13">
      <c r="A424" s="268">
        <v>414</v>
      </c>
      <c r="B424" s="277" t="s">
        <v>521</v>
      </c>
      <c r="C424" s="278">
        <v>250.25</v>
      </c>
      <c r="D424" s="279">
        <v>250.9</v>
      </c>
      <c r="E424" s="279">
        <v>245.85000000000002</v>
      </c>
      <c r="F424" s="279">
        <v>241.45000000000002</v>
      </c>
      <c r="G424" s="279">
        <v>236.40000000000003</v>
      </c>
      <c r="H424" s="279">
        <v>255.3</v>
      </c>
      <c r="I424" s="279">
        <v>260.35000000000002</v>
      </c>
      <c r="J424" s="279">
        <v>264.75</v>
      </c>
      <c r="K424" s="277">
        <v>255.95</v>
      </c>
      <c r="L424" s="277">
        <v>246.5</v>
      </c>
      <c r="M424" s="277">
        <v>1.8373900000000001</v>
      </c>
    </row>
    <row r="425" spans="1:13">
      <c r="A425" s="268">
        <v>415</v>
      </c>
      <c r="B425" s="277" t="s">
        <v>522</v>
      </c>
      <c r="C425" s="278">
        <v>1071.3499999999999</v>
      </c>
      <c r="D425" s="279">
        <v>1082.8333333333333</v>
      </c>
      <c r="E425" s="279">
        <v>1049.5166666666664</v>
      </c>
      <c r="F425" s="279">
        <v>1027.6833333333332</v>
      </c>
      <c r="G425" s="279">
        <v>994.36666666666633</v>
      </c>
      <c r="H425" s="279">
        <v>1104.6666666666665</v>
      </c>
      <c r="I425" s="279">
        <v>1137.9833333333336</v>
      </c>
      <c r="J425" s="279">
        <v>1159.8166666666666</v>
      </c>
      <c r="K425" s="277">
        <v>1116.1500000000001</v>
      </c>
      <c r="L425" s="277">
        <v>1061</v>
      </c>
      <c r="M425" s="277">
        <v>0.13356000000000001</v>
      </c>
    </row>
    <row r="426" spans="1:13">
      <c r="A426" s="268">
        <v>416</v>
      </c>
      <c r="B426" s="277" t="s">
        <v>523</v>
      </c>
      <c r="C426" s="278">
        <v>324.60000000000002</v>
      </c>
      <c r="D426" s="279">
        <v>325.33333333333331</v>
      </c>
      <c r="E426" s="279">
        <v>321.26666666666665</v>
      </c>
      <c r="F426" s="279">
        <v>317.93333333333334</v>
      </c>
      <c r="G426" s="279">
        <v>313.86666666666667</v>
      </c>
      <c r="H426" s="279">
        <v>328.66666666666663</v>
      </c>
      <c r="I426" s="279">
        <v>332.73333333333335</v>
      </c>
      <c r="J426" s="279">
        <v>336.06666666666661</v>
      </c>
      <c r="K426" s="277">
        <v>329.4</v>
      </c>
      <c r="L426" s="277">
        <v>322</v>
      </c>
      <c r="M426" s="277">
        <v>1.9295899999999999</v>
      </c>
    </row>
    <row r="427" spans="1:13">
      <c r="A427" s="268">
        <v>417</v>
      </c>
      <c r="B427" s="277" t="s">
        <v>524</v>
      </c>
      <c r="C427" s="278">
        <v>7.2</v>
      </c>
      <c r="D427" s="279">
        <v>7.2166666666666659</v>
      </c>
      <c r="E427" s="279">
        <v>7.133333333333332</v>
      </c>
      <c r="F427" s="279">
        <v>7.0666666666666664</v>
      </c>
      <c r="G427" s="279">
        <v>6.9833333333333325</v>
      </c>
      <c r="H427" s="279">
        <v>7.2833333333333314</v>
      </c>
      <c r="I427" s="279">
        <v>7.3666666666666654</v>
      </c>
      <c r="J427" s="279">
        <v>7.4333333333333309</v>
      </c>
      <c r="K427" s="277">
        <v>7.3</v>
      </c>
      <c r="L427" s="277">
        <v>7.15</v>
      </c>
      <c r="M427" s="277">
        <v>87.715469999999996</v>
      </c>
    </row>
    <row r="428" spans="1:13">
      <c r="A428" s="268">
        <v>418</v>
      </c>
      <c r="B428" s="277" t="s">
        <v>2516</v>
      </c>
      <c r="C428" s="278">
        <v>572.15</v>
      </c>
      <c r="D428" s="279">
        <v>570.88333333333333</v>
      </c>
      <c r="E428" s="279">
        <v>562.26666666666665</v>
      </c>
      <c r="F428" s="279">
        <v>552.38333333333333</v>
      </c>
      <c r="G428" s="279">
        <v>543.76666666666665</v>
      </c>
      <c r="H428" s="279">
        <v>580.76666666666665</v>
      </c>
      <c r="I428" s="279">
        <v>589.38333333333321</v>
      </c>
      <c r="J428" s="279">
        <v>599.26666666666665</v>
      </c>
      <c r="K428" s="277">
        <v>579.5</v>
      </c>
      <c r="L428" s="277">
        <v>561</v>
      </c>
      <c r="M428" s="277">
        <v>0.80284</v>
      </c>
    </row>
    <row r="429" spans="1:13">
      <c r="A429" s="268">
        <v>419</v>
      </c>
      <c r="B429" s="277" t="s">
        <v>527</v>
      </c>
      <c r="C429" s="278">
        <v>178.7</v>
      </c>
      <c r="D429" s="279">
        <v>180.11666666666667</v>
      </c>
      <c r="E429" s="279">
        <v>176.33333333333334</v>
      </c>
      <c r="F429" s="279">
        <v>173.96666666666667</v>
      </c>
      <c r="G429" s="279">
        <v>170.18333333333334</v>
      </c>
      <c r="H429" s="279">
        <v>182.48333333333335</v>
      </c>
      <c r="I429" s="279">
        <v>186.26666666666665</v>
      </c>
      <c r="J429" s="279">
        <v>188.63333333333335</v>
      </c>
      <c r="K429" s="277">
        <v>183.9</v>
      </c>
      <c r="L429" s="277">
        <v>177.75</v>
      </c>
      <c r="M429" s="277">
        <v>10.212440000000001</v>
      </c>
    </row>
    <row r="430" spans="1:13">
      <c r="A430" s="268">
        <v>420</v>
      </c>
      <c r="B430" s="277" t="s">
        <v>2525</v>
      </c>
      <c r="C430" s="278">
        <v>53.5</v>
      </c>
      <c r="D430" s="279">
        <v>53.466666666666669</v>
      </c>
      <c r="E430" s="279">
        <v>52.683333333333337</v>
      </c>
      <c r="F430" s="279">
        <v>51.866666666666667</v>
      </c>
      <c r="G430" s="279">
        <v>51.083333333333336</v>
      </c>
      <c r="H430" s="279">
        <v>54.283333333333339</v>
      </c>
      <c r="I430" s="279">
        <v>55.06666666666667</v>
      </c>
      <c r="J430" s="279">
        <v>55.88333333333334</v>
      </c>
      <c r="K430" s="277">
        <v>54.25</v>
      </c>
      <c r="L430" s="277">
        <v>52.65</v>
      </c>
      <c r="M430" s="277">
        <v>32.171529999999997</v>
      </c>
    </row>
    <row r="431" spans="1:13">
      <c r="A431" s="268">
        <v>421</v>
      </c>
      <c r="B431" s="277" t="s">
        <v>175</v>
      </c>
      <c r="C431" s="286">
        <v>4316.45</v>
      </c>
      <c r="D431" s="287">
        <v>4326.1500000000005</v>
      </c>
      <c r="E431" s="287">
        <v>4268.3000000000011</v>
      </c>
      <c r="F431" s="287">
        <v>4220.1500000000005</v>
      </c>
      <c r="G431" s="287">
        <v>4162.3000000000011</v>
      </c>
      <c r="H431" s="287">
        <v>4374.3000000000011</v>
      </c>
      <c r="I431" s="287">
        <v>4432.1500000000015</v>
      </c>
      <c r="J431" s="287">
        <v>4480.3000000000011</v>
      </c>
      <c r="K431" s="288">
        <v>4384</v>
      </c>
      <c r="L431" s="288">
        <v>4278</v>
      </c>
      <c r="M431" s="288">
        <v>2.2269000000000001</v>
      </c>
    </row>
    <row r="432" spans="1:13">
      <c r="A432" s="268">
        <v>422</v>
      </c>
      <c r="B432" s="277" t="s">
        <v>176</v>
      </c>
      <c r="C432" s="277">
        <v>652.35</v>
      </c>
      <c r="D432" s="279">
        <v>647.5333333333333</v>
      </c>
      <c r="E432" s="279">
        <v>640.06666666666661</v>
      </c>
      <c r="F432" s="279">
        <v>627.7833333333333</v>
      </c>
      <c r="G432" s="279">
        <v>620.31666666666661</v>
      </c>
      <c r="H432" s="279">
        <v>659.81666666666661</v>
      </c>
      <c r="I432" s="279">
        <v>667.2833333333333</v>
      </c>
      <c r="J432" s="279">
        <v>679.56666666666661</v>
      </c>
      <c r="K432" s="277">
        <v>655</v>
      </c>
      <c r="L432" s="277">
        <v>635.25</v>
      </c>
      <c r="M432" s="277">
        <v>31.995200000000001</v>
      </c>
    </row>
    <row r="433" spans="1:13">
      <c r="A433" s="268">
        <v>423</v>
      </c>
      <c r="B433" s="277" t="s">
        <v>177</v>
      </c>
      <c r="C433" s="277">
        <v>683.1</v>
      </c>
      <c r="D433" s="279">
        <v>682.58333333333337</v>
      </c>
      <c r="E433" s="279">
        <v>669.16666666666674</v>
      </c>
      <c r="F433" s="279">
        <v>655.23333333333335</v>
      </c>
      <c r="G433" s="279">
        <v>641.81666666666672</v>
      </c>
      <c r="H433" s="279">
        <v>696.51666666666677</v>
      </c>
      <c r="I433" s="279">
        <v>709.93333333333351</v>
      </c>
      <c r="J433" s="279">
        <v>723.86666666666679</v>
      </c>
      <c r="K433" s="277">
        <v>696</v>
      </c>
      <c r="L433" s="277">
        <v>668.65</v>
      </c>
      <c r="M433" s="277">
        <v>11.154640000000001</v>
      </c>
    </row>
    <row r="434" spans="1:13">
      <c r="A434" s="268">
        <v>424</v>
      </c>
      <c r="B434" s="277" t="s">
        <v>525</v>
      </c>
      <c r="C434" s="277">
        <v>89.7</v>
      </c>
      <c r="D434" s="279">
        <v>90.399999999999991</v>
      </c>
      <c r="E434" s="279">
        <v>88.499999999999986</v>
      </c>
      <c r="F434" s="279">
        <v>87.3</v>
      </c>
      <c r="G434" s="279">
        <v>85.399999999999991</v>
      </c>
      <c r="H434" s="279">
        <v>91.59999999999998</v>
      </c>
      <c r="I434" s="279">
        <v>93.499999999999986</v>
      </c>
      <c r="J434" s="279">
        <v>94.699999999999974</v>
      </c>
      <c r="K434" s="277">
        <v>92.3</v>
      </c>
      <c r="L434" s="277">
        <v>89.2</v>
      </c>
      <c r="M434" s="277">
        <v>0.98792999999999997</v>
      </c>
    </row>
    <row r="435" spans="1:13">
      <c r="A435" s="268">
        <v>425</v>
      </c>
      <c r="B435" s="277" t="s">
        <v>281</v>
      </c>
      <c r="C435" s="277">
        <v>157.25</v>
      </c>
      <c r="D435" s="279">
        <v>157.70000000000002</v>
      </c>
      <c r="E435" s="279">
        <v>154.55000000000004</v>
      </c>
      <c r="F435" s="279">
        <v>151.85000000000002</v>
      </c>
      <c r="G435" s="279">
        <v>148.70000000000005</v>
      </c>
      <c r="H435" s="279">
        <v>160.40000000000003</v>
      </c>
      <c r="I435" s="279">
        <v>163.55000000000001</v>
      </c>
      <c r="J435" s="279">
        <v>166.25000000000003</v>
      </c>
      <c r="K435" s="277">
        <v>160.85</v>
      </c>
      <c r="L435" s="277">
        <v>155</v>
      </c>
      <c r="M435" s="277">
        <v>11.071490000000001</v>
      </c>
    </row>
    <row r="436" spans="1:13">
      <c r="A436" s="268">
        <v>426</v>
      </c>
      <c r="B436" s="277" t="s">
        <v>526</v>
      </c>
      <c r="C436" s="277">
        <v>470.9</v>
      </c>
      <c r="D436" s="279">
        <v>471.63333333333338</v>
      </c>
      <c r="E436" s="279">
        <v>455.26666666666677</v>
      </c>
      <c r="F436" s="279">
        <v>439.63333333333338</v>
      </c>
      <c r="G436" s="279">
        <v>423.26666666666677</v>
      </c>
      <c r="H436" s="279">
        <v>487.26666666666677</v>
      </c>
      <c r="I436" s="279">
        <v>503.63333333333344</v>
      </c>
      <c r="J436" s="279">
        <v>519.26666666666677</v>
      </c>
      <c r="K436" s="277">
        <v>488</v>
      </c>
      <c r="L436" s="277">
        <v>456</v>
      </c>
      <c r="M436" s="277">
        <v>3.9088099999999999</v>
      </c>
    </row>
    <row r="437" spans="1:13">
      <c r="A437" s="268">
        <v>427</v>
      </c>
      <c r="B437" s="277" t="s">
        <v>3387</v>
      </c>
      <c r="C437" s="277">
        <v>282.45</v>
      </c>
      <c r="D437" s="279">
        <v>281.06666666666666</v>
      </c>
      <c r="E437" s="279">
        <v>278.23333333333335</v>
      </c>
      <c r="F437" s="279">
        <v>274.01666666666671</v>
      </c>
      <c r="G437" s="279">
        <v>271.18333333333339</v>
      </c>
      <c r="H437" s="279">
        <v>285.2833333333333</v>
      </c>
      <c r="I437" s="279">
        <v>288.11666666666667</v>
      </c>
      <c r="J437" s="279">
        <v>292.33333333333326</v>
      </c>
      <c r="K437" s="277">
        <v>283.89999999999998</v>
      </c>
      <c r="L437" s="277">
        <v>276.85000000000002</v>
      </c>
      <c r="M437" s="277">
        <v>6.1630599999999998</v>
      </c>
    </row>
    <row r="438" spans="1:13">
      <c r="A438" s="268">
        <v>428</v>
      </c>
      <c r="B438" s="277" t="s">
        <v>529</v>
      </c>
      <c r="C438" s="277">
        <v>1347.95</v>
      </c>
      <c r="D438" s="279">
        <v>1346.5166666666667</v>
      </c>
      <c r="E438" s="279">
        <v>1325.4833333333333</v>
      </c>
      <c r="F438" s="279">
        <v>1303.0166666666667</v>
      </c>
      <c r="G438" s="279">
        <v>1281.9833333333333</v>
      </c>
      <c r="H438" s="279">
        <v>1368.9833333333333</v>
      </c>
      <c r="I438" s="279">
        <v>1390.0166666666667</v>
      </c>
      <c r="J438" s="279">
        <v>1412.4833333333333</v>
      </c>
      <c r="K438" s="277">
        <v>1367.55</v>
      </c>
      <c r="L438" s="277">
        <v>1324.05</v>
      </c>
      <c r="M438" s="277">
        <v>0.61041000000000001</v>
      </c>
    </row>
    <row r="439" spans="1:13">
      <c r="A439" s="268">
        <v>429</v>
      </c>
      <c r="B439" s="277" t="s">
        <v>530</v>
      </c>
      <c r="C439" s="277">
        <v>419.5</v>
      </c>
      <c r="D439" s="279">
        <v>422.76666666666665</v>
      </c>
      <c r="E439" s="279">
        <v>409.7833333333333</v>
      </c>
      <c r="F439" s="279">
        <v>400.06666666666666</v>
      </c>
      <c r="G439" s="279">
        <v>387.08333333333331</v>
      </c>
      <c r="H439" s="279">
        <v>432.48333333333329</v>
      </c>
      <c r="I439" s="279">
        <v>445.46666666666664</v>
      </c>
      <c r="J439" s="279">
        <v>455.18333333333328</v>
      </c>
      <c r="K439" s="277">
        <v>435.75</v>
      </c>
      <c r="L439" s="277">
        <v>413.05</v>
      </c>
      <c r="M439" s="277">
        <v>0.75466</v>
      </c>
    </row>
    <row r="440" spans="1:13">
      <c r="A440" s="268">
        <v>430</v>
      </c>
      <c r="B440" s="277" t="s">
        <v>178</v>
      </c>
      <c r="C440" s="277">
        <v>506.4</v>
      </c>
      <c r="D440" s="279">
        <v>504.93333333333334</v>
      </c>
      <c r="E440" s="279">
        <v>497.4666666666667</v>
      </c>
      <c r="F440" s="279">
        <v>488.53333333333336</v>
      </c>
      <c r="G440" s="279">
        <v>481.06666666666672</v>
      </c>
      <c r="H440" s="279">
        <v>513.86666666666667</v>
      </c>
      <c r="I440" s="279">
        <v>521.33333333333326</v>
      </c>
      <c r="J440" s="279">
        <v>530.26666666666665</v>
      </c>
      <c r="K440" s="277">
        <v>512.4</v>
      </c>
      <c r="L440" s="277">
        <v>496</v>
      </c>
      <c r="M440" s="277">
        <v>116.86776</v>
      </c>
    </row>
    <row r="441" spans="1:13">
      <c r="A441" s="268">
        <v>431</v>
      </c>
      <c r="B441" s="277" t="s">
        <v>531</v>
      </c>
      <c r="C441" s="277">
        <v>280.55</v>
      </c>
      <c r="D441" s="279">
        <v>288</v>
      </c>
      <c r="E441" s="279">
        <v>268.55</v>
      </c>
      <c r="F441" s="279">
        <v>256.55</v>
      </c>
      <c r="G441" s="279">
        <v>237.10000000000002</v>
      </c>
      <c r="H441" s="279">
        <v>300</v>
      </c>
      <c r="I441" s="279">
        <v>319.45000000000005</v>
      </c>
      <c r="J441" s="279">
        <v>331.45</v>
      </c>
      <c r="K441" s="277">
        <v>307.45</v>
      </c>
      <c r="L441" s="277">
        <v>276</v>
      </c>
      <c r="M441" s="277">
        <v>11.280469999999999</v>
      </c>
    </row>
    <row r="442" spans="1:13">
      <c r="A442" s="268">
        <v>432</v>
      </c>
      <c r="B442" s="277" t="s">
        <v>179</v>
      </c>
      <c r="C442" s="277">
        <v>495.85</v>
      </c>
      <c r="D442" s="279">
        <v>498.81666666666661</v>
      </c>
      <c r="E442" s="279">
        <v>491.68333333333322</v>
      </c>
      <c r="F442" s="279">
        <v>487.51666666666659</v>
      </c>
      <c r="G442" s="279">
        <v>480.38333333333321</v>
      </c>
      <c r="H442" s="279">
        <v>502.98333333333323</v>
      </c>
      <c r="I442" s="279">
        <v>510.11666666666667</v>
      </c>
      <c r="J442" s="279">
        <v>514.2833333333333</v>
      </c>
      <c r="K442" s="277">
        <v>505.95</v>
      </c>
      <c r="L442" s="277">
        <v>494.65</v>
      </c>
      <c r="M442" s="277">
        <v>18.31936</v>
      </c>
    </row>
    <row r="443" spans="1:13">
      <c r="A443" s="268">
        <v>433</v>
      </c>
      <c r="B443" s="277" t="s">
        <v>532</v>
      </c>
      <c r="C443" s="277">
        <v>182.05</v>
      </c>
      <c r="D443" s="279">
        <v>180.9666666666667</v>
      </c>
      <c r="E443" s="279">
        <v>178.03333333333339</v>
      </c>
      <c r="F443" s="279">
        <v>174.01666666666668</v>
      </c>
      <c r="G443" s="279">
        <v>171.08333333333337</v>
      </c>
      <c r="H443" s="279">
        <v>184.98333333333341</v>
      </c>
      <c r="I443" s="279">
        <v>187.91666666666669</v>
      </c>
      <c r="J443" s="279">
        <v>191.93333333333342</v>
      </c>
      <c r="K443" s="277">
        <v>183.9</v>
      </c>
      <c r="L443" s="277">
        <v>176.95</v>
      </c>
      <c r="M443" s="277">
        <v>1.51309</v>
      </c>
    </row>
    <row r="444" spans="1:13">
      <c r="A444" s="268">
        <v>434</v>
      </c>
      <c r="B444" s="277" t="s">
        <v>533</v>
      </c>
      <c r="C444" s="277">
        <v>1402.35</v>
      </c>
      <c r="D444" s="279">
        <v>1393.5833333333333</v>
      </c>
      <c r="E444" s="279">
        <v>1378.7666666666664</v>
      </c>
      <c r="F444" s="279">
        <v>1355.1833333333332</v>
      </c>
      <c r="G444" s="279">
        <v>1340.3666666666663</v>
      </c>
      <c r="H444" s="279">
        <v>1417.1666666666665</v>
      </c>
      <c r="I444" s="279">
        <v>1431.9833333333336</v>
      </c>
      <c r="J444" s="279">
        <v>1455.5666666666666</v>
      </c>
      <c r="K444" s="277">
        <v>1408.4</v>
      </c>
      <c r="L444" s="277">
        <v>1370</v>
      </c>
      <c r="M444" s="277">
        <v>0.29916999999999999</v>
      </c>
    </row>
    <row r="445" spans="1:13">
      <c r="A445" s="268">
        <v>435</v>
      </c>
      <c r="B445" s="277" t="s">
        <v>534</v>
      </c>
      <c r="C445" s="277">
        <v>3.35</v>
      </c>
      <c r="D445" s="279">
        <v>3.3000000000000003</v>
      </c>
      <c r="E445" s="279">
        <v>3.2500000000000004</v>
      </c>
      <c r="F445" s="279">
        <v>3.1500000000000004</v>
      </c>
      <c r="G445" s="279">
        <v>3.1000000000000005</v>
      </c>
      <c r="H445" s="279">
        <v>3.4000000000000004</v>
      </c>
      <c r="I445" s="279">
        <v>3.45</v>
      </c>
      <c r="J445" s="279">
        <v>3.5500000000000003</v>
      </c>
      <c r="K445" s="277">
        <v>3.35</v>
      </c>
      <c r="L445" s="277">
        <v>3.2</v>
      </c>
      <c r="M445" s="277">
        <v>92.458640000000003</v>
      </c>
    </row>
    <row r="446" spans="1:13">
      <c r="A446" s="268">
        <v>436</v>
      </c>
      <c r="B446" s="277" t="s">
        <v>535</v>
      </c>
      <c r="C446" s="277">
        <v>117.95</v>
      </c>
      <c r="D446" s="279">
        <v>119.34999999999998</v>
      </c>
      <c r="E446" s="279">
        <v>115.69999999999996</v>
      </c>
      <c r="F446" s="279">
        <v>113.44999999999997</v>
      </c>
      <c r="G446" s="279">
        <v>109.79999999999995</v>
      </c>
      <c r="H446" s="279">
        <v>121.59999999999997</v>
      </c>
      <c r="I446" s="279">
        <v>125.24999999999997</v>
      </c>
      <c r="J446" s="279">
        <v>127.49999999999997</v>
      </c>
      <c r="K446" s="277">
        <v>123</v>
      </c>
      <c r="L446" s="277">
        <v>117.1</v>
      </c>
      <c r="M446" s="277">
        <v>1.20794</v>
      </c>
    </row>
    <row r="447" spans="1:13">
      <c r="A447" s="268">
        <v>437</v>
      </c>
      <c r="B447" s="277" t="s">
        <v>2593</v>
      </c>
      <c r="C447" s="277">
        <v>235.35</v>
      </c>
      <c r="D447" s="279">
        <v>241.98333333333335</v>
      </c>
      <c r="E447" s="279">
        <v>224.56666666666672</v>
      </c>
      <c r="F447" s="279">
        <v>213.78333333333336</v>
      </c>
      <c r="G447" s="279">
        <v>196.36666666666673</v>
      </c>
      <c r="H447" s="279">
        <v>252.76666666666671</v>
      </c>
      <c r="I447" s="279">
        <v>270.18333333333334</v>
      </c>
      <c r="J447" s="279">
        <v>280.9666666666667</v>
      </c>
      <c r="K447" s="277">
        <v>259.39999999999998</v>
      </c>
      <c r="L447" s="277">
        <v>231.2</v>
      </c>
      <c r="M447" s="277">
        <v>7.9538399999999996</v>
      </c>
    </row>
    <row r="448" spans="1:13">
      <c r="A448" s="268">
        <v>438</v>
      </c>
      <c r="B448" s="277" t="s">
        <v>536</v>
      </c>
      <c r="C448" s="277">
        <v>865.2</v>
      </c>
      <c r="D448" s="279">
        <v>863.15</v>
      </c>
      <c r="E448" s="279">
        <v>853.3</v>
      </c>
      <c r="F448" s="279">
        <v>841.4</v>
      </c>
      <c r="G448" s="279">
        <v>831.55</v>
      </c>
      <c r="H448" s="279">
        <v>875.05</v>
      </c>
      <c r="I448" s="279">
        <v>884.90000000000009</v>
      </c>
      <c r="J448" s="279">
        <v>896.8</v>
      </c>
      <c r="K448" s="277">
        <v>873</v>
      </c>
      <c r="L448" s="277">
        <v>851.25</v>
      </c>
      <c r="M448" s="277">
        <v>0.39007999999999998</v>
      </c>
    </row>
    <row r="449" spans="1:13">
      <c r="A449" s="268">
        <v>439</v>
      </c>
      <c r="B449" s="277" t="s">
        <v>282</v>
      </c>
      <c r="C449" s="277">
        <v>561.79999999999995</v>
      </c>
      <c r="D449" s="279">
        <v>560.98333333333335</v>
      </c>
      <c r="E449" s="279">
        <v>527.01666666666665</v>
      </c>
      <c r="F449" s="279">
        <v>492.23333333333335</v>
      </c>
      <c r="G449" s="279">
        <v>458.26666666666665</v>
      </c>
      <c r="H449" s="279">
        <v>595.76666666666665</v>
      </c>
      <c r="I449" s="279">
        <v>629.73333333333335</v>
      </c>
      <c r="J449" s="279">
        <v>664.51666666666665</v>
      </c>
      <c r="K449" s="277">
        <v>594.95000000000005</v>
      </c>
      <c r="L449" s="277">
        <v>526.20000000000005</v>
      </c>
      <c r="M449" s="277">
        <v>57.17606</v>
      </c>
    </row>
    <row r="450" spans="1:13">
      <c r="A450" s="268">
        <v>440</v>
      </c>
      <c r="B450" s="277" t="s">
        <v>542</v>
      </c>
      <c r="C450" s="277">
        <v>46.3</v>
      </c>
      <c r="D450" s="279">
        <v>45.9</v>
      </c>
      <c r="E450" s="279">
        <v>44.3</v>
      </c>
      <c r="F450" s="279">
        <v>42.3</v>
      </c>
      <c r="G450" s="279">
        <v>40.699999999999996</v>
      </c>
      <c r="H450" s="279">
        <v>47.9</v>
      </c>
      <c r="I450" s="279">
        <v>49.500000000000007</v>
      </c>
      <c r="J450" s="279">
        <v>51.5</v>
      </c>
      <c r="K450" s="277">
        <v>47.5</v>
      </c>
      <c r="L450" s="277">
        <v>43.9</v>
      </c>
      <c r="M450" s="277">
        <v>18.47852</v>
      </c>
    </row>
    <row r="451" spans="1:13">
      <c r="A451" s="268">
        <v>441</v>
      </c>
      <c r="B451" s="277" t="s">
        <v>2608</v>
      </c>
      <c r="C451" s="277">
        <v>11917.1</v>
      </c>
      <c r="D451" s="279">
        <v>11960.533333333333</v>
      </c>
      <c r="E451" s="279">
        <v>11742.216666666665</v>
      </c>
      <c r="F451" s="279">
        <v>11567.333333333332</v>
      </c>
      <c r="G451" s="279">
        <v>11349.016666666665</v>
      </c>
      <c r="H451" s="279">
        <v>12135.416666666666</v>
      </c>
      <c r="I451" s="279">
        <v>12353.733333333332</v>
      </c>
      <c r="J451" s="279">
        <v>12528.616666666667</v>
      </c>
      <c r="K451" s="277">
        <v>12178.85</v>
      </c>
      <c r="L451" s="277">
        <v>11785.65</v>
      </c>
      <c r="M451" s="277">
        <v>1.8460000000000001E-2</v>
      </c>
    </row>
    <row r="452" spans="1:13">
      <c r="A452" s="268">
        <v>442</v>
      </c>
      <c r="B452" s="277" t="s">
        <v>2613</v>
      </c>
      <c r="C452" s="277">
        <v>916.95</v>
      </c>
      <c r="D452" s="279">
        <v>915.18333333333339</v>
      </c>
      <c r="E452" s="279">
        <v>895.36666666666679</v>
      </c>
      <c r="F452" s="279">
        <v>873.78333333333342</v>
      </c>
      <c r="G452" s="279">
        <v>853.96666666666681</v>
      </c>
      <c r="H452" s="279">
        <v>936.76666666666677</v>
      </c>
      <c r="I452" s="279">
        <v>956.58333333333337</v>
      </c>
      <c r="J452" s="279">
        <v>978.16666666666674</v>
      </c>
      <c r="K452" s="277">
        <v>935</v>
      </c>
      <c r="L452" s="277">
        <v>893.6</v>
      </c>
      <c r="M452" s="277">
        <v>0.998</v>
      </c>
    </row>
    <row r="453" spans="1:13">
      <c r="A453" s="268">
        <v>443</v>
      </c>
      <c r="B453" s="277" t="s">
        <v>3464</v>
      </c>
      <c r="C453" s="277">
        <v>542.35</v>
      </c>
      <c r="D453" s="279">
        <v>544.44999999999993</v>
      </c>
      <c r="E453" s="279">
        <v>538.39999999999986</v>
      </c>
      <c r="F453" s="279">
        <v>534.44999999999993</v>
      </c>
      <c r="G453" s="279">
        <v>528.39999999999986</v>
      </c>
      <c r="H453" s="279">
        <v>548.39999999999986</v>
      </c>
      <c r="I453" s="279">
        <v>554.44999999999982</v>
      </c>
      <c r="J453" s="279">
        <v>558.39999999999986</v>
      </c>
      <c r="K453" s="277">
        <v>550.5</v>
      </c>
      <c r="L453" s="277">
        <v>540.5</v>
      </c>
      <c r="M453" s="277">
        <v>18.13411</v>
      </c>
    </row>
    <row r="454" spans="1:13">
      <c r="A454" s="268">
        <v>444</v>
      </c>
      <c r="B454" s="277" t="s">
        <v>182</v>
      </c>
      <c r="C454" s="277">
        <v>1286.05</v>
      </c>
      <c r="D454" s="279">
        <v>1295.5166666666667</v>
      </c>
      <c r="E454" s="279">
        <v>1262.8833333333332</v>
      </c>
      <c r="F454" s="279">
        <v>1239.7166666666665</v>
      </c>
      <c r="G454" s="279">
        <v>1207.083333333333</v>
      </c>
      <c r="H454" s="279">
        <v>1318.6833333333334</v>
      </c>
      <c r="I454" s="279">
        <v>1351.3166666666671</v>
      </c>
      <c r="J454" s="279">
        <v>1374.4833333333336</v>
      </c>
      <c r="K454" s="277">
        <v>1328.15</v>
      </c>
      <c r="L454" s="277">
        <v>1272.3499999999999</v>
      </c>
      <c r="M454" s="277">
        <v>6.3116300000000001</v>
      </c>
    </row>
    <row r="455" spans="1:13">
      <c r="A455" s="268">
        <v>445</v>
      </c>
      <c r="B455" s="277" t="s">
        <v>543</v>
      </c>
      <c r="C455" s="277">
        <v>893.05</v>
      </c>
      <c r="D455" s="279">
        <v>891.85</v>
      </c>
      <c r="E455" s="279">
        <v>856.1</v>
      </c>
      <c r="F455" s="279">
        <v>819.15</v>
      </c>
      <c r="G455" s="279">
        <v>783.4</v>
      </c>
      <c r="H455" s="279">
        <v>928.80000000000007</v>
      </c>
      <c r="I455" s="279">
        <v>964.55000000000007</v>
      </c>
      <c r="J455" s="279">
        <v>1001.5000000000001</v>
      </c>
      <c r="K455" s="277">
        <v>927.6</v>
      </c>
      <c r="L455" s="277">
        <v>854.9</v>
      </c>
      <c r="M455" s="277">
        <v>2.5643500000000001</v>
      </c>
    </row>
    <row r="456" spans="1:13">
      <c r="A456" s="268">
        <v>446</v>
      </c>
      <c r="B456" s="277" t="s">
        <v>183</v>
      </c>
      <c r="C456" s="277">
        <v>148.4</v>
      </c>
      <c r="D456" s="279">
        <v>148.11666666666667</v>
      </c>
      <c r="E456" s="279">
        <v>146.83333333333334</v>
      </c>
      <c r="F456" s="279">
        <v>145.26666666666668</v>
      </c>
      <c r="G456" s="279">
        <v>143.98333333333335</v>
      </c>
      <c r="H456" s="279">
        <v>149.68333333333334</v>
      </c>
      <c r="I456" s="279">
        <v>150.96666666666664</v>
      </c>
      <c r="J456" s="279">
        <v>152.53333333333333</v>
      </c>
      <c r="K456" s="277">
        <v>149.4</v>
      </c>
      <c r="L456" s="277">
        <v>146.55000000000001</v>
      </c>
      <c r="M456" s="277">
        <v>428.87986999999998</v>
      </c>
    </row>
    <row r="457" spans="1:13">
      <c r="A457" s="268">
        <v>447</v>
      </c>
      <c r="B457" s="277" t="s">
        <v>184</v>
      </c>
      <c r="C457" s="277">
        <v>63.65</v>
      </c>
      <c r="D457" s="279">
        <v>62.833333333333336</v>
      </c>
      <c r="E457" s="279">
        <v>61.516666666666666</v>
      </c>
      <c r="F457" s="279">
        <v>59.383333333333333</v>
      </c>
      <c r="G457" s="279">
        <v>58.066666666666663</v>
      </c>
      <c r="H457" s="279">
        <v>64.966666666666669</v>
      </c>
      <c r="I457" s="279">
        <v>66.283333333333346</v>
      </c>
      <c r="J457" s="279">
        <v>68.416666666666671</v>
      </c>
      <c r="K457" s="277">
        <v>64.150000000000006</v>
      </c>
      <c r="L457" s="277">
        <v>60.7</v>
      </c>
      <c r="M457" s="277">
        <v>72.663979999999995</v>
      </c>
    </row>
    <row r="458" spans="1:13">
      <c r="A458" s="268">
        <v>448</v>
      </c>
      <c r="B458" s="277" t="s">
        <v>185</v>
      </c>
      <c r="C458" s="277">
        <v>57.75</v>
      </c>
      <c r="D458" s="279">
        <v>57.866666666666667</v>
      </c>
      <c r="E458" s="279">
        <v>56.983333333333334</v>
      </c>
      <c r="F458" s="279">
        <v>56.216666666666669</v>
      </c>
      <c r="G458" s="279">
        <v>55.333333333333336</v>
      </c>
      <c r="H458" s="279">
        <v>58.633333333333333</v>
      </c>
      <c r="I458" s="279">
        <v>59.516666666666673</v>
      </c>
      <c r="J458" s="279">
        <v>60.283333333333331</v>
      </c>
      <c r="K458" s="277">
        <v>58.75</v>
      </c>
      <c r="L458" s="277">
        <v>57.1</v>
      </c>
      <c r="M458" s="277">
        <v>187.32445000000001</v>
      </c>
    </row>
    <row r="459" spans="1:13">
      <c r="A459" s="268">
        <v>449</v>
      </c>
      <c r="B459" s="277" t="s">
        <v>186</v>
      </c>
      <c r="C459" s="277">
        <v>405.25</v>
      </c>
      <c r="D459" s="279">
        <v>406.45</v>
      </c>
      <c r="E459" s="279">
        <v>402.34999999999997</v>
      </c>
      <c r="F459" s="279">
        <v>399.45</v>
      </c>
      <c r="G459" s="279">
        <v>395.34999999999997</v>
      </c>
      <c r="H459" s="279">
        <v>409.34999999999997</v>
      </c>
      <c r="I459" s="279">
        <v>413.45</v>
      </c>
      <c r="J459" s="279">
        <v>416.34999999999997</v>
      </c>
      <c r="K459" s="277">
        <v>410.55</v>
      </c>
      <c r="L459" s="277">
        <v>403.55</v>
      </c>
      <c r="M459" s="277">
        <v>91.327489999999997</v>
      </c>
    </row>
    <row r="460" spans="1:13">
      <c r="A460" s="268">
        <v>450</v>
      </c>
      <c r="B460" s="277" t="s">
        <v>2624</v>
      </c>
      <c r="C460" s="277">
        <v>23.8</v>
      </c>
      <c r="D460" s="279">
        <v>23.883333333333336</v>
      </c>
      <c r="E460" s="279">
        <v>23.616666666666674</v>
      </c>
      <c r="F460" s="279">
        <v>23.433333333333337</v>
      </c>
      <c r="G460" s="279">
        <v>23.166666666666675</v>
      </c>
      <c r="H460" s="279">
        <v>24.066666666666674</v>
      </c>
      <c r="I460" s="279">
        <v>24.333333333333332</v>
      </c>
      <c r="J460" s="279">
        <v>24.516666666666673</v>
      </c>
      <c r="K460" s="277">
        <v>24.15</v>
      </c>
      <c r="L460" s="277">
        <v>23.7</v>
      </c>
      <c r="M460" s="277">
        <v>14.234690000000001</v>
      </c>
    </row>
    <row r="461" spans="1:13">
      <c r="A461" s="268">
        <v>451</v>
      </c>
      <c r="B461" s="277" t="s">
        <v>537</v>
      </c>
      <c r="C461" s="277">
        <v>870.35</v>
      </c>
      <c r="D461" s="279">
        <v>874.85</v>
      </c>
      <c r="E461" s="279">
        <v>838.7</v>
      </c>
      <c r="F461" s="279">
        <v>807.05000000000007</v>
      </c>
      <c r="G461" s="279">
        <v>770.90000000000009</v>
      </c>
      <c r="H461" s="279">
        <v>906.5</v>
      </c>
      <c r="I461" s="279">
        <v>942.64999999999986</v>
      </c>
      <c r="J461" s="279">
        <v>974.3</v>
      </c>
      <c r="K461" s="277">
        <v>911</v>
      </c>
      <c r="L461" s="277">
        <v>843.2</v>
      </c>
      <c r="M461" s="277">
        <v>0.78166999999999998</v>
      </c>
    </row>
    <row r="462" spans="1:13">
      <c r="A462" s="268">
        <v>452</v>
      </c>
      <c r="B462" s="277" t="s">
        <v>538</v>
      </c>
      <c r="C462" s="277">
        <v>400.9</v>
      </c>
      <c r="D462" s="279">
        <v>398.04999999999995</v>
      </c>
      <c r="E462" s="279">
        <v>392.89999999999992</v>
      </c>
      <c r="F462" s="279">
        <v>384.9</v>
      </c>
      <c r="G462" s="279">
        <v>379.74999999999994</v>
      </c>
      <c r="H462" s="279">
        <v>406.0499999999999</v>
      </c>
      <c r="I462" s="279">
        <v>411.2</v>
      </c>
      <c r="J462" s="279">
        <v>419.19999999999987</v>
      </c>
      <c r="K462" s="277">
        <v>403.2</v>
      </c>
      <c r="L462" s="277">
        <v>390.05</v>
      </c>
      <c r="M462" s="277">
        <v>1.06318</v>
      </c>
    </row>
    <row r="463" spans="1:13">
      <c r="A463" s="268">
        <v>453</v>
      </c>
      <c r="B463" s="277" t="s">
        <v>187</v>
      </c>
      <c r="C463" s="277">
        <v>2491.4</v>
      </c>
      <c r="D463" s="279">
        <v>2498</v>
      </c>
      <c r="E463" s="279">
        <v>2458</v>
      </c>
      <c r="F463" s="279">
        <v>2424.6</v>
      </c>
      <c r="G463" s="279">
        <v>2384.6</v>
      </c>
      <c r="H463" s="279">
        <v>2531.4</v>
      </c>
      <c r="I463" s="279">
        <v>2571.4</v>
      </c>
      <c r="J463" s="279">
        <v>2604.8000000000002</v>
      </c>
      <c r="K463" s="277">
        <v>2538</v>
      </c>
      <c r="L463" s="277">
        <v>2464.6</v>
      </c>
      <c r="M463" s="277">
        <v>73.187730000000002</v>
      </c>
    </row>
    <row r="464" spans="1:13">
      <c r="A464" s="268">
        <v>454</v>
      </c>
      <c r="B464" s="277" t="s">
        <v>544</v>
      </c>
      <c r="C464" s="277">
        <v>2382.4499999999998</v>
      </c>
      <c r="D464" s="279">
        <v>2425.0833333333335</v>
      </c>
      <c r="E464" s="279">
        <v>2300.3666666666668</v>
      </c>
      <c r="F464" s="279">
        <v>2218.2833333333333</v>
      </c>
      <c r="G464" s="279">
        <v>2093.5666666666666</v>
      </c>
      <c r="H464" s="279">
        <v>2507.166666666667</v>
      </c>
      <c r="I464" s="279">
        <v>2631.8833333333332</v>
      </c>
      <c r="J464" s="279">
        <v>2713.9666666666672</v>
      </c>
      <c r="K464" s="277">
        <v>2549.8000000000002</v>
      </c>
      <c r="L464" s="277">
        <v>2343</v>
      </c>
      <c r="M464" s="277">
        <v>0.48548000000000002</v>
      </c>
    </row>
    <row r="465" spans="1:13">
      <c r="A465" s="268">
        <v>455</v>
      </c>
      <c r="B465" s="277" t="s">
        <v>188</v>
      </c>
      <c r="C465" s="277">
        <v>791.15</v>
      </c>
      <c r="D465" s="279">
        <v>789.75</v>
      </c>
      <c r="E465" s="279">
        <v>776.4</v>
      </c>
      <c r="F465" s="279">
        <v>761.65</v>
      </c>
      <c r="G465" s="279">
        <v>748.3</v>
      </c>
      <c r="H465" s="279">
        <v>804.5</v>
      </c>
      <c r="I465" s="279">
        <v>817.84999999999991</v>
      </c>
      <c r="J465" s="279">
        <v>832.6</v>
      </c>
      <c r="K465" s="277">
        <v>803.1</v>
      </c>
      <c r="L465" s="277">
        <v>775</v>
      </c>
      <c r="M465" s="277">
        <v>63.398040000000002</v>
      </c>
    </row>
    <row r="466" spans="1:13">
      <c r="A466" s="268">
        <v>456</v>
      </c>
      <c r="B466" s="277" t="s">
        <v>546</v>
      </c>
      <c r="C466" s="277">
        <v>765.8</v>
      </c>
      <c r="D466" s="279">
        <v>766.56666666666661</v>
      </c>
      <c r="E466" s="279">
        <v>754.13333333333321</v>
      </c>
      <c r="F466" s="279">
        <v>742.46666666666658</v>
      </c>
      <c r="G466" s="279">
        <v>730.03333333333319</v>
      </c>
      <c r="H466" s="279">
        <v>778.23333333333323</v>
      </c>
      <c r="I466" s="279">
        <v>790.66666666666663</v>
      </c>
      <c r="J466" s="279">
        <v>802.33333333333326</v>
      </c>
      <c r="K466" s="277">
        <v>779</v>
      </c>
      <c r="L466" s="277">
        <v>754.9</v>
      </c>
      <c r="M466" s="277">
        <v>1.1887399999999999</v>
      </c>
    </row>
    <row r="467" spans="1:13">
      <c r="A467" s="268">
        <v>457</v>
      </c>
      <c r="B467" s="277" t="s">
        <v>547</v>
      </c>
      <c r="C467" s="277">
        <v>784.85</v>
      </c>
      <c r="D467" s="279">
        <v>788.11666666666679</v>
      </c>
      <c r="E467" s="279">
        <v>777.43333333333362</v>
      </c>
      <c r="F467" s="279">
        <v>770.01666666666688</v>
      </c>
      <c r="G467" s="279">
        <v>759.33333333333371</v>
      </c>
      <c r="H467" s="279">
        <v>795.53333333333353</v>
      </c>
      <c r="I467" s="279">
        <v>806.2166666666667</v>
      </c>
      <c r="J467" s="279">
        <v>813.63333333333344</v>
      </c>
      <c r="K467" s="277">
        <v>798.8</v>
      </c>
      <c r="L467" s="277">
        <v>780.7</v>
      </c>
      <c r="M467" s="277">
        <v>0.68135999999999997</v>
      </c>
    </row>
    <row r="468" spans="1:13">
      <c r="A468" s="268">
        <v>458</v>
      </c>
      <c r="B468" s="277" t="s">
        <v>552</v>
      </c>
      <c r="C468" s="277">
        <v>626.95000000000005</v>
      </c>
      <c r="D468" s="279">
        <v>627.76666666666677</v>
      </c>
      <c r="E468" s="279">
        <v>618.08333333333348</v>
      </c>
      <c r="F468" s="279">
        <v>609.2166666666667</v>
      </c>
      <c r="G468" s="279">
        <v>599.53333333333342</v>
      </c>
      <c r="H468" s="279">
        <v>636.63333333333355</v>
      </c>
      <c r="I468" s="279">
        <v>646.31666666666672</v>
      </c>
      <c r="J468" s="279">
        <v>655.18333333333362</v>
      </c>
      <c r="K468" s="277">
        <v>637.45000000000005</v>
      </c>
      <c r="L468" s="277">
        <v>618.9</v>
      </c>
      <c r="M468" s="277">
        <v>0.74458000000000002</v>
      </c>
    </row>
    <row r="469" spans="1:13">
      <c r="A469" s="268">
        <v>459</v>
      </c>
      <c r="B469" s="277" t="s">
        <v>548</v>
      </c>
      <c r="C469" s="277">
        <v>41.7</v>
      </c>
      <c r="D469" s="279">
        <v>41.083333333333336</v>
      </c>
      <c r="E469" s="279">
        <v>39.666666666666671</v>
      </c>
      <c r="F469" s="279">
        <v>37.633333333333333</v>
      </c>
      <c r="G469" s="279">
        <v>36.216666666666669</v>
      </c>
      <c r="H469" s="279">
        <v>43.116666666666674</v>
      </c>
      <c r="I469" s="279">
        <v>44.533333333333346</v>
      </c>
      <c r="J469" s="279">
        <v>46.566666666666677</v>
      </c>
      <c r="K469" s="277">
        <v>42.5</v>
      </c>
      <c r="L469" s="277">
        <v>39.049999999999997</v>
      </c>
      <c r="M469" s="277">
        <v>12.161379999999999</v>
      </c>
    </row>
    <row r="470" spans="1:13">
      <c r="A470" s="268">
        <v>460</v>
      </c>
      <c r="B470" s="277" t="s">
        <v>549</v>
      </c>
      <c r="C470" s="277">
        <v>1174.5999999999999</v>
      </c>
      <c r="D470" s="279">
        <v>1163.2166666666665</v>
      </c>
      <c r="E470" s="279">
        <v>1141.4333333333329</v>
      </c>
      <c r="F470" s="279">
        <v>1108.2666666666664</v>
      </c>
      <c r="G470" s="279">
        <v>1086.4833333333329</v>
      </c>
      <c r="H470" s="279">
        <v>1196.383333333333</v>
      </c>
      <c r="I470" s="279">
        <v>1218.1666666666663</v>
      </c>
      <c r="J470" s="279">
        <v>1251.333333333333</v>
      </c>
      <c r="K470" s="277">
        <v>1185</v>
      </c>
      <c r="L470" s="277">
        <v>1130.05</v>
      </c>
      <c r="M470" s="277">
        <v>0.94921999999999995</v>
      </c>
    </row>
    <row r="471" spans="1:13">
      <c r="A471" s="268">
        <v>461</v>
      </c>
      <c r="B471" s="277" t="s">
        <v>189</v>
      </c>
      <c r="C471" s="277">
        <v>1174.55</v>
      </c>
      <c r="D471" s="279">
        <v>1188.2333333333333</v>
      </c>
      <c r="E471" s="279">
        <v>1156.4666666666667</v>
      </c>
      <c r="F471" s="279">
        <v>1138.3833333333334</v>
      </c>
      <c r="G471" s="279">
        <v>1106.6166666666668</v>
      </c>
      <c r="H471" s="279">
        <v>1206.3166666666666</v>
      </c>
      <c r="I471" s="279">
        <v>1238.0833333333335</v>
      </c>
      <c r="J471" s="279">
        <v>1256.1666666666665</v>
      </c>
      <c r="K471" s="277">
        <v>1220</v>
      </c>
      <c r="L471" s="277">
        <v>1170.1500000000001</v>
      </c>
      <c r="M471" s="277">
        <v>52.042830000000002</v>
      </c>
    </row>
    <row r="472" spans="1:13">
      <c r="A472" s="268">
        <v>462</v>
      </c>
      <c r="B472" s="277" t="s">
        <v>190</v>
      </c>
      <c r="C472" s="277">
        <v>2850.5</v>
      </c>
      <c r="D472" s="279">
        <v>2846.1333333333332</v>
      </c>
      <c r="E472" s="279">
        <v>2804.3666666666663</v>
      </c>
      <c r="F472" s="279">
        <v>2758.2333333333331</v>
      </c>
      <c r="G472" s="279">
        <v>2716.4666666666662</v>
      </c>
      <c r="H472" s="279">
        <v>2892.2666666666664</v>
      </c>
      <c r="I472" s="279">
        <v>2934.0333333333328</v>
      </c>
      <c r="J472" s="279">
        <v>2980.1666666666665</v>
      </c>
      <c r="K472" s="277">
        <v>2887.9</v>
      </c>
      <c r="L472" s="277">
        <v>2800</v>
      </c>
      <c r="M472" s="277">
        <v>6.8987100000000003</v>
      </c>
    </row>
    <row r="473" spans="1:13">
      <c r="A473" s="268">
        <v>463</v>
      </c>
      <c r="B473" s="277" t="s">
        <v>191</v>
      </c>
      <c r="C473" s="277">
        <v>332.25</v>
      </c>
      <c r="D473" s="279">
        <v>331.91666666666669</v>
      </c>
      <c r="E473" s="279">
        <v>328.33333333333337</v>
      </c>
      <c r="F473" s="279">
        <v>324.41666666666669</v>
      </c>
      <c r="G473" s="279">
        <v>320.83333333333337</v>
      </c>
      <c r="H473" s="279">
        <v>335.83333333333337</v>
      </c>
      <c r="I473" s="279">
        <v>339.41666666666674</v>
      </c>
      <c r="J473" s="279">
        <v>343.33333333333337</v>
      </c>
      <c r="K473" s="277">
        <v>335.5</v>
      </c>
      <c r="L473" s="277">
        <v>328</v>
      </c>
      <c r="M473" s="277">
        <v>7.9139099999999996</v>
      </c>
    </row>
    <row r="474" spans="1:13">
      <c r="A474" s="268">
        <v>464</v>
      </c>
      <c r="B474" s="277" t="s">
        <v>550</v>
      </c>
      <c r="C474" s="277">
        <v>747.85</v>
      </c>
      <c r="D474" s="279">
        <v>734.5</v>
      </c>
      <c r="E474" s="279">
        <v>713.4</v>
      </c>
      <c r="F474" s="279">
        <v>678.94999999999993</v>
      </c>
      <c r="G474" s="279">
        <v>657.84999999999991</v>
      </c>
      <c r="H474" s="279">
        <v>768.95</v>
      </c>
      <c r="I474" s="279">
        <v>790.05</v>
      </c>
      <c r="J474" s="279">
        <v>824.50000000000011</v>
      </c>
      <c r="K474" s="277">
        <v>755.6</v>
      </c>
      <c r="L474" s="277">
        <v>700.05</v>
      </c>
      <c r="M474" s="277">
        <v>20.01624</v>
      </c>
    </row>
    <row r="475" spans="1:13">
      <c r="A475" s="268">
        <v>465</v>
      </c>
      <c r="B475" s="245" t="s">
        <v>551</v>
      </c>
      <c r="C475" s="277">
        <v>6.85</v>
      </c>
      <c r="D475" s="279">
        <v>6.8500000000000005</v>
      </c>
      <c r="E475" s="279">
        <v>6.8000000000000007</v>
      </c>
      <c r="F475" s="279">
        <v>6.75</v>
      </c>
      <c r="G475" s="279">
        <v>6.7</v>
      </c>
      <c r="H475" s="279">
        <v>6.9000000000000012</v>
      </c>
      <c r="I475" s="279">
        <v>6.95</v>
      </c>
      <c r="J475" s="279">
        <v>7.0000000000000018</v>
      </c>
      <c r="K475" s="277">
        <v>6.9</v>
      </c>
      <c r="L475" s="277">
        <v>6.8</v>
      </c>
      <c r="M475" s="277">
        <v>44.673609999999996</v>
      </c>
    </row>
    <row r="476" spans="1:13">
      <c r="A476" s="268">
        <v>466</v>
      </c>
      <c r="B476" s="245" t="s">
        <v>539</v>
      </c>
      <c r="C476" s="277">
        <v>6308.2</v>
      </c>
      <c r="D476" s="279">
        <v>6300.1000000000013</v>
      </c>
      <c r="E476" s="279">
        <v>6025.2000000000025</v>
      </c>
      <c r="F476" s="279">
        <v>5742.2000000000016</v>
      </c>
      <c r="G476" s="279">
        <v>5467.3000000000029</v>
      </c>
      <c r="H476" s="279">
        <v>6583.1000000000022</v>
      </c>
      <c r="I476" s="279">
        <v>6858.0000000000018</v>
      </c>
      <c r="J476" s="279">
        <v>7141.0000000000018</v>
      </c>
      <c r="K476" s="277">
        <v>6575</v>
      </c>
      <c r="L476" s="277">
        <v>6017.1</v>
      </c>
      <c r="M476" s="277">
        <v>0.28269</v>
      </c>
    </row>
    <row r="477" spans="1:13">
      <c r="A477" s="268">
        <v>467</v>
      </c>
      <c r="B477" s="245" t="s">
        <v>541</v>
      </c>
      <c r="C477" s="277">
        <v>31.5</v>
      </c>
      <c r="D477" s="279">
        <v>31.25</v>
      </c>
      <c r="E477" s="279">
        <v>30.65</v>
      </c>
      <c r="F477" s="279">
        <v>29.799999999999997</v>
      </c>
      <c r="G477" s="279">
        <v>29.199999999999996</v>
      </c>
      <c r="H477" s="279">
        <v>32.1</v>
      </c>
      <c r="I477" s="279">
        <v>32.700000000000003</v>
      </c>
      <c r="J477" s="279">
        <v>33.550000000000004</v>
      </c>
      <c r="K477" s="277">
        <v>31.85</v>
      </c>
      <c r="L477" s="277">
        <v>30.4</v>
      </c>
      <c r="M477" s="277">
        <v>35.963239999999999</v>
      </c>
    </row>
    <row r="478" spans="1:13">
      <c r="A478" s="268">
        <v>468</v>
      </c>
      <c r="B478" s="245" t="s">
        <v>192</v>
      </c>
      <c r="C478" s="277">
        <v>455.45</v>
      </c>
      <c r="D478" s="279">
        <v>454.36666666666662</v>
      </c>
      <c r="E478" s="279">
        <v>448.73333333333323</v>
      </c>
      <c r="F478" s="279">
        <v>442.01666666666659</v>
      </c>
      <c r="G478" s="279">
        <v>436.38333333333321</v>
      </c>
      <c r="H478" s="279">
        <v>461.08333333333326</v>
      </c>
      <c r="I478" s="279">
        <v>466.71666666666658</v>
      </c>
      <c r="J478" s="279">
        <v>473.43333333333328</v>
      </c>
      <c r="K478" s="277">
        <v>460</v>
      </c>
      <c r="L478" s="277">
        <v>447.65</v>
      </c>
      <c r="M478" s="277">
        <v>17.612739999999999</v>
      </c>
    </row>
    <row r="479" spans="1:13">
      <c r="A479" s="268">
        <v>469</v>
      </c>
      <c r="B479" s="245" t="s">
        <v>540</v>
      </c>
      <c r="C479" s="277">
        <v>225.5</v>
      </c>
      <c r="D479" s="279">
        <v>227.31666666666669</v>
      </c>
      <c r="E479" s="279">
        <v>221.48333333333338</v>
      </c>
      <c r="F479" s="279">
        <v>217.4666666666667</v>
      </c>
      <c r="G479" s="279">
        <v>211.63333333333338</v>
      </c>
      <c r="H479" s="279">
        <v>231.33333333333337</v>
      </c>
      <c r="I479" s="279">
        <v>237.16666666666669</v>
      </c>
      <c r="J479" s="279">
        <v>241.18333333333337</v>
      </c>
      <c r="K479" s="277">
        <v>233.15</v>
      </c>
      <c r="L479" s="277">
        <v>223.3</v>
      </c>
      <c r="M479" s="277">
        <v>0.46487000000000001</v>
      </c>
    </row>
    <row r="480" spans="1:13">
      <c r="A480" s="268">
        <v>470</v>
      </c>
      <c r="B480" s="245" t="s">
        <v>193</v>
      </c>
      <c r="C480" s="277">
        <v>1048.75</v>
      </c>
      <c r="D480" s="279">
        <v>1050.8833333333334</v>
      </c>
      <c r="E480" s="279">
        <v>1037.8666666666668</v>
      </c>
      <c r="F480" s="279">
        <v>1026.9833333333333</v>
      </c>
      <c r="G480" s="279">
        <v>1013.9666666666667</v>
      </c>
      <c r="H480" s="279">
        <v>1061.7666666666669</v>
      </c>
      <c r="I480" s="279">
        <v>1074.7833333333338</v>
      </c>
      <c r="J480" s="279">
        <v>1085.666666666667</v>
      </c>
      <c r="K480" s="277">
        <v>1063.9000000000001</v>
      </c>
      <c r="L480" s="277">
        <v>1040</v>
      </c>
      <c r="M480" s="277">
        <v>3.2171799999999999</v>
      </c>
    </row>
    <row r="481" spans="1:13">
      <c r="A481" s="268">
        <v>471</v>
      </c>
      <c r="B481" s="245" t="s">
        <v>553</v>
      </c>
      <c r="C481" s="277">
        <v>13.8</v>
      </c>
      <c r="D481" s="279">
        <v>14</v>
      </c>
      <c r="E481" s="279">
        <v>13.5</v>
      </c>
      <c r="F481" s="277">
        <v>13.2</v>
      </c>
      <c r="G481" s="279">
        <v>12.7</v>
      </c>
      <c r="H481" s="279">
        <v>14.3</v>
      </c>
      <c r="I481" s="277">
        <v>14.8</v>
      </c>
      <c r="J481" s="279">
        <v>15.100000000000001</v>
      </c>
      <c r="K481" s="279">
        <v>14.5</v>
      </c>
      <c r="L481" s="277">
        <v>13.7</v>
      </c>
      <c r="M481" s="279">
        <v>58.186909999999997</v>
      </c>
    </row>
    <row r="482" spans="1:13">
      <c r="A482" s="268">
        <v>472</v>
      </c>
      <c r="B482" s="245" t="s">
        <v>554</v>
      </c>
      <c r="C482" s="277">
        <v>339.6</v>
      </c>
      <c r="D482" s="279">
        <v>340.51666666666665</v>
      </c>
      <c r="E482" s="279">
        <v>334.08333333333331</v>
      </c>
      <c r="F482" s="277">
        <v>328.56666666666666</v>
      </c>
      <c r="G482" s="279">
        <v>322.13333333333333</v>
      </c>
      <c r="H482" s="279">
        <v>346.0333333333333</v>
      </c>
      <c r="I482" s="277">
        <v>352.4666666666667</v>
      </c>
      <c r="J482" s="279">
        <v>357.98333333333329</v>
      </c>
      <c r="K482" s="279">
        <v>346.95</v>
      </c>
      <c r="L482" s="277">
        <v>335</v>
      </c>
      <c r="M482" s="279">
        <v>0.97213000000000005</v>
      </c>
    </row>
    <row r="483" spans="1:13">
      <c r="A483" s="268">
        <v>473</v>
      </c>
      <c r="B483" s="245" t="s">
        <v>194</v>
      </c>
      <c r="C483" s="245">
        <v>232.45</v>
      </c>
      <c r="D483" s="289">
        <v>230.4</v>
      </c>
      <c r="E483" s="289">
        <v>227.3</v>
      </c>
      <c r="F483" s="289">
        <v>222.15</v>
      </c>
      <c r="G483" s="289">
        <v>219.05</v>
      </c>
      <c r="H483" s="289">
        <v>235.55</v>
      </c>
      <c r="I483" s="289">
        <v>238.64999999999998</v>
      </c>
      <c r="J483" s="289">
        <v>243.8</v>
      </c>
      <c r="K483" s="289">
        <v>233.5</v>
      </c>
      <c r="L483" s="289">
        <v>225.25</v>
      </c>
      <c r="M483" s="289">
        <v>8.0877099999999995</v>
      </c>
    </row>
    <row r="484" spans="1:13">
      <c r="A484" s="268">
        <v>474</v>
      </c>
      <c r="B484" s="245" t="s">
        <v>3098</v>
      </c>
      <c r="C484" s="245">
        <v>34.200000000000003</v>
      </c>
      <c r="D484" s="289">
        <v>34.449999999999996</v>
      </c>
      <c r="E484" s="289">
        <v>33.749999999999993</v>
      </c>
      <c r="F484" s="289">
        <v>33.299999999999997</v>
      </c>
      <c r="G484" s="289">
        <v>32.599999999999994</v>
      </c>
      <c r="H484" s="289">
        <v>34.899999999999991</v>
      </c>
      <c r="I484" s="289">
        <v>35.599999999999994</v>
      </c>
      <c r="J484" s="289">
        <v>36.04999999999999</v>
      </c>
      <c r="K484" s="289">
        <v>35.15</v>
      </c>
      <c r="L484" s="289">
        <v>34</v>
      </c>
      <c r="M484" s="289">
        <v>5.9976599999999998</v>
      </c>
    </row>
    <row r="485" spans="1:13">
      <c r="A485" s="268">
        <v>475</v>
      </c>
      <c r="B485" s="245" t="s">
        <v>195</v>
      </c>
      <c r="C485" s="289">
        <v>3931.45</v>
      </c>
      <c r="D485" s="289">
        <v>3923.85</v>
      </c>
      <c r="E485" s="289">
        <v>3892.75</v>
      </c>
      <c r="F485" s="289">
        <v>3854.05</v>
      </c>
      <c r="G485" s="289">
        <v>3822.9500000000003</v>
      </c>
      <c r="H485" s="289">
        <v>3962.5499999999997</v>
      </c>
      <c r="I485" s="289">
        <v>3993.6499999999992</v>
      </c>
      <c r="J485" s="289">
        <v>4032.3499999999995</v>
      </c>
      <c r="K485" s="289">
        <v>3954.95</v>
      </c>
      <c r="L485" s="289">
        <v>3885.15</v>
      </c>
      <c r="M485" s="289">
        <v>3.1278000000000001</v>
      </c>
    </row>
    <row r="486" spans="1:13">
      <c r="A486" s="268">
        <v>476</v>
      </c>
      <c r="B486" s="245" t="s">
        <v>196</v>
      </c>
      <c r="C486" s="289">
        <v>28.15</v>
      </c>
      <c r="D486" s="289">
        <v>28.283333333333331</v>
      </c>
      <c r="E486" s="289">
        <v>27.666666666666664</v>
      </c>
      <c r="F486" s="289">
        <v>27.183333333333334</v>
      </c>
      <c r="G486" s="289">
        <v>26.566666666666666</v>
      </c>
      <c r="H486" s="289">
        <v>28.766666666666662</v>
      </c>
      <c r="I486" s="289">
        <v>29.383333333333329</v>
      </c>
      <c r="J486" s="289">
        <v>29.86666666666666</v>
      </c>
      <c r="K486" s="289">
        <v>28.9</v>
      </c>
      <c r="L486" s="289">
        <v>27.8</v>
      </c>
      <c r="M486" s="289">
        <v>27.241969999999998</v>
      </c>
    </row>
    <row r="487" spans="1:13">
      <c r="A487" s="268">
        <v>477</v>
      </c>
      <c r="B487" s="245" t="s">
        <v>197</v>
      </c>
      <c r="C487" s="289">
        <v>529.70000000000005</v>
      </c>
      <c r="D487" s="289">
        <v>526</v>
      </c>
      <c r="E487" s="289">
        <v>519.75</v>
      </c>
      <c r="F487" s="289">
        <v>509.79999999999995</v>
      </c>
      <c r="G487" s="289">
        <v>503.54999999999995</v>
      </c>
      <c r="H487" s="289">
        <v>535.95000000000005</v>
      </c>
      <c r="I487" s="289">
        <v>542.20000000000005</v>
      </c>
      <c r="J487" s="289">
        <v>552.15000000000009</v>
      </c>
      <c r="K487" s="289">
        <v>532.25</v>
      </c>
      <c r="L487" s="289">
        <v>516.04999999999995</v>
      </c>
      <c r="M487" s="289">
        <v>62.224269999999997</v>
      </c>
    </row>
    <row r="488" spans="1:13">
      <c r="A488" s="268">
        <v>478</v>
      </c>
      <c r="B488" s="245" t="s">
        <v>560</v>
      </c>
      <c r="C488" s="289">
        <v>1824.3</v>
      </c>
      <c r="D488" s="289">
        <v>1830.7666666666667</v>
      </c>
      <c r="E488" s="289">
        <v>1798.5333333333333</v>
      </c>
      <c r="F488" s="289">
        <v>1772.7666666666667</v>
      </c>
      <c r="G488" s="289">
        <v>1740.5333333333333</v>
      </c>
      <c r="H488" s="289">
        <v>1856.5333333333333</v>
      </c>
      <c r="I488" s="289">
        <v>1888.7666666666664</v>
      </c>
      <c r="J488" s="289">
        <v>1914.5333333333333</v>
      </c>
      <c r="K488" s="289">
        <v>1863</v>
      </c>
      <c r="L488" s="289">
        <v>1805</v>
      </c>
      <c r="M488" s="289">
        <v>0.17781</v>
      </c>
    </row>
    <row r="489" spans="1:13">
      <c r="A489" s="268">
        <v>479</v>
      </c>
      <c r="B489" s="245" t="s">
        <v>561</v>
      </c>
      <c r="C489" s="289">
        <v>26.45</v>
      </c>
      <c r="D489" s="289">
        <v>26.599999999999998</v>
      </c>
      <c r="E489" s="289">
        <v>26.099999999999994</v>
      </c>
      <c r="F489" s="289">
        <v>25.749999999999996</v>
      </c>
      <c r="G489" s="289">
        <v>25.249999999999993</v>
      </c>
      <c r="H489" s="289">
        <v>26.949999999999996</v>
      </c>
      <c r="I489" s="289">
        <v>27.450000000000003</v>
      </c>
      <c r="J489" s="289">
        <v>27.799999999999997</v>
      </c>
      <c r="K489" s="289">
        <v>27.1</v>
      </c>
      <c r="L489" s="289">
        <v>26.25</v>
      </c>
      <c r="M489" s="289">
        <v>13.28895</v>
      </c>
    </row>
    <row r="490" spans="1:13">
      <c r="A490" s="268">
        <v>480</v>
      </c>
      <c r="B490" s="245" t="s">
        <v>285</v>
      </c>
      <c r="C490" s="289">
        <v>315.5</v>
      </c>
      <c r="D490" s="289">
        <v>316.05</v>
      </c>
      <c r="E490" s="289">
        <v>310.15000000000003</v>
      </c>
      <c r="F490" s="289">
        <v>304.8</v>
      </c>
      <c r="G490" s="289">
        <v>298.90000000000003</v>
      </c>
      <c r="H490" s="289">
        <v>321.40000000000003</v>
      </c>
      <c r="I490" s="289">
        <v>327.3</v>
      </c>
      <c r="J490" s="289">
        <v>332.65000000000003</v>
      </c>
      <c r="K490" s="289">
        <v>321.95</v>
      </c>
      <c r="L490" s="289">
        <v>310.7</v>
      </c>
      <c r="M490" s="289">
        <v>1.0139499999999999</v>
      </c>
    </row>
    <row r="491" spans="1:13">
      <c r="A491" s="268">
        <v>481</v>
      </c>
      <c r="B491" s="245" t="s">
        <v>563</v>
      </c>
      <c r="C491" s="289">
        <v>735.55</v>
      </c>
      <c r="D491" s="289">
        <v>738.61666666666667</v>
      </c>
      <c r="E491" s="289">
        <v>725.48333333333335</v>
      </c>
      <c r="F491" s="289">
        <v>715.41666666666663</v>
      </c>
      <c r="G491" s="289">
        <v>702.2833333333333</v>
      </c>
      <c r="H491" s="289">
        <v>748.68333333333339</v>
      </c>
      <c r="I491" s="289">
        <v>761.81666666666683</v>
      </c>
      <c r="J491" s="289">
        <v>771.88333333333344</v>
      </c>
      <c r="K491" s="289">
        <v>751.75</v>
      </c>
      <c r="L491" s="289">
        <v>728.55</v>
      </c>
      <c r="M491" s="289">
        <v>1.29626</v>
      </c>
    </row>
    <row r="492" spans="1:13">
      <c r="A492" s="268">
        <v>482</v>
      </c>
      <c r="B492" s="245" t="s">
        <v>564</v>
      </c>
      <c r="C492" s="289">
        <v>1455.45</v>
      </c>
      <c r="D492" s="289">
        <v>1461.2833333333335</v>
      </c>
      <c r="E492" s="289">
        <v>1439.116666666667</v>
      </c>
      <c r="F492" s="289">
        <v>1422.7833333333335</v>
      </c>
      <c r="G492" s="289">
        <v>1400.616666666667</v>
      </c>
      <c r="H492" s="289">
        <v>1477.616666666667</v>
      </c>
      <c r="I492" s="289">
        <v>1499.7833333333335</v>
      </c>
      <c r="J492" s="289">
        <v>1516.116666666667</v>
      </c>
      <c r="K492" s="289">
        <v>1483.45</v>
      </c>
      <c r="L492" s="289">
        <v>1444.95</v>
      </c>
      <c r="M492" s="289">
        <v>0.93549000000000004</v>
      </c>
    </row>
    <row r="493" spans="1:13">
      <c r="A493" s="268">
        <v>483</v>
      </c>
      <c r="B493" s="245" t="s">
        <v>2780</v>
      </c>
      <c r="C493" s="289">
        <v>970.25</v>
      </c>
      <c r="D493" s="289">
        <v>976.44999999999993</v>
      </c>
      <c r="E493" s="289">
        <v>958.89999999999986</v>
      </c>
      <c r="F493" s="289">
        <v>947.55</v>
      </c>
      <c r="G493" s="289">
        <v>929.99999999999989</v>
      </c>
      <c r="H493" s="289">
        <v>987.79999999999984</v>
      </c>
      <c r="I493" s="289">
        <v>1005.3499999999998</v>
      </c>
      <c r="J493" s="289">
        <v>1016.6999999999998</v>
      </c>
      <c r="K493" s="289">
        <v>994</v>
      </c>
      <c r="L493" s="289">
        <v>965.1</v>
      </c>
      <c r="M493" s="289">
        <v>2.9649999999999999E-2</v>
      </c>
    </row>
    <row r="494" spans="1:13">
      <c r="A494" s="268">
        <v>484</v>
      </c>
      <c r="B494" s="245" t="s">
        <v>284</v>
      </c>
      <c r="C494" s="289">
        <v>176</v>
      </c>
      <c r="D494" s="289">
        <v>176.78333333333333</v>
      </c>
      <c r="E494" s="289">
        <v>173.61666666666667</v>
      </c>
      <c r="F494" s="289">
        <v>171.23333333333335</v>
      </c>
      <c r="G494" s="289">
        <v>168.06666666666669</v>
      </c>
      <c r="H494" s="289">
        <v>179.16666666666666</v>
      </c>
      <c r="I494" s="289">
        <v>182.33333333333334</v>
      </c>
      <c r="J494" s="289">
        <v>184.71666666666664</v>
      </c>
      <c r="K494" s="289">
        <v>179.95</v>
      </c>
      <c r="L494" s="289">
        <v>174.4</v>
      </c>
      <c r="M494" s="289">
        <v>4.9573200000000002</v>
      </c>
    </row>
    <row r="495" spans="1:13">
      <c r="A495" s="268">
        <v>485</v>
      </c>
      <c r="B495" s="245" t="s">
        <v>565</v>
      </c>
      <c r="C495" s="289">
        <v>1193.1500000000001</v>
      </c>
      <c r="D495" s="289">
        <v>1173.3666666666668</v>
      </c>
      <c r="E495" s="289">
        <v>1104.7333333333336</v>
      </c>
      <c r="F495" s="289">
        <v>1016.3166666666668</v>
      </c>
      <c r="G495" s="289">
        <v>947.68333333333362</v>
      </c>
      <c r="H495" s="289">
        <v>1261.7833333333335</v>
      </c>
      <c r="I495" s="289">
        <v>1330.4166666666667</v>
      </c>
      <c r="J495" s="289">
        <v>1418.8333333333335</v>
      </c>
      <c r="K495" s="289">
        <v>1242</v>
      </c>
      <c r="L495" s="289">
        <v>1084.95</v>
      </c>
      <c r="M495" s="289">
        <v>12.819739999999999</v>
      </c>
    </row>
    <row r="496" spans="1:13">
      <c r="A496" s="268">
        <v>486</v>
      </c>
      <c r="B496" s="245" t="s">
        <v>556</v>
      </c>
      <c r="C496" s="289">
        <v>313.64999999999998</v>
      </c>
      <c r="D496" s="289">
        <v>315.55</v>
      </c>
      <c r="E496" s="289">
        <v>308.10000000000002</v>
      </c>
      <c r="F496" s="289">
        <v>302.55</v>
      </c>
      <c r="G496" s="289">
        <v>295.10000000000002</v>
      </c>
      <c r="H496" s="289">
        <v>321.10000000000002</v>
      </c>
      <c r="I496" s="289">
        <v>328.54999999999995</v>
      </c>
      <c r="J496" s="289">
        <v>334.1</v>
      </c>
      <c r="K496" s="289">
        <v>323</v>
      </c>
      <c r="L496" s="289">
        <v>310</v>
      </c>
      <c r="M496" s="289">
        <v>10.5177</v>
      </c>
    </row>
    <row r="497" spans="1:13">
      <c r="A497" s="268">
        <v>487</v>
      </c>
      <c r="B497" s="245" t="s">
        <v>555</v>
      </c>
      <c r="C497" s="289">
        <v>2115.75</v>
      </c>
      <c r="D497" s="289">
        <v>2115.9</v>
      </c>
      <c r="E497" s="289">
        <v>2056.8500000000004</v>
      </c>
      <c r="F497" s="289">
        <v>1997.9500000000003</v>
      </c>
      <c r="G497" s="289">
        <v>1938.9000000000005</v>
      </c>
      <c r="H497" s="289">
        <v>2174.8000000000002</v>
      </c>
      <c r="I497" s="289">
        <v>2233.8500000000004</v>
      </c>
      <c r="J497" s="289">
        <v>2292.75</v>
      </c>
      <c r="K497" s="289">
        <v>2174.9499999999998</v>
      </c>
      <c r="L497" s="289">
        <v>2057</v>
      </c>
      <c r="M497" s="289">
        <v>0.78646000000000005</v>
      </c>
    </row>
    <row r="498" spans="1:13">
      <c r="A498" s="268">
        <v>488</v>
      </c>
      <c r="B498" s="245" t="s">
        <v>199</v>
      </c>
      <c r="C498" s="289">
        <v>679.35</v>
      </c>
      <c r="D498" s="289">
        <v>683.2833333333333</v>
      </c>
      <c r="E498" s="289">
        <v>674.06666666666661</v>
      </c>
      <c r="F498" s="289">
        <v>668.7833333333333</v>
      </c>
      <c r="G498" s="289">
        <v>659.56666666666661</v>
      </c>
      <c r="H498" s="289">
        <v>688.56666666666661</v>
      </c>
      <c r="I498" s="289">
        <v>697.7833333333333</v>
      </c>
      <c r="J498" s="289">
        <v>703.06666666666661</v>
      </c>
      <c r="K498" s="289">
        <v>692.5</v>
      </c>
      <c r="L498" s="289">
        <v>678</v>
      </c>
      <c r="M498" s="289">
        <v>14.710229999999999</v>
      </c>
    </row>
    <row r="499" spans="1:13">
      <c r="A499" s="268">
        <v>489</v>
      </c>
      <c r="B499" s="245" t="s">
        <v>557</v>
      </c>
      <c r="C499" s="289">
        <v>162.5</v>
      </c>
      <c r="D499" s="289">
        <v>162.88333333333333</v>
      </c>
      <c r="E499" s="289">
        <v>160.76666666666665</v>
      </c>
      <c r="F499" s="289">
        <v>159.03333333333333</v>
      </c>
      <c r="G499" s="289">
        <v>156.91666666666666</v>
      </c>
      <c r="H499" s="289">
        <v>164.61666666666665</v>
      </c>
      <c r="I499" s="289">
        <v>166.73333333333332</v>
      </c>
      <c r="J499" s="289">
        <v>168.46666666666664</v>
      </c>
      <c r="K499" s="289">
        <v>165</v>
      </c>
      <c r="L499" s="289">
        <v>161.15</v>
      </c>
      <c r="M499" s="289">
        <v>1.35819</v>
      </c>
    </row>
    <row r="500" spans="1:13">
      <c r="A500" s="268">
        <v>490</v>
      </c>
      <c r="B500" s="245" t="s">
        <v>558</v>
      </c>
      <c r="C500" s="289">
        <v>3553.65</v>
      </c>
      <c r="D500" s="289">
        <v>3549.8833333333332</v>
      </c>
      <c r="E500" s="289">
        <v>3509.7666666666664</v>
      </c>
      <c r="F500" s="289">
        <v>3465.8833333333332</v>
      </c>
      <c r="G500" s="289">
        <v>3425.7666666666664</v>
      </c>
      <c r="H500" s="289">
        <v>3593.7666666666664</v>
      </c>
      <c r="I500" s="289">
        <v>3633.8833333333332</v>
      </c>
      <c r="J500" s="289">
        <v>3677.7666666666664</v>
      </c>
      <c r="K500" s="289">
        <v>3590</v>
      </c>
      <c r="L500" s="289">
        <v>3506</v>
      </c>
      <c r="M500" s="289">
        <v>5.0939999999999999E-2</v>
      </c>
    </row>
    <row r="501" spans="1:13">
      <c r="A501" s="268">
        <v>491</v>
      </c>
      <c r="B501" s="245" t="s">
        <v>562</v>
      </c>
      <c r="C501" s="289">
        <v>810.1</v>
      </c>
      <c r="D501" s="289">
        <v>810.80000000000007</v>
      </c>
      <c r="E501" s="289">
        <v>801.90000000000009</v>
      </c>
      <c r="F501" s="289">
        <v>793.7</v>
      </c>
      <c r="G501" s="289">
        <v>784.80000000000007</v>
      </c>
      <c r="H501" s="289">
        <v>819.00000000000011</v>
      </c>
      <c r="I501" s="289">
        <v>827.9</v>
      </c>
      <c r="J501" s="289">
        <v>836.10000000000014</v>
      </c>
      <c r="K501" s="289">
        <v>819.7</v>
      </c>
      <c r="L501" s="289">
        <v>802.6</v>
      </c>
      <c r="M501" s="289">
        <v>0.16283</v>
      </c>
    </row>
    <row r="502" spans="1:13">
      <c r="A502" s="268">
        <v>492</v>
      </c>
      <c r="B502" s="245" t="s">
        <v>566</v>
      </c>
      <c r="C502" s="289">
        <v>6489.65</v>
      </c>
      <c r="D502" s="289">
        <v>6590.4333333333334</v>
      </c>
      <c r="E502" s="289">
        <v>6349.2166666666672</v>
      </c>
      <c r="F502" s="289">
        <v>6208.7833333333338</v>
      </c>
      <c r="G502" s="289">
        <v>5967.5666666666675</v>
      </c>
      <c r="H502" s="289">
        <v>6730.8666666666668</v>
      </c>
      <c r="I502" s="289">
        <v>6972.0833333333321</v>
      </c>
      <c r="J502" s="289">
        <v>7112.5166666666664</v>
      </c>
      <c r="K502" s="289">
        <v>6831.65</v>
      </c>
      <c r="L502" s="289">
        <v>6450</v>
      </c>
      <c r="M502" s="289">
        <v>7.9159999999999994E-2</v>
      </c>
    </row>
    <row r="503" spans="1:13">
      <c r="A503" s="268">
        <v>493</v>
      </c>
      <c r="B503" s="245" t="s">
        <v>567</v>
      </c>
      <c r="C503" s="289">
        <v>108.05</v>
      </c>
      <c r="D503" s="289">
        <v>106.60000000000001</v>
      </c>
      <c r="E503" s="289">
        <v>105.15000000000002</v>
      </c>
      <c r="F503" s="289">
        <v>102.25000000000001</v>
      </c>
      <c r="G503" s="289">
        <v>100.80000000000003</v>
      </c>
      <c r="H503" s="289">
        <v>109.50000000000001</v>
      </c>
      <c r="I503" s="289">
        <v>110.95</v>
      </c>
      <c r="J503" s="289">
        <v>113.85000000000001</v>
      </c>
      <c r="K503" s="289">
        <v>108.05</v>
      </c>
      <c r="L503" s="289">
        <v>103.7</v>
      </c>
      <c r="M503" s="289">
        <v>10.35224</v>
      </c>
    </row>
    <row r="504" spans="1:13">
      <c r="A504" s="268">
        <v>494</v>
      </c>
      <c r="B504" s="245" t="s">
        <v>568</v>
      </c>
      <c r="C504" s="289">
        <v>62.05</v>
      </c>
      <c r="D504" s="289">
        <v>61</v>
      </c>
      <c r="E504" s="289">
        <v>59.65</v>
      </c>
      <c r="F504" s="289">
        <v>57.25</v>
      </c>
      <c r="G504" s="289">
        <v>55.9</v>
      </c>
      <c r="H504" s="289">
        <v>63.4</v>
      </c>
      <c r="I504" s="289">
        <v>64.75</v>
      </c>
      <c r="J504" s="289">
        <v>67.150000000000006</v>
      </c>
      <c r="K504" s="289">
        <v>62.35</v>
      </c>
      <c r="L504" s="289">
        <v>58.6</v>
      </c>
      <c r="M504" s="289">
        <v>18.911100000000001</v>
      </c>
    </row>
    <row r="505" spans="1:13">
      <c r="A505" s="268">
        <v>495</v>
      </c>
      <c r="B505" s="245" t="s">
        <v>2851</v>
      </c>
      <c r="C505" s="289">
        <v>395.5</v>
      </c>
      <c r="D505" s="289">
        <v>401</v>
      </c>
      <c r="E505" s="289">
        <v>388.5</v>
      </c>
      <c r="F505" s="289">
        <v>381.5</v>
      </c>
      <c r="G505" s="289">
        <v>369</v>
      </c>
      <c r="H505" s="289">
        <v>408</v>
      </c>
      <c r="I505" s="289">
        <v>420.5</v>
      </c>
      <c r="J505" s="289">
        <v>427.5</v>
      </c>
      <c r="K505" s="289">
        <v>413.5</v>
      </c>
      <c r="L505" s="289">
        <v>394</v>
      </c>
      <c r="M505" s="289">
        <v>2.3496000000000001</v>
      </c>
    </row>
    <row r="506" spans="1:13">
      <c r="A506" s="268">
        <v>496</v>
      </c>
      <c r="B506" s="245" t="s">
        <v>569</v>
      </c>
      <c r="C506" s="289">
        <v>2225.6</v>
      </c>
      <c r="D506" s="289">
        <v>2222.3000000000002</v>
      </c>
      <c r="E506" s="289">
        <v>2194.6000000000004</v>
      </c>
      <c r="F506" s="289">
        <v>2163.6000000000004</v>
      </c>
      <c r="G506" s="289">
        <v>2135.9000000000005</v>
      </c>
      <c r="H506" s="289">
        <v>2253.3000000000002</v>
      </c>
      <c r="I506" s="289">
        <v>2281</v>
      </c>
      <c r="J506" s="289">
        <v>2312</v>
      </c>
      <c r="K506" s="289">
        <v>2250</v>
      </c>
      <c r="L506" s="289">
        <v>2191.3000000000002</v>
      </c>
      <c r="M506" s="289">
        <v>0.47832000000000002</v>
      </c>
    </row>
    <row r="507" spans="1:13">
      <c r="A507" s="268">
        <v>497</v>
      </c>
      <c r="B507" s="245" t="s">
        <v>200</v>
      </c>
      <c r="C507" s="289">
        <v>307.35000000000002</v>
      </c>
      <c r="D507" s="289">
        <v>307.11666666666667</v>
      </c>
      <c r="E507" s="289">
        <v>302.98333333333335</v>
      </c>
      <c r="F507" s="289">
        <v>298.61666666666667</v>
      </c>
      <c r="G507" s="289">
        <v>294.48333333333335</v>
      </c>
      <c r="H507" s="289">
        <v>311.48333333333335</v>
      </c>
      <c r="I507" s="289">
        <v>315.61666666666667</v>
      </c>
      <c r="J507" s="289">
        <v>319.98333333333335</v>
      </c>
      <c r="K507" s="289">
        <v>311.25</v>
      </c>
      <c r="L507" s="289">
        <v>302.75</v>
      </c>
      <c r="M507" s="289">
        <v>281.56339000000003</v>
      </c>
    </row>
    <row r="508" spans="1:13">
      <c r="A508" s="268">
        <v>498</v>
      </c>
      <c r="B508" s="245" t="s">
        <v>570</v>
      </c>
      <c r="C508" s="289">
        <v>296.95</v>
      </c>
      <c r="D508" s="289">
        <v>297.40000000000003</v>
      </c>
      <c r="E508" s="289">
        <v>290.80000000000007</v>
      </c>
      <c r="F508" s="289">
        <v>284.65000000000003</v>
      </c>
      <c r="G508" s="289">
        <v>278.05000000000007</v>
      </c>
      <c r="H508" s="289">
        <v>303.55000000000007</v>
      </c>
      <c r="I508" s="289">
        <v>310.15000000000009</v>
      </c>
      <c r="J508" s="289">
        <v>316.30000000000007</v>
      </c>
      <c r="K508" s="289">
        <v>304</v>
      </c>
      <c r="L508" s="289">
        <v>291.25</v>
      </c>
      <c r="M508" s="289">
        <v>5.38802</v>
      </c>
    </row>
    <row r="509" spans="1:13">
      <c r="A509" s="268">
        <v>499</v>
      </c>
      <c r="B509" s="245" t="s">
        <v>202</v>
      </c>
      <c r="C509" s="289">
        <v>217.45</v>
      </c>
      <c r="D509" s="289">
        <v>217.98333333333335</v>
      </c>
      <c r="E509" s="289">
        <v>215.76666666666671</v>
      </c>
      <c r="F509" s="289">
        <v>214.08333333333337</v>
      </c>
      <c r="G509" s="289">
        <v>211.86666666666673</v>
      </c>
      <c r="H509" s="289">
        <v>219.66666666666669</v>
      </c>
      <c r="I509" s="289">
        <v>221.88333333333333</v>
      </c>
      <c r="J509" s="289">
        <v>223.56666666666666</v>
      </c>
      <c r="K509" s="289">
        <v>220.2</v>
      </c>
      <c r="L509" s="289">
        <v>216.3</v>
      </c>
      <c r="M509" s="289">
        <v>172.16229999999999</v>
      </c>
    </row>
    <row r="510" spans="1:13">
      <c r="A510" s="268">
        <v>500</v>
      </c>
      <c r="B510" s="245" t="s">
        <v>571</v>
      </c>
      <c r="C510" s="289">
        <v>189.95</v>
      </c>
      <c r="D510" s="289">
        <v>191.21666666666667</v>
      </c>
      <c r="E510" s="289">
        <v>184.73333333333335</v>
      </c>
      <c r="F510" s="289">
        <v>179.51666666666668</v>
      </c>
      <c r="G510" s="289">
        <v>173.03333333333336</v>
      </c>
      <c r="H510" s="289">
        <v>196.43333333333334</v>
      </c>
      <c r="I510" s="289">
        <v>202.91666666666663</v>
      </c>
      <c r="J510" s="289">
        <v>208.13333333333333</v>
      </c>
      <c r="K510" s="289">
        <v>197.7</v>
      </c>
      <c r="L510" s="289">
        <v>186</v>
      </c>
      <c r="M510" s="289">
        <v>6.51905</v>
      </c>
    </row>
    <row r="511" spans="1:13">
      <c r="A511" s="268"/>
      <c r="B511" s="245" t="s">
        <v>572</v>
      </c>
      <c r="C511" s="289">
        <v>1780.6</v>
      </c>
      <c r="D511" s="289">
        <v>1750.6666666666667</v>
      </c>
      <c r="E511" s="289">
        <v>1692.5333333333335</v>
      </c>
      <c r="F511" s="289">
        <v>1604.4666666666667</v>
      </c>
      <c r="G511" s="289">
        <v>1546.3333333333335</v>
      </c>
      <c r="H511" s="289">
        <v>1838.7333333333336</v>
      </c>
      <c r="I511" s="289">
        <v>1896.8666666666668</v>
      </c>
      <c r="J511" s="289">
        <v>1984.9333333333336</v>
      </c>
      <c r="K511" s="289">
        <v>1808.8</v>
      </c>
      <c r="L511" s="289">
        <v>1662.6</v>
      </c>
      <c r="M511" s="289">
        <v>1.5643199999999999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9"/>
      <c r="B5" s="549"/>
      <c r="C5" s="550"/>
      <c r="D5" s="550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1" t="s">
        <v>574</v>
      </c>
      <c r="C7" s="551"/>
      <c r="D7" s="262">
        <f>Main!B10</f>
        <v>44090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44089</v>
      </c>
      <c r="B10" s="267">
        <v>539042</v>
      </c>
      <c r="C10" s="268" t="s">
        <v>3782</v>
      </c>
      <c r="D10" s="268" t="s">
        <v>3783</v>
      </c>
      <c r="E10" s="268" t="s">
        <v>584</v>
      </c>
      <c r="F10" s="381">
        <v>60000</v>
      </c>
      <c r="G10" s="267">
        <v>55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44089</v>
      </c>
      <c r="B11" s="267">
        <v>539042</v>
      </c>
      <c r="C11" s="268" t="s">
        <v>3782</v>
      </c>
      <c r="D11" s="268" t="s">
        <v>3784</v>
      </c>
      <c r="E11" s="268" t="s">
        <v>583</v>
      </c>
      <c r="F11" s="381">
        <v>59000</v>
      </c>
      <c r="G11" s="267">
        <v>55.37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44089</v>
      </c>
      <c r="B12" s="267">
        <v>539042</v>
      </c>
      <c r="C12" s="268" t="s">
        <v>3782</v>
      </c>
      <c r="D12" s="268" t="s">
        <v>3785</v>
      </c>
      <c r="E12" s="268" t="s">
        <v>583</v>
      </c>
      <c r="F12" s="381">
        <v>61000</v>
      </c>
      <c r="G12" s="267">
        <v>55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44089</v>
      </c>
      <c r="B13" s="267">
        <v>539042</v>
      </c>
      <c r="C13" s="268" t="s">
        <v>3782</v>
      </c>
      <c r="D13" s="268" t="s">
        <v>3785</v>
      </c>
      <c r="E13" s="268" t="s">
        <v>584</v>
      </c>
      <c r="F13" s="381">
        <v>60000</v>
      </c>
      <c r="G13" s="267">
        <v>55.38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44089</v>
      </c>
      <c r="B14" s="267">
        <v>542176</v>
      </c>
      <c r="C14" s="268" t="s">
        <v>3786</v>
      </c>
      <c r="D14" s="268" t="s">
        <v>3787</v>
      </c>
      <c r="E14" s="268" t="s">
        <v>583</v>
      </c>
      <c r="F14" s="381">
        <v>51100</v>
      </c>
      <c r="G14" s="267">
        <v>6.31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44089</v>
      </c>
      <c r="B15" s="267">
        <v>542176</v>
      </c>
      <c r="C15" s="268" t="s">
        <v>3786</v>
      </c>
      <c r="D15" s="268" t="s">
        <v>3788</v>
      </c>
      <c r="E15" s="268" t="s">
        <v>584</v>
      </c>
      <c r="F15" s="381">
        <v>51100</v>
      </c>
      <c r="G15" s="267">
        <v>6.31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44089</v>
      </c>
      <c r="B16" s="267">
        <v>539872</v>
      </c>
      <c r="C16" s="268" t="s">
        <v>3789</v>
      </c>
      <c r="D16" s="268" t="s">
        <v>3785</v>
      </c>
      <c r="E16" s="268" t="s">
        <v>583</v>
      </c>
      <c r="F16" s="381">
        <v>69045</v>
      </c>
      <c r="G16" s="267">
        <v>476.55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44089</v>
      </c>
      <c r="B17" s="267">
        <v>539872</v>
      </c>
      <c r="C17" s="268" t="s">
        <v>3789</v>
      </c>
      <c r="D17" s="268" t="s">
        <v>3785</v>
      </c>
      <c r="E17" s="268" t="s">
        <v>584</v>
      </c>
      <c r="F17" s="381">
        <v>83847</v>
      </c>
      <c r="G17" s="267">
        <v>466.01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44089</v>
      </c>
      <c r="B18" s="267">
        <v>524663</v>
      </c>
      <c r="C18" s="268" t="s">
        <v>3761</v>
      </c>
      <c r="D18" s="268" t="s">
        <v>3762</v>
      </c>
      <c r="E18" s="268" t="s">
        <v>584</v>
      </c>
      <c r="F18" s="381">
        <v>234762</v>
      </c>
      <c r="G18" s="267">
        <v>34.72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44089</v>
      </c>
      <c r="B19" s="267">
        <v>540190</v>
      </c>
      <c r="C19" s="268" t="s">
        <v>3790</v>
      </c>
      <c r="D19" s="268" t="s">
        <v>3791</v>
      </c>
      <c r="E19" s="268" t="s">
        <v>583</v>
      </c>
      <c r="F19" s="381">
        <v>25442</v>
      </c>
      <c r="G19" s="267">
        <v>9.8000000000000007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44089</v>
      </c>
      <c r="B20" s="267">
        <v>540190</v>
      </c>
      <c r="C20" s="268" t="s">
        <v>3790</v>
      </c>
      <c r="D20" s="268" t="s">
        <v>3792</v>
      </c>
      <c r="E20" s="268" t="s">
        <v>583</v>
      </c>
      <c r="F20" s="381">
        <v>50500</v>
      </c>
      <c r="G20" s="267">
        <v>9.7899999999999991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44089</v>
      </c>
      <c r="B21" s="267">
        <v>530663</v>
      </c>
      <c r="C21" s="268" t="s">
        <v>3718</v>
      </c>
      <c r="D21" s="268" t="s">
        <v>3736</v>
      </c>
      <c r="E21" s="268" t="s">
        <v>584</v>
      </c>
      <c r="F21" s="381">
        <v>400000</v>
      </c>
      <c r="G21" s="267">
        <v>0.81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44089</v>
      </c>
      <c r="B22" s="267">
        <v>530663</v>
      </c>
      <c r="C22" s="268" t="s">
        <v>3718</v>
      </c>
      <c r="D22" s="268" t="s">
        <v>3735</v>
      </c>
      <c r="E22" s="268" t="s">
        <v>584</v>
      </c>
      <c r="F22" s="381">
        <v>400000</v>
      </c>
      <c r="G22" s="267">
        <v>0.81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44089</v>
      </c>
      <c r="B23" s="267">
        <v>509597</v>
      </c>
      <c r="C23" s="268" t="s">
        <v>3793</v>
      </c>
      <c r="D23" s="268" t="s">
        <v>3794</v>
      </c>
      <c r="E23" s="268" t="s">
        <v>583</v>
      </c>
      <c r="F23" s="381">
        <v>53000</v>
      </c>
      <c r="G23" s="267">
        <v>214.2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44089</v>
      </c>
      <c r="B24" s="267">
        <v>509597</v>
      </c>
      <c r="C24" s="268" t="s">
        <v>3793</v>
      </c>
      <c r="D24" s="268" t="s">
        <v>3795</v>
      </c>
      <c r="E24" s="268" t="s">
        <v>583</v>
      </c>
      <c r="F24" s="381">
        <v>122946</v>
      </c>
      <c r="G24" s="267">
        <v>214.2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44089</v>
      </c>
      <c r="B25" s="267">
        <v>509597</v>
      </c>
      <c r="C25" s="268" t="s">
        <v>3793</v>
      </c>
      <c r="D25" s="268" t="s">
        <v>3796</v>
      </c>
      <c r="E25" s="268" t="s">
        <v>583</v>
      </c>
      <c r="F25" s="381">
        <v>123000</v>
      </c>
      <c r="G25" s="267">
        <v>214.2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44089</v>
      </c>
      <c r="B26" s="267">
        <v>509597</v>
      </c>
      <c r="C26" s="268" t="s">
        <v>3793</v>
      </c>
      <c r="D26" s="268" t="s">
        <v>3797</v>
      </c>
      <c r="E26" s="268" t="s">
        <v>584</v>
      </c>
      <c r="F26" s="381">
        <v>298946</v>
      </c>
      <c r="G26" s="267">
        <v>214.2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44089</v>
      </c>
      <c r="B27" s="267">
        <v>541627</v>
      </c>
      <c r="C27" s="268" t="s">
        <v>3798</v>
      </c>
      <c r="D27" s="268" t="s">
        <v>3799</v>
      </c>
      <c r="E27" s="268" t="s">
        <v>583</v>
      </c>
      <c r="F27" s="381">
        <v>35812</v>
      </c>
      <c r="G27" s="267">
        <v>9.07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44089</v>
      </c>
      <c r="B28" s="267">
        <v>536709</v>
      </c>
      <c r="C28" s="268" t="s">
        <v>3800</v>
      </c>
      <c r="D28" s="268" t="s">
        <v>3801</v>
      </c>
      <c r="E28" s="268" t="s">
        <v>583</v>
      </c>
      <c r="F28" s="381">
        <v>23939</v>
      </c>
      <c r="G28" s="267">
        <v>9.5500000000000007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44089</v>
      </c>
      <c r="B29" s="267">
        <v>536709</v>
      </c>
      <c r="C29" s="268" t="s">
        <v>3800</v>
      </c>
      <c r="D29" s="268" t="s">
        <v>3802</v>
      </c>
      <c r="E29" s="268" t="s">
        <v>584</v>
      </c>
      <c r="F29" s="381">
        <v>23999</v>
      </c>
      <c r="G29" s="267">
        <v>9.5500000000000007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44089</v>
      </c>
      <c r="B30" s="267">
        <v>543223</v>
      </c>
      <c r="C30" s="268" t="s">
        <v>467</v>
      </c>
      <c r="D30" s="268" t="s">
        <v>3803</v>
      </c>
      <c r="E30" s="268" t="s">
        <v>583</v>
      </c>
      <c r="F30" s="381">
        <v>287251</v>
      </c>
      <c r="G30" s="267">
        <v>66.430000000000007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44089</v>
      </c>
      <c r="B31" s="267">
        <v>543223</v>
      </c>
      <c r="C31" s="268" t="s">
        <v>467</v>
      </c>
      <c r="D31" s="268" t="s">
        <v>3803</v>
      </c>
      <c r="E31" s="268" t="s">
        <v>584</v>
      </c>
      <c r="F31" s="381">
        <v>85355</v>
      </c>
      <c r="G31" s="267">
        <v>64.81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44089</v>
      </c>
      <c r="B32" s="267">
        <v>539519</v>
      </c>
      <c r="C32" s="268" t="s">
        <v>3763</v>
      </c>
      <c r="D32" s="268" t="s">
        <v>3804</v>
      </c>
      <c r="E32" s="268" t="s">
        <v>583</v>
      </c>
      <c r="F32" s="381">
        <v>25000</v>
      </c>
      <c r="G32" s="267">
        <v>10.47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44089</v>
      </c>
      <c r="B33" s="267">
        <v>539519</v>
      </c>
      <c r="C33" s="268" t="s">
        <v>3763</v>
      </c>
      <c r="D33" s="268" t="s">
        <v>3764</v>
      </c>
      <c r="E33" s="268" t="s">
        <v>584</v>
      </c>
      <c r="F33" s="381">
        <v>36998</v>
      </c>
      <c r="G33" s="267">
        <v>10.47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44089</v>
      </c>
      <c r="B34" s="267">
        <v>539519</v>
      </c>
      <c r="C34" s="268" t="s">
        <v>3763</v>
      </c>
      <c r="D34" s="268" t="s">
        <v>3805</v>
      </c>
      <c r="E34" s="268" t="s">
        <v>584</v>
      </c>
      <c r="F34" s="381">
        <v>23003</v>
      </c>
      <c r="G34" s="267">
        <v>10.47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44089</v>
      </c>
      <c r="B35" s="267">
        <v>543194</v>
      </c>
      <c r="C35" s="268" t="s">
        <v>3806</v>
      </c>
      <c r="D35" s="268" t="s">
        <v>3807</v>
      </c>
      <c r="E35" s="268" t="s">
        <v>583</v>
      </c>
      <c r="F35" s="381">
        <v>18600</v>
      </c>
      <c r="G35" s="267">
        <v>268.10000000000002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44089</v>
      </c>
      <c r="B36" s="267">
        <v>532911</v>
      </c>
      <c r="C36" s="268" t="s">
        <v>3765</v>
      </c>
      <c r="D36" s="268" t="s">
        <v>3766</v>
      </c>
      <c r="E36" s="268" t="s">
        <v>584</v>
      </c>
      <c r="F36" s="381">
        <v>86250</v>
      </c>
      <c r="G36" s="267">
        <v>11.55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44089</v>
      </c>
      <c r="B37" s="267">
        <v>540175</v>
      </c>
      <c r="C37" s="268" t="s">
        <v>3719</v>
      </c>
      <c r="D37" s="268" t="s">
        <v>3737</v>
      </c>
      <c r="E37" s="268" t="s">
        <v>583</v>
      </c>
      <c r="F37" s="381">
        <v>22251</v>
      </c>
      <c r="G37" s="267">
        <v>30.08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44089</v>
      </c>
      <c r="B38" s="267">
        <v>540175</v>
      </c>
      <c r="C38" s="268" t="s">
        <v>3719</v>
      </c>
      <c r="D38" s="268" t="s">
        <v>3737</v>
      </c>
      <c r="E38" s="268" t="s">
        <v>584</v>
      </c>
      <c r="F38" s="381">
        <v>18968</v>
      </c>
      <c r="G38" s="267">
        <v>30.5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44089</v>
      </c>
      <c r="B39" s="267">
        <v>540175</v>
      </c>
      <c r="C39" s="268" t="s">
        <v>3719</v>
      </c>
      <c r="D39" s="268" t="s">
        <v>3767</v>
      </c>
      <c r="E39" s="268" t="s">
        <v>583</v>
      </c>
      <c r="F39" s="381">
        <v>30000</v>
      </c>
      <c r="G39" s="267">
        <v>30.47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44089</v>
      </c>
      <c r="B40" s="267">
        <v>526951</v>
      </c>
      <c r="C40" s="268" t="s">
        <v>3808</v>
      </c>
      <c r="D40" s="268" t="s">
        <v>3809</v>
      </c>
      <c r="E40" s="268" t="s">
        <v>583</v>
      </c>
      <c r="F40" s="381">
        <v>48666</v>
      </c>
      <c r="G40" s="267">
        <v>638.67999999999995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44089</v>
      </c>
      <c r="B41" s="267">
        <v>531260</v>
      </c>
      <c r="C41" s="268" t="s">
        <v>3810</v>
      </c>
      <c r="D41" s="268" t="s">
        <v>3811</v>
      </c>
      <c r="E41" s="268" t="s">
        <v>584</v>
      </c>
      <c r="F41" s="381">
        <v>60000</v>
      </c>
      <c r="G41" s="267">
        <v>10.89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44089</v>
      </c>
      <c r="B42" s="267">
        <v>539222</v>
      </c>
      <c r="C42" s="268" t="s">
        <v>3812</v>
      </c>
      <c r="D42" s="268" t="s">
        <v>3813</v>
      </c>
      <c r="E42" s="268" t="s">
        <v>583</v>
      </c>
      <c r="F42" s="381">
        <v>30000</v>
      </c>
      <c r="G42" s="267">
        <v>42.56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44089</v>
      </c>
      <c r="B43" s="267">
        <v>539222</v>
      </c>
      <c r="C43" s="268" t="s">
        <v>3812</v>
      </c>
      <c r="D43" s="268" t="s">
        <v>3813</v>
      </c>
      <c r="E43" s="268" t="s">
        <v>584</v>
      </c>
      <c r="F43" s="381">
        <v>30000</v>
      </c>
      <c r="G43" s="267">
        <v>42.17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44089</v>
      </c>
      <c r="B44" s="267">
        <v>523660</v>
      </c>
      <c r="C44" s="268" t="s">
        <v>2839</v>
      </c>
      <c r="D44" s="268" t="s">
        <v>3814</v>
      </c>
      <c r="E44" s="268" t="s">
        <v>583</v>
      </c>
      <c r="F44" s="381">
        <v>325000</v>
      </c>
      <c r="G44" s="267">
        <v>105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44089</v>
      </c>
      <c r="B45" s="267" t="s">
        <v>718</v>
      </c>
      <c r="C45" s="268" t="s">
        <v>3815</v>
      </c>
      <c r="D45" s="268" t="s">
        <v>3816</v>
      </c>
      <c r="E45" s="268" t="s">
        <v>583</v>
      </c>
      <c r="F45" s="381">
        <v>199190</v>
      </c>
      <c r="G45" s="267">
        <v>307.69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44089</v>
      </c>
      <c r="B46" s="267" t="s">
        <v>314</v>
      </c>
      <c r="C46" s="268" t="s">
        <v>3768</v>
      </c>
      <c r="D46" s="268" t="s">
        <v>3817</v>
      </c>
      <c r="E46" s="268" t="s">
        <v>583</v>
      </c>
      <c r="F46" s="381">
        <v>546650</v>
      </c>
      <c r="G46" s="267">
        <v>554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44089</v>
      </c>
      <c r="B47" s="267" t="s">
        <v>1251</v>
      </c>
      <c r="C47" s="268" t="s">
        <v>3818</v>
      </c>
      <c r="D47" s="268" t="s">
        <v>3819</v>
      </c>
      <c r="E47" s="268" t="s">
        <v>583</v>
      </c>
      <c r="F47" s="381">
        <v>83151</v>
      </c>
      <c r="G47" s="267">
        <v>247.01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44089</v>
      </c>
      <c r="B48" s="267" t="s">
        <v>112</v>
      </c>
      <c r="C48" s="268" t="s">
        <v>3820</v>
      </c>
      <c r="D48" s="268" t="s">
        <v>3821</v>
      </c>
      <c r="E48" s="268" t="s">
        <v>583</v>
      </c>
      <c r="F48" s="381">
        <v>1525000</v>
      </c>
      <c r="G48" s="267">
        <v>443.01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44089</v>
      </c>
      <c r="B49" s="267" t="s">
        <v>1903</v>
      </c>
      <c r="C49" s="268" t="s">
        <v>3769</v>
      </c>
      <c r="D49" s="268" t="s">
        <v>3738</v>
      </c>
      <c r="E49" s="268" t="s">
        <v>583</v>
      </c>
      <c r="F49" s="381">
        <v>203330</v>
      </c>
      <c r="G49" s="267">
        <v>214.9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44089</v>
      </c>
      <c r="B50" s="267" t="s">
        <v>3822</v>
      </c>
      <c r="C50" s="268" t="s">
        <v>3823</v>
      </c>
      <c r="D50" s="268" t="s">
        <v>3824</v>
      </c>
      <c r="E50" s="268" t="s">
        <v>583</v>
      </c>
      <c r="F50" s="381">
        <v>378379</v>
      </c>
      <c r="G50" s="267">
        <v>65.66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44089</v>
      </c>
      <c r="B51" s="267" t="s">
        <v>3822</v>
      </c>
      <c r="C51" s="268" t="s">
        <v>3823</v>
      </c>
      <c r="D51" s="268" t="s">
        <v>3825</v>
      </c>
      <c r="E51" s="268" t="s">
        <v>583</v>
      </c>
      <c r="F51" s="381">
        <v>383071</v>
      </c>
      <c r="G51" s="267">
        <v>66.41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44089</v>
      </c>
      <c r="B52" s="267" t="s">
        <v>3822</v>
      </c>
      <c r="C52" s="268" t="s">
        <v>3823</v>
      </c>
      <c r="D52" s="268" t="s">
        <v>3803</v>
      </c>
      <c r="E52" s="268" t="s">
        <v>583</v>
      </c>
      <c r="F52" s="381">
        <v>72245</v>
      </c>
      <c r="G52" s="267">
        <v>64.72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44089</v>
      </c>
      <c r="B53" s="267" t="s">
        <v>718</v>
      </c>
      <c r="C53" s="268" t="s">
        <v>3815</v>
      </c>
      <c r="D53" s="268" t="s">
        <v>3816</v>
      </c>
      <c r="E53" s="268" t="s">
        <v>584</v>
      </c>
      <c r="F53" s="381">
        <v>75353</v>
      </c>
      <c r="G53" s="267">
        <v>308.17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44089</v>
      </c>
      <c r="B54" s="267" t="s">
        <v>314</v>
      </c>
      <c r="C54" s="268" t="s">
        <v>3768</v>
      </c>
      <c r="D54" s="268" t="s">
        <v>3770</v>
      </c>
      <c r="E54" s="268" t="s">
        <v>584</v>
      </c>
      <c r="F54" s="381">
        <v>786933</v>
      </c>
      <c r="G54" s="267">
        <v>554.36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44089</v>
      </c>
      <c r="B55" s="267" t="s">
        <v>1251</v>
      </c>
      <c r="C55" s="268" t="s">
        <v>3818</v>
      </c>
      <c r="D55" s="268" t="s">
        <v>3826</v>
      </c>
      <c r="E55" s="268" t="s">
        <v>584</v>
      </c>
      <c r="F55" s="381">
        <v>75000</v>
      </c>
      <c r="G55" s="267">
        <v>246.83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44089</v>
      </c>
      <c r="B56" s="267" t="s">
        <v>1903</v>
      </c>
      <c r="C56" s="268" t="s">
        <v>3769</v>
      </c>
      <c r="D56" s="268" t="s">
        <v>3738</v>
      </c>
      <c r="E56" s="268" t="s">
        <v>584</v>
      </c>
      <c r="F56" s="381">
        <v>200327</v>
      </c>
      <c r="G56" s="267">
        <v>214.45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44089</v>
      </c>
      <c r="B57" s="267" t="s">
        <v>3822</v>
      </c>
      <c r="C57" s="268" t="s">
        <v>3823</v>
      </c>
      <c r="D57" s="268" t="s">
        <v>3803</v>
      </c>
      <c r="E57" s="268" t="s">
        <v>584</v>
      </c>
      <c r="F57" s="381">
        <v>274141</v>
      </c>
      <c r="G57" s="267">
        <v>66.59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44089</v>
      </c>
      <c r="B58" s="267" t="s">
        <v>3822</v>
      </c>
      <c r="C58" s="268" t="s">
        <v>3823</v>
      </c>
      <c r="D58" s="268" t="s">
        <v>3824</v>
      </c>
      <c r="E58" s="268" t="s">
        <v>584</v>
      </c>
      <c r="F58" s="381">
        <v>222978</v>
      </c>
      <c r="G58" s="267">
        <v>66.06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44089</v>
      </c>
      <c r="B59" s="267" t="s">
        <v>517</v>
      </c>
      <c r="C59" s="268" t="s">
        <v>3827</v>
      </c>
      <c r="D59" s="268" t="s">
        <v>3828</v>
      </c>
      <c r="E59" s="268" t="s">
        <v>584</v>
      </c>
      <c r="F59" s="381">
        <v>493893</v>
      </c>
      <c r="G59" s="267">
        <v>560.21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2"/>
  <sheetViews>
    <sheetView zoomScale="85" zoomScaleNormal="85" workbookViewId="0">
      <selection activeCell="L21" sqref="L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44090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3">
        <v>1</v>
      </c>
      <c r="B10" s="445">
        <v>44034</v>
      </c>
      <c r="C10" s="448"/>
      <c r="D10" s="449" t="s">
        <v>153</v>
      </c>
      <c r="E10" s="450" t="s">
        <v>600</v>
      </c>
      <c r="F10" s="485">
        <v>17030</v>
      </c>
      <c r="G10" s="485">
        <v>15950</v>
      </c>
      <c r="H10" s="485">
        <v>15950</v>
      </c>
      <c r="I10" s="485" t="s">
        <v>3632</v>
      </c>
      <c r="J10" s="497" t="s">
        <v>3654</v>
      </c>
      <c r="K10" s="497">
        <f t="shared" ref="K10" si="0">H10-F10</f>
        <v>-1080</v>
      </c>
      <c r="L10" s="474">
        <f t="shared" ref="L10" si="1">(F10*-0.8)/100</f>
        <v>-136.24</v>
      </c>
      <c r="M10" s="432">
        <f t="shared" ref="M10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3">
        <v>2</v>
      </c>
      <c r="B11" s="445">
        <v>44057</v>
      </c>
      <c r="C11" s="448"/>
      <c r="D11" s="449" t="s">
        <v>128</v>
      </c>
      <c r="E11" s="450" t="s">
        <v>600</v>
      </c>
      <c r="F11" s="485">
        <v>198</v>
      </c>
      <c r="G11" s="485">
        <v>187</v>
      </c>
      <c r="H11" s="485">
        <v>187</v>
      </c>
      <c r="I11" s="485" t="s">
        <v>3639</v>
      </c>
      <c r="J11" s="497" t="s">
        <v>3688</v>
      </c>
      <c r="K11" s="497">
        <f t="shared" ref="K11" si="3">H11-F11</f>
        <v>-11</v>
      </c>
      <c r="L11" s="474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12">
        <v>825</v>
      </c>
      <c r="I12" s="440" t="s">
        <v>3641</v>
      </c>
      <c r="J12" s="441" t="s">
        <v>3629</v>
      </c>
      <c r="K12" s="441">
        <f t="shared" ref="K12" si="6">H12-F12</f>
        <v>40</v>
      </c>
      <c r="L12" s="473">
        <f t="shared" ref="L12" si="7">(F12*-0.8)/100</f>
        <v>-6.28</v>
      </c>
      <c r="M12" s="442">
        <f t="shared" ref="M12" si="8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12">
        <v>180.5</v>
      </c>
      <c r="I13" s="440">
        <v>195</v>
      </c>
      <c r="J13" s="441" t="s">
        <v>3643</v>
      </c>
      <c r="K13" s="441">
        <f t="shared" ref="K13:K14" si="9">H13-F13</f>
        <v>8.5</v>
      </c>
      <c r="L13" s="473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3">
        <v>5</v>
      </c>
      <c r="B14" s="445">
        <v>44071</v>
      </c>
      <c r="C14" s="448"/>
      <c r="D14" s="449" t="s">
        <v>250</v>
      </c>
      <c r="E14" s="450" t="s">
        <v>600</v>
      </c>
      <c r="F14" s="485">
        <v>214</v>
      </c>
      <c r="G14" s="485">
        <v>199</v>
      </c>
      <c r="H14" s="485">
        <v>200</v>
      </c>
      <c r="I14" s="485" t="s">
        <v>3646</v>
      </c>
      <c r="J14" s="497" t="s">
        <v>3669</v>
      </c>
      <c r="K14" s="497">
        <f t="shared" si="9"/>
        <v>-14</v>
      </c>
      <c r="L14" s="474">
        <f t="shared" si="10"/>
        <v>-1.7120000000000002</v>
      </c>
      <c r="M14" s="432">
        <f t="shared" si="11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34">
        <v>6</v>
      </c>
      <c r="B15" s="435">
        <v>44071</v>
      </c>
      <c r="C15" s="436"/>
      <c r="D15" s="437" t="s">
        <v>569</v>
      </c>
      <c r="E15" s="438" t="s">
        <v>600</v>
      </c>
      <c r="F15" s="439">
        <v>2142.5</v>
      </c>
      <c r="G15" s="438">
        <v>1980</v>
      </c>
      <c r="H15" s="438">
        <v>2250</v>
      </c>
      <c r="I15" s="440" t="s">
        <v>3647</v>
      </c>
      <c r="J15" s="441" t="s">
        <v>3705</v>
      </c>
      <c r="K15" s="441">
        <f t="shared" ref="K15" si="12">H15-F15</f>
        <v>107.5</v>
      </c>
      <c r="L15" s="473">
        <f t="shared" ref="L15" si="13">(F15*-0.8)/100</f>
        <v>-17.14</v>
      </c>
      <c r="M15" s="442">
        <f t="shared" ref="M15" si="14">(K15+L15)/F15</f>
        <v>4.2175029171528586E-2</v>
      </c>
      <c r="N15" s="443" t="s">
        <v>599</v>
      </c>
      <c r="O15" s="444">
        <v>44082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3648</v>
      </c>
      <c r="E16" s="423" t="s">
        <v>600</v>
      </c>
      <c r="F16" s="423" t="s">
        <v>3649</v>
      </c>
      <c r="G16" s="431">
        <v>487</v>
      </c>
      <c r="H16" s="423"/>
      <c r="I16" s="411" t="s">
        <v>3650</v>
      </c>
      <c r="J16" s="424" t="s">
        <v>601</v>
      </c>
      <c r="K16" s="424"/>
      <c r="L16" s="475"/>
      <c r="M16" s="424"/>
      <c r="N16" s="425"/>
      <c r="O16" s="426"/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93">
        <v>8</v>
      </c>
      <c r="B17" s="445">
        <v>44075</v>
      </c>
      <c r="C17" s="448"/>
      <c r="D17" s="449" t="s">
        <v>3651</v>
      </c>
      <c r="E17" s="450" t="s">
        <v>600</v>
      </c>
      <c r="F17" s="485">
        <v>309</v>
      </c>
      <c r="G17" s="485">
        <v>290</v>
      </c>
      <c r="H17" s="485">
        <v>289.5</v>
      </c>
      <c r="I17" s="485" t="s">
        <v>3652</v>
      </c>
      <c r="J17" s="497" t="s">
        <v>3706</v>
      </c>
      <c r="K17" s="497">
        <f t="shared" ref="K17" si="15">H17-F17</f>
        <v>-19.5</v>
      </c>
      <c r="L17" s="474">
        <f t="shared" ref="L17" si="16">(F17*-0.8)/100</f>
        <v>-2.472</v>
      </c>
      <c r="M17" s="432">
        <f t="shared" ref="M17" si="17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93">
        <v>9</v>
      </c>
      <c r="B18" s="445">
        <v>44075</v>
      </c>
      <c r="C18" s="448"/>
      <c r="D18" s="449" t="s">
        <v>3653</v>
      </c>
      <c r="E18" s="450" t="s">
        <v>600</v>
      </c>
      <c r="F18" s="507">
        <v>529</v>
      </c>
      <c r="G18" s="450">
        <v>490</v>
      </c>
      <c r="H18" s="485">
        <f>(551+487.5)/2</f>
        <v>519.25</v>
      </c>
      <c r="I18" s="504" t="s">
        <v>3635</v>
      </c>
      <c r="J18" s="497" t="s">
        <v>3745</v>
      </c>
      <c r="K18" s="497">
        <f t="shared" ref="K18" si="18">H18-F18</f>
        <v>-9.75</v>
      </c>
      <c r="L18" s="474">
        <f>(F18*-0.45)/100</f>
        <v>-2.3805000000000001</v>
      </c>
      <c r="M18" s="432">
        <f t="shared" ref="M18" si="19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3674</v>
      </c>
      <c r="G19" s="431">
        <v>15300</v>
      </c>
      <c r="H19" s="423"/>
      <c r="I19" s="411" t="s">
        <v>3675</v>
      </c>
      <c r="J19" s="424" t="s">
        <v>601</v>
      </c>
      <c r="K19" s="424"/>
      <c r="L19" s="475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34">
        <v>11</v>
      </c>
      <c r="B20" s="435">
        <v>44076</v>
      </c>
      <c r="C20" s="436"/>
      <c r="D20" s="437" t="s">
        <v>145</v>
      </c>
      <c r="E20" s="438" t="s">
        <v>600</v>
      </c>
      <c r="F20" s="439">
        <v>905</v>
      </c>
      <c r="G20" s="438">
        <v>850</v>
      </c>
      <c r="H20" s="438">
        <v>940</v>
      </c>
      <c r="I20" s="440">
        <v>1000</v>
      </c>
      <c r="J20" s="441" t="s">
        <v>3755</v>
      </c>
      <c r="K20" s="441">
        <f t="shared" ref="K20" si="20">H20-F20</f>
        <v>35</v>
      </c>
      <c r="L20" s="473">
        <f t="shared" ref="L20" si="21">(F20*-0.8)/100</f>
        <v>-7.24</v>
      </c>
      <c r="M20" s="442">
        <f t="shared" ref="M20" si="22">(K20+L20)/F20</f>
        <v>3.0674033149171269E-2</v>
      </c>
      <c r="N20" s="443" t="s">
        <v>599</v>
      </c>
      <c r="O20" s="444">
        <v>44088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82"/>
      <c r="D21" s="499" t="s">
        <v>565</v>
      </c>
      <c r="E21" s="483" t="s">
        <v>600</v>
      </c>
      <c r="F21" s="483">
        <v>1008</v>
      </c>
      <c r="G21" s="487">
        <v>950</v>
      </c>
      <c r="H21" s="483">
        <v>1074</v>
      </c>
      <c r="I21" s="484" t="s">
        <v>3686</v>
      </c>
      <c r="J21" s="451" t="s">
        <v>3750</v>
      </c>
      <c r="K21" s="451">
        <f t="shared" ref="K21:K22" si="23">H21-F21</f>
        <v>66</v>
      </c>
      <c r="L21" s="472">
        <f t="shared" ref="L21:L22" si="24">(F21*-0.8)/100</f>
        <v>-8.0640000000000001</v>
      </c>
      <c r="M21" s="455">
        <f t="shared" ref="M21:M22" si="25">(K21+L21)/F21</f>
        <v>5.7476190476190479E-2</v>
      </c>
      <c r="N21" s="456" t="s">
        <v>599</v>
      </c>
      <c r="O21" s="500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34">
        <v>13</v>
      </c>
      <c r="B22" s="435">
        <v>44083</v>
      </c>
      <c r="C22" s="436"/>
      <c r="D22" s="437" t="s">
        <v>98</v>
      </c>
      <c r="E22" s="438" t="s">
        <v>600</v>
      </c>
      <c r="F22" s="439">
        <v>156</v>
      </c>
      <c r="G22" s="438">
        <v>145</v>
      </c>
      <c r="H22" s="438">
        <v>163</v>
      </c>
      <c r="I22" s="440">
        <v>175</v>
      </c>
      <c r="J22" s="441" t="s">
        <v>3780</v>
      </c>
      <c r="K22" s="441">
        <f t="shared" si="23"/>
        <v>7</v>
      </c>
      <c r="L22" s="473">
        <f t="shared" si="24"/>
        <v>-1.2480000000000002</v>
      </c>
      <c r="M22" s="442">
        <f t="shared" si="25"/>
        <v>3.6871794871794872E-2</v>
      </c>
      <c r="N22" s="443" t="s">
        <v>599</v>
      </c>
      <c r="O22" s="444">
        <v>44089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383">
        <v>14</v>
      </c>
      <c r="B23" s="408">
        <v>44088</v>
      </c>
      <c r="C23" s="422"/>
      <c r="D23" s="459" t="s">
        <v>424</v>
      </c>
      <c r="E23" s="423" t="s">
        <v>600</v>
      </c>
      <c r="F23" s="423" t="s">
        <v>3744</v>
      </c>
      <c r="G23" s="431">
        <v>248</v>
      </c>
      <c r="H23" s="423"/>
      <c r="I23" s="411">
        <v>290</v>
      </c>
      <c r="J23" s="424" t="s">
        <v>601</v>
      </c>
      <c r="K23" s="424"/>
      <c r="L23" s="475"/>
      <c r="M23" s="424"/>
      <c r="N23" s="425"/>
      <c r="O23" s="426"/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82"/>
      <c r="D24" s="499" t="s">
        <v>81</v>
      </c>
      <c r="E24" s="483" t="s">
        <v>600</v>
      </c>
      <c r="F24" s="483">
        <v>636</v>
      </c>
      <c r="G24" s="487">
        <v>600</v>
      </c>
      <c r="H24" s="483">
        <v>680</v>
      </c>
      <c r="I24" s="484">
        <v>700</v>
      </c>
      <c r="J24" s="451" t="s">
        <v>3779</v>
      </c>
      <c r="K24" s="451">
        <f t="shared" ref="K24" si="26">H24-F24</f>
        <v>44</v>
      </c>
      <c r="L24" s="472">
        <f t="shared" ref="L24" si="27">(F24*-0.8)/100</f>
        <v>-5.0880000000000001</v>
      </c>
      <c r="M24" s="455">
        <f t="shared" ref="M24" si="28">(K24+L24)/F24</f>
        <v>6.1182389937106917E-2</v>
      </c>
      <c r="N24" s="456" t="s">
        <v>599</v>
      </c>
      <c r="O24" s="500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9" t="s">
        <v>380</v>
      </c>
      <c r="E25" s="423" t="s">
        <v>600</v>
      </c>
      <c r="F25" s="423" t="s">
        <v>3746</v>
      </c>
      <c r="G25" s="431">
        <v>870</v>
      </c>
      <c r="H25" s="423"/>
      <c r="I25" s="411" t="s">
        <v>3747</v>
      </c>
      <c r="J25" s="424" t="s">
        <v>601</v>
      </c>
      <c r="K25" s="424"/>
      <c r="L25" s="475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383">
        <v>17</v>
      </c>
      <c r="B26" s="408">
        <v>44088</v>
      </c>
      <c r="C26" s="422"/>
      <c r="D26" s="459" t="s">
        <v>82</v>
      </c>
      <c r="E26" s="423" t="s">
        <v>600</v>
      </c>
      <c r="F26" s="423" t="s">
        <v>3748</v>
      </c>
      <c r="G26" s="431">
        <v>217</v>
      </c>
      <c r="H26" s="423"/>
      <c r="I26" s="411" t="s">
        <v>3749</v>
      </c>
      <c r="J26" s="424" t="s">
        <v>601</v>
      </c>
      <c r="K26" s="424"/>
      <c r="L26" s="475"/>
      <c r="M26" s="424"/>
      <c r="N26" s="425"/>
      <c r="O26" s="426"/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82"/>
      <c r="D27" s="499" t="s">
        <v>423</v>
      </c>
      <c r="E27" s="483" t="s">
        <v>600</v>
      </c>
      <c r="F27" s="483">
        <v>1482.5</v>
      </c>
      <c r="G27" s="487">
        <v>1380</v>
      </c>
      <c r="H27" s="483">
        <v>1543</v>
      </c>
      <c r="I27" s="484">
        <v>1650</v>
      </c>
      <c r="J27" s="451" t="s">
        <v>3751</v>
      </c>
      <c r="K27" s="451">
        <f t="shared" ref="K27" si="29">H27-F27</f>
        <v>60.5</v>
      </c>
      <c r="L27" s="472">
        <f>(F27*-0.07)/100</f>
        <v>-1.03775</v>
      </c>
      <c r="M27" s="455">
        <f t="shared" ref="M27" si="30">(K27+L27)/F27</f>
        <v>4.0109443507588528E-2</v>
      </c>
      <c r="N27" s="456" t="s">
        <v>599</v>
      </c>
      <c r="O27" s="461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383">
        <v>19</v>
      </c>
      <c r="B28" s="408">
        <v>44088</v>
      </c>
      <c r="C28" s="422"/>
      <c r="D28" s="459" t="s">
        <v>106</v>
      </c>
      <c r="E28" s="423" t="s">
        <v>600</v>
      </c>
      <c r="F28" s="423" t="s">
        <v>3752</v>
      </c>
      <c r="G28" s="431">
        <v>630</v>
      </c>
      <c r="H28" s="423"/>
      <c r="I28" s="411">
        <v>730</v>
      </c>
      <c r="J28" s="424" t="s">
        <v>601</v>
      </c>
      <c r="K28" s="424"/>
      <c r="L28" s="475"/>
      <c r="M28" s="424"/>
      <c r="N28" s="425"/>
      <c r="O28" s="426"/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383">
        <v>20</v>
      </c>
      <c r="B29" s="408">
        <v>44088</v>
      </c>
      <c r="C29" s="422"/>
      <c r="D29" s="459" t="s">
        <v>383</v>
      </c>
      <c r="E29" s="423" t="s">
        <v>600</v>
      </c>
      <c r="F29" s="423" t="s">
        <v>3753</v>
      </c>
      <c r="G29" s="431">
        <v>74</v>
      </c>
      <c r="H29" s="423"/>
      <c r="I29" s="411" t="s">
        <v>3754</v>
      </c>
      <c r="J29" s="424" t="s">
        <v>601</v>
      </c>
      <c r="K29" s="424"/>
      <c r="L29" s="475"/>
      <c r="M29" s="424"/>
      <c r="N29" s="425"/>
      <c r="O29" s="426"/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383">
        <v>21</v>
      </c>
      <c r="B30" s="408">
        <v>44088</v>
      </c>
      <c r="C30" s="422"/>
      <c r="D30" s="459" t="s">
        <v>391</v>
      </c>
      <c r="E30" s="423" t="s">
        <v>600</v>
      </c>
      <c r="F30" s="423" t="s">
        <v>3756</v>
      </c>
      <c r="G30" s="431">
        <v>599</v>
      </c>
      <c r="H30" s="423"/>
      <c r="I30" s="411" t="s">
        <v>3757</v>
      </c>
      <c r="J30" s="424" t="s">
        <v>601</v>
      </c>
      <c r="K30" s="424"/>
      <c r="L30" s="475"/>
      <c r="M30" s="424"/>
      <c r="N30" s="425"/>
      <c r="O30" s="426"/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383">
        <v>22</v>
      </c>
      <c r="B31" s="408">
        <v>44088</v>
      </c>
      <c r="C31" s="422"/>
      <c r="D31" s="459" t="s">
        <v>412</v>
      </c>
      <c r="E31" s="423" t="s">
        <v>600</v>
      </c>
      <c r="F31" s="423" t="s">
        <v>3758</v>
      </c>
      <c r="G31" s="431">
        <v>115</v>
      </c>
      <c r="H31" s="423"/>
      <c r="I31" s="411" t="s">
        <v>3759</v>
      </c>
      <c r="J31" s="424" t="s">
        <v>601</v>
      </c>
      <c r="K31" s="424"/>
      <c r="L31" s="475"/>
      <c r="M31" s="424"/>
      <c r="N31" s="425"/>
      <c r="O31" s="426"/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/>
      <c r="B32" s="408"/>
      <c r="C32" s="422"/>
      <c r="D32" s="459"/>
      <c r="E32" s="423"/>
      <c r="F32" s="423"/>
      <c r="G32" s="431"/>
      <c r="H32" s="423"/>
      <c r="I32" s="411"/>
      <c r="J32" s="424"/>
      <c r="K32" s="424"/>
      <c r="L32" s="475"/>
      <c r="M32" s="424"/>
      <c r="N32" s="425"/>
      <c r="O32" s="426"/>
      <c r="Q32" s="428"/>
      <c r="R32" s="429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383"/>
      <c r="B33" s="408"/>
      <c r="C33" s="422"/>
      <c r="D33" s="459"/>
      <c r="E33" s="423"/>
      <c r="F33" s="423"/>
      <c r="G33" s="431"/>
      <c r="H33" s="423"/>
      <c r="I33" s="411"/>
      <c r="J33" s="424"/>
      <c r="K33" s="424"/>
      <c r="L33" s="475"/>
      <c r="M33" s="424"/>
      <c r="N33" s="425"/>
      <c r="O33" s="426"/>
      <c r="Q33" s="428"/>
      <c r="R33" s="429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5" customFormat="1" ht="14.25">
      <c r="A34" s="383"/>
      <c r="B34" s="408"/>
      <c r="C34" s="409"/>
      <c r="D34" s="390"/>
      <c r="E34" s="410"/>
      <c r="F34" s="411"/>
      <c r="G34" s="412"/>
      <c r="H34" s="412"/>
      <c r="I34" s="411"/>
      <c r="J34" s="377"/>
      <c r="K34" s="377"/>
      <c r="L34" s="476"/>
      <c r="M34" s="376"/>
      <c r="N34" s="388"/>
      <c r="O34" s="382"/>
      <c r="P34" s="427"/>
      <c r="Q34" s="64"/>
      <c r="R34" s="341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2" customHeight="1">
      <c r="A35" s="23" t="s">
        <v>603</v>
      </c>
      <c r="B35" s="24"/>
      <c r="C35" s="25"/>
      <c r="D35" s="26"/>
      <c r="E35" s="27"/>
      <c r="F35" s="28"/>
      <c r="G35" s="28"/>
      <c r="H35" s="28"/>
      <c r="I35" s="28"/>
      <c r="J35" s="65"/>
      <c r="K35" s="28"/>
      <c r="L35" s="477"/>
      <c r="M35" s="38"/>
      <c r="N35" s="65"/>
      <c r="O35" s="66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 t="s">
        <v>604</v>
      </c>
      <c r="B36" s="23"/>
      <c r="C36" s="23"/>
      <c r="D36" s="23"/>
      <c r="F36" s="30" t="s">
        <v>605</v>
      </c>
      <c r="G36" s="17"/>
      <c r="H36" s="31"/>
      <c r="I36" s="36"/>
      <c r="J36" s="67"/>
      <c r="K36" s="68"/>
      <c r="L36" s="478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 t="s">
        <v>606</v>
      </c>
      <c r="B37" s="23"/>
      <c r="C37" s="23"/>
      <c r="D37" s="23"/>
      <c r="E37" s="32"/>
      <c r="F37" s="30" t="s">
        <v>607</v>
      </c>
      <c r="G37" s="17"/>
      <c r="H37" s="31"/>
      <c r="I37" s="36"/>
      <c r="J37" s="67"/>
      <c r="K37" s="68"/>
      <c r="L37" s="478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/>
      <c r="B38" s="23"/>
      <c r="C38" s="23"/>
      <c r="D38" s="23"/>
      <c r="E38" s="32"/>
      <c r="F38" s="17"/>
      <c r="G38" s="17"/>
      <c r="H38" s="31"/>
      <c r="I38" s="36"/>
      <c r="J38" s="71"/>
      <c r="K38" s="68"/>
      <c r="L38" s="478"/>
      <c r="M38" s="17"/>
      <c r="N38" s="72"/>
      <c r="O38" s="5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33" t="s">
        <v>608</v>
      </c>
      <c r="C39" s="33"/>
      <c r="D39" s="33"/>
      <c r="E39" s="33"/>
      <c r="F39" s="34"/>
      <c r="G39" s="32"/>
      <c r="H39" s="32"/>
      <c r="I39" s="73"/>
      <c r="J39" s="74"/>
      <c r="K39" s="75"/>
      <c r="L39" s="479"/>
      <c r="M39" s="12"/>
      <c r="N39" s="11"/>
      <c r="O39" s="53"/>
      <c r="P39" s="7"/>
      <c r="R39" s="82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575</v>
      </c>
      <c r="C40" s="21"/>
      <c r="D40" s="22" t="s">
        <v>588</v>
      </c>
      <c r="E40" s="21" t="s">
        <v>589</v>
      </c>
      <c r="F40" s="21" t="s">
        <v>590</v>
      </c>
      <c r="G40" s="21" t="s">
        <v>609</v>
      </c>
      <c r="H40" s="21" t="s">
        <v>592</v>
      </c>
      <c r="I40" s="21" t="s">
        <v>593</v>
      </c>
      <c r="J40" s="76" t="s">
        <v>594</v>
      </c>
      <c r="K40" s="62" t="s">
        <v>610</v>
      </c>
      <c r="L40" s="480" t="s">
        <v>3631</v>
      </c>
      <c r="M40" s="63" t="s">
        <v>3630</v>
      </c>
      <c r="N40" s="21" t="s">
        <v>597</v>
      </c>
      <c r="O40" s="78" t="s">
        <v>598</v>
      </c>
      <c r="P40" s="7"/>
      <c r="Q40" s="40"/>
      <c r="R40" s="38"/>
      <c r="S40" s="38"/>
      <c r="T40" s="38"/>
    </row>
    <row r="41" spans="1:38" s="9" customFormat="1" ht="15" customHeight="1">
      <c r="A41" s="481">
        <v>1</v>
      </c>
      <c r="B41" s="452">
        <v>44075</v>
      </c>
      <c r="C41" s="482"/>
      <c r="D41" s="499" t="s">
        <v>3658</v>
      </c>
      <c r="E41" s="483" t="s">
        <v>3627</v>
      </c>
      <c r="F41" s="451">
        <v>433</v>
      </c>
      <c r="G41" s="487">
        <v>443</v>
      </c>
      <c r="H41" s="483">
        <v>426</v>
      </c>
      <c r="I41" s="484" t="s">
        <v>3659</v>
      </c>
      <c r="J41" s="451" t="s">
        <v>3637</v>
      </c>
      <c r="K41" s="451">
        <f>+F41-H41</f>
        <v>7</v>
      </c>
      <c r="L41" s="472">
        <f>(F41*-0.07)/100</f>
        <v>-0.30310000000000004</v>
      </c>
      <c r="M41" s="455">
        <f t="shared" ref="M41:M42" si="31">(K41+L41)/F41</f>
        <v>1.5466281755196305E-2</v>
      </c>
      <c r="N41" s="456" t="s">
        <v>599</v>
      </c>
      <c r="O41" s="461">
        <v>44075</v>
      </c>
      <c r="P41" s="64"/>
      <c r="Q41" s="64"/>
      <c r="R41" s="421" t="s">
        <v>602</v>
      </c>
      <c r="S41" s="6"/>
      <c r="T41" s="6"/>
      <c r="U41" s="6"/>
      <c r="V41" s="6"/>
      <c r="W41" s="6"/>
      <c r="X41" s="6"/>
      <c r="Y41" s="6"/>
      <c r="Z41" s="6"/>
      <c r="AA41" s="6"/>
    </row>
    <row r="42" spans="1:38" s="9" customFormat="1" ht="15" customHeight="1">
      <c r="A42" s="501">
        <v>2</v>
      </c>
      <c r="B42" s="445">
        <v>44075</v>
      </c>
      <c r="C42" s="448"/>
      <c r="D42" s="502" t="s">
        <v>3660</v>
      </c>
      <c r="E42" s="450" t="s">
        <v>3627</v>
      </c>
      <c r="F42" s="509">
        <v>191</v>
      </c>
      <c r="G42" s="503">
        <v>197</v>
      </c>
      <c r="H42" s="450">
        <v>195</v>
      </c>
      <c r="I42" s="504" t="s">
        <v>3661</v>
      </c>
      <c r="J42" s="497" t="s">
        <v>3679</v>
      </c>
      <c r="K42" s="497">
        <f>F42-H42</f>
        <v>-4</v>
      </c>
      <c r="L42" s="474">
        <f>(F42*-0.8)/100</f>
        <v>-1.528</v>
      </c>
      <c r="M42" s="432">
        <f t="shared" si="31"/>
        <v>-2.8942408376963352E-2</v>
      </c>
      <c r="N42" s="446" t="s">
        <v>599</v>
      </c>
      <c r="O42" s="433">
        <v>44077</v>
      </c>
      <c r="P42" s="64"/>
      <c r="Q42" s="64"/>
      <c r="R42" s="421" t="s">
        <v>602</v>
      </c>
      <c r="S42" s="6"/>
      <c r="T42" s="6"/>
      <c r="U42" s="6"/>
      <c r="V42" s="6"/>
      <c r="W42" s="6"/>
      <c r="X42" s="6"/>
      <c r="Y42" s="6"/>
      <c r="Z42" s="6"/>
      <c r="AA42" s="6"/>
    </row>
    <row r="43" spans="1:38" ht="15" customHeight="1">
      <c r="A43" s="481">
        <v>3</v>
      </c>
      <c r="B43" s="452">
        <v>44075</v>
      </c>
      <c r="C43" s="482"/>
      <c r="D43" s="499" t="s">
        <v>3662</v>
      </c>
      <c r="E43" s="483" t="s">
        <v>600</v>
      </c>
      <c r="F43" s="508">
        <v>3865</v>
      </c>
      <c r="G43" s="487">
        <v>3740</v>
      </c>
      <c r="H43" s="483">
        <v>3930</v>
      </c>
      <c r="I43" s="484" t="s">
        <v>3663</v>
      </c>
      <c r="J43" s="451" t="s">
        <v>3668</v>
      </c>
      <c r="K43" s="451">
        <f t="shared" ref="K43:K45" si="32">H43-F43</f>
        <v>65</v>
      </c>
      <c r="L43" s="472">
        <f>(F43*-0.07)/100</f>
        <v>-2.7055000000000002</v>
      </c>
      <c r="M43" s="455">
        <f t="shared" ref="M43:M45" si="33">(K43+L43)/F43</f>
        <v>1.6117593790426907E-2</v>
      </c>
      <c r="N43" s="456" t="s">
        <v>599</v>
      </c>
      <c r="O43" s="461">
        <v>44075</v>
      </c>
      <c r="P43" s="7"/>
      <c r="Q43" s="11"/>
      <c r="R43" s="12" t="s">
        <v>602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01">
        <v>4</v>
      </c>
      <c r="B44" s="445">
        <v>44076</v>
      </c>
      <c r="C44" s="448"/>
      <c r="D44" s="502" t="s">
        <v>237</v>
      </c>
      <c r="E44" s="450" t="s">
        <v>600</v>
      </c>
      <c r="F44" s="509">
        <v>267</v>
      </c>
      <c r="G44" s="503">
        <v>260</v>
      </c>
      <c r="H44" s="450">
        <v>260</v>
      </c>
      <c r="I44" s="504">
        <v>278</v>
      </c>
      <c r="J44" s="497" t="s">
        <v>3680</v>
      </c>
      <c r="K44" s="497">
        <f t="shared" si="32"/>
        <v>-7</v>
      </c>
      <c r="L44" s="474">
        <f>(F44*-0.8)/100</f>
        <v>-2.1360000000000001</v>
      </c>
      <c r="M44" s="432">
        <f t="shared" si="33"/>
        <v>-3.421722846441947E-2</v>
      </c>
      <c r="N44" s="446" t="s">
        <v>599</v>
      </c>
      <c r="O44" s="433">
        <v>44077</v>
      </c>
      <c r="P44" s="7"/>
      <c r="Q44" s="11"/>
      <c r="R44" s="12" t="s">
        <v>3186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81">
        <v>5</v>
      </c>
      <c r="B45" s="452">
        <v>44076</v>
      </c>
      <c r="C45" s="482"/>
      <c r="D45" s="499" t="s">
        <v>504</v>
      </c>
      <c r="E45" s="483" t="s">
        <v>600</v>
      </c>
      <c r="F45" s="508">
        <v>642</v>
      </c>
      <c r="G45" s="487">
        <v>625</v>
      </c>
      <c r="H45" s="483">
        <v>659.5</v>
      </c>
      <c r="I45" s="484" t="s">
        <v>3676</v>
      </c>
      <c r="J45" s="451" t="s">
        <v>3689</v>
      </c>
      <c r="K45" s="451">
        <f t="shared" si="32"/>
        <v>17.5</v>
      </c>
      <c r="L45" s="472">
        <f>(F45*-0.8)/100</f>
        <v>-5.1360000000000001</v>
      </c>
      <c r="M45" s="455">
        <f t="shared" si="33"/>
        <v>1.9258566978193149E-2</v>
      </c>
      <c r="N45" s="456" t="s">
        <v>599</v>
      </c>
      <c r="O45" s="500">
        <v>44078</v>
      </c>
      <c r="P45" s="7"/>
      <c r="Q45" s="11"/>
      <c r="R45" s="12" t="s">
        <v>602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1">
        <v>6</v>
      </c>
      <c r="B46" s="452">
        <v>44076</v>
      </c>
      <c r="C46" s="482"/>
      <c r="D46" s="499" t="s">
        <v>136</v>
      </c>
      <c r="E46" s="483" t="s">
        <v>600</v>
      </c>
      <c r="F46" s="451">
        <v>948</v>
      </c>
      <c r="G46" s="487">
        <v>918</v>
      </c>
      <c r="H46" s="483">
        <v>969.5</v>
      </c>
      <c r="I46" s="484" t="s">
        <v>3677</v>
      </c>
      <c r="J46" s="451" t="s">
        <v>3678</v>
      </c>
      <c r="K46" s="451">
        <f t="shared" ref="K46" si="34">H46-F46</f>
        <v>21.5</v>
      </c>
      <c r="L46" s="472">
        <f>(F46*-0.8)/100</f>
        <v>-7.5840000000000005</v>
      </c>
      <c r="M46" s="455">
        <f t="shared" ref="M46:M48" si="35">(K46+L46)/F46</f>
        <v>1.4679324894514768E-2</v>
      </c>
      <c r="N46" s="456" t="s">
        <v>599</v>
      </c>
      <c r="O46" s="500">
        <v>44077</v>
      </c>
      <c r="P46" s="7"/>
      <c r="Q46" s="11"/>
      <c r="R46" s="12" t="s">
        <v>602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81">
        <v>7</v>
      </c>
      <c r="B47" s="452">
        <v>44078</v>
      </c>
      <c r="C47" s="482"/>
      <c r="D47" s="499" t="s">
        <v>186</v>
      </c>
      <c r="E47" s="483" t="s">
        <v>3627</v>
      </c>
      <c r="F47" s="451">
        <v>431.5</v>
      </c>
      <c r="G47" s="487">
        <v>446</v>
      </c>
      <c r="H47" s="483">
        <v>425</v>
      </c>
      <c r="I47" s="484" t="s">
        <v>3659</v>
      </c>
      <c r="J47" s="451" t="s">
        <v>3698</v>
      </c>
      <c r="K47" s="451">
        <f>+F47-H47</f>
        <v>6.5</v>
      </c>
      <c r="L47" s="472">
        <f>(F47*-0.07)/100</f>
        <v>-0.30205000000000004</v>
      </c>
      <c r="M47" s="455">
        <f t="shared" si="35"/>
        <v>1.4363731170336036E-2</v>
      </c>
      <c r="N47" s="456" t="s">
        <v>599</v>
      </c>
      <c r="O47" s="461">
        <v>44078</v>
      </c>
      <c r="P47" s="7"/>
      <c r="Q47" s="11"/>
      <c r="R47" s="510" t="s">
        <v>602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s="9" customFormat="1" ht="15" customHeight="1">
      <c r="A48" s="523">
        <v>8</v>
      </c>
      <c r="B48" s="517">
        <v>44078</v>
      </c>
      <c r="C48" s="518"/>
      <c r="D48" s="519" t="s">
        <v>116</v>
      </c>
      <c r="E48" s="520" t="s">
        <v>600</v>
      </c>
      <c r="F48" s="520">
        <v>2125</v>
      </c>
      <c r="G48" s="521">
        <v>2060</v>
      </c>
      <c r="H48" s="520">
        <v>2135</v>
      </c>
      <c r="I48" s="522" t="s">
        <v>3699</v>
      </c>
      <c r="J48" s="523" t="s">
        <v>3743</v>
      </c>
      <c r="K48" s="523">
        <f t="shared" ref="K48" si="36">H48-F48</f>
        <v>10</v>
      </c>
      <c r="L48" s="524">
        <f>(F48*-0.8)/100</f>
        <v>-17</v>
      </c>
      <c r="M48" s="525">
        <f t="shared" si="35"/>
        <v>-3.2941176470588237E-3</v>
      </c>
      <c r="N48" s="526" t="s">
        <v>708</v>
      </c>
      <c r="O48" s="527">
        <v>44088</v>
      </c>
      <c r="P48" s="64"/>
      <c r="Q48" s="64"/>
      <c r="R48" s="421" t="s">
        <v>602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481">
        <v>9</v>
      </c>
      <c r="B49" s="452">
        <v>44081</v>
      </c>
      <c r="C49" s="482"/>
      <c r="D49" s="499" t="s">
        <v>186</v>
      </c>
      <c r="E49" s="483" t="s">
        <v>3627</v>
      </c>
      <c r="F49" s="451">
        <v>425.5</v>
      </c>
      <c r="G49" s="487">
        <v>442</v>
      </c>
      <c r="H49" s="483">
        <v>418.5</v>
      </c>
      <c r="I49" s="484" t="s">
        <v>3700</v>
      </c>
      <c r="J49" s="451" t="s">
        <v>3637</v>
      </c>
      <c r="K49" s="451">
        <f>+F49-H49</f>
        <v>7</v>
      </c>
      <c r="L49" s="472">
        <f>(F49*-0.07)/100</f>
        <v>-0.29785000000000006</v>
      </c>
      <c r="M49" s="455">
        <f t="shared" ref="M49:M50" si="37">(K49+L49)/F49</f>
        <v>1.5751233842538188E-2</v>
      </c>
      <c r="N49" s="456" t="s">
        <v>599</v>
      </c>
      <c r="O49" s="461">
        <v>44081</v>
      </c>
      <c r="P49" s="64"/>
      <c r="Q49" s="64"/>
      <c r="R49" s="421" t="s">
        <v>602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501">
        <v>10</v>
      </c>
      <c r="B50" s="445">
        <v>44081</v>
      </c>
      <c r="C50" s="448"/>
      <c r="D50" s="502" t="s">
        <v>67</v>
      </c>
      <c r="E50" s="450" t="s">
        <v>600</v>
      </c>
      <c r="F50" s="509">
        <v>491</v>
      </c>
      <c r="G50" s="503">
        <v>477</v>
      </c>
      <c r="H50" s="450">
        <v>477</v>
      </c>
      <c r="I50" s="504" t="s">
        <v>3701</v>
      </c>
      <c r="J50" s="497" t="s">
        <v>3734</v>
      </c>
      <c r="K50" s="497">
        <f t="shared" ref="K50" si="38">H50-F50</f>
        <v>-14</v>
      </c>
      <c r="L50" s="474">
        <f>(F50*-0.8)/100</f>
        <v>-3.9279999999999999</v>
      </c>
      <c r="M50" s="432">
        <f t="shared" si="37"/>
        <v>-3.6513238289205704E-2</v>
      </c>
      <c r="N50" s="446" t="s">
        <v>599</v>
      </c>
      <c r="O50" s="433">
        <v>44082</v>
      </c>
      <c r="P50" s="64"/>
      <c r="Q50" s="64"/>
      <c r="R50" s="421" t="s">
        <v>3186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81">
        <v>11</v>
      </c>
      <c r="B51" s="452">
        <v>44081</v>
      </c>
      <c r="C51" s="422"/>
      <c r="D51" s="499" t="s">
        <v>93</v>
      </c>
      <c r="E51" s="483" t="s">
        <v>3627</v>
      </c>
      <c r="F51" s="451">
        <v>155</v>
      </c>
      <c r="G51" s="487">
        <v>160</v>
      </c>
      <c r="H51" s="483">
        <v>152</v>
      </c>
      <c r="I51" s="484">
        <v>135</v>
      </c>
      <c r="J51" s="451" t="s">
        <v>3702</v>
      </c>
      <c r="K51" s="451">
        <f>+F51-H51</f>
        <v>3</v>
      </c>
      <c r="L51" s="472">
        <f>(F51*-0.07)/100</f>
        <v>-0.10850000000000001</v>
      </c>
      <c r="M51" s="455">
        <f t="shared" ref="M51" si="39">(K51+L51)/F51</f>
        <v>1.8654838709677421E-2</v>
      </c>
      <c r="N51" s="456" t="s">
        <v>599</v>
      </c>
      <c r="O51" s="461">
        <v>44081</v>
      </c>
      <c r="P51" s="64"/>
      <c r="Q51" s="64"/>
      <c r="R51" s="421" t="s">
        <v>3186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>
        <v>12</v>
      </c>
      <c r="B52" s="408">
        <v>44082</v>
      </c>
      <c r="C52" s="422"/>
      <c r="D52" s="459" t="s">
        <v>136</v>
      </c>
      <c r="E52" s="423" t="s">
        <v>600</v>
      </c>
      <c r="F52" s="423" t="s">
        <v>3707</v>
      </c>
      <c r="G52" s="431">
        <v>900</v>
      </c>
      <c r="H52" s="423"/>
      <c r="I52" s="411" t="s">
        <v>3708</v>
      </c>
      <c r="J52" s="424" t="s">
        <v>601</v>
      </c>
      <c r="K52" s="424"/>
      <c r="L52" s="475"/>
      <c r="M52" s="424"/>
      <c r="N52" s="425"/>
      <c r="O52" s="426"/>
      <c r="P52" s="64"/>
      <c r="Q52" s="64"/>
      <c r="R52" s="421" t="s">
        <v>602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01">
        <v>13</v>
      </c>
      <c r="B53" s="445">
        <v>44082</v>
      </c>
      <c r="C53" s="448"/>
      <c r="D53" s="502" t="s">
        <v>146</v>
      </c>
      <c r="E53" s="450" t="s">
        <v>600</v>
      </c>
      <c r="F53" s="509">
        <v>1205</v>
      </c>
      <c r="G53" s="503">
        <v>1170</v>
      </c>
      <c r="H53" s="450">
        <v>1170</v>
      </c>
      <c r="I53" s="504">
        <v>1270</v>
      </c>
      <c r="J53" s="497" t="s">
        <v>3721</v>
      </c>
      <c r="K53" s="497">
        <f t="shared" ref="K53" si="40">H53-F53</f>
        <v>-35</v>
      </c>
      <c r="L53" s="474">
        <f>(F53*-0.8)/100</f>
        <v>-9.64</v>
      </c>
      <c r="M53" s="432">
        <f t="shared" ref="M53" si="41">(K53+L53)/F53</f>
        <v>-3.7045643153526972E-2</v>
      </c>
      <c r="N53" s="446" t="s">
        <v>599</v>
      </c>
      <c r="O53" s="433">
        <v>44084</v>
      </c>
      <c r="P53" s="64"/>
      <c r="Q53" s="64"/>
      <c r="R53" s="421" t="s">
        <v>3186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481">
        <v>14</v>
      </c>
      <c r="B54" s="452">
        <v>44083</v>
      </c>
      <c r="C54" s="482"/>
      <c r="D54" s="499" t="s">
        <v>3732</v>
      </c>
      <c r="E54" s="483" t="s">
        <v>600</v>
      </c>
      <c r="F54" s="451">
        <v>714.5</v>
      </c>
      <c r="G54" s="487">
        <v>695</v>
      </c>
      <c r="H54" s="483">
        <v>726</v>
      </c>
      <c r="I54" s="484">
        <v>740</v>
      </c>
      <c r="J54" s="451" t="s">
        <v>3712</v>
      </c>
      <c r="K54" s="451">
        <f t="shared" ref="K54:K55" si="42">H54-F54</f>
        <v>11.5</v>
      </c>
      <c r="L54" s="472">
        <f>(F54*-0.07)/100</f>
        <v>-0.50015000000000009</v>
      </c>
      <c r="M54" s="455">
        <f t="shared" ref="M54:M56" si="43">(K54+L54)/F54</f>
        <v>1.539517144856543E-2</v>
      </c>
      <c r="N54" s="456" t="s">
        <v>599</v>
      </c>
      <c r="O54" s="461">
        <v>44083</v>
      </c>
      <c r="P54" s="64"/>
      <c r="Q54" s="64"/>
      <c r="R54" s="421" t="s">
        <v>602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1">
        <v>15</v>
      </c>
      <c r="B55" s="452">
        <v>44083</v>
      </c>
      <c r="C55" s="482"/>
      <c r="D55" s="499" t="s">
        <v>195</v>
      </c>
      <c r="E55" s="483" t="s">
        <v>600</v>
      </c>
      <c r="F55" s="451">
        <v>3825</v>
      </c>
      <c r="G55" s="487">
        <v>3710</v>
      </c>
      <c r="H55" s="483">
        <v>3911</v>
      </c>
      <c r="I55" s="484" t="s">
        <v>3713</v>
      </c>
      <c r="J55" s="451" t="s">
        <v>3720</v>
      </c>
      <c r="K55" s="451">
        <f t="shared" si="42"/>
        <v>86</v>
      </c>
      <c r="L55" s="472">
        <f>(F55*-0.8)/100</f>
        <v>-30.6</v>
      </c>
      <c r="M55" s="455">
        <f t="shared" si="43"/>
        <v>1.4483660130718954E-2</v>
      </c>
      <c r="N55" s="456" t="s">
        <v>599</v>
      </c>
      <c r="O55" s="500">
        <v>44084</v>
      </c>
      <c r="P55" s="64"/>
      <c r="Q55" s="64"/>
      <c r="R55" s="421" t="s">
        <v>602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81">
        <v>16</v>
      </c>
      <c r="B56" s="452">
        <v>44085</v>
      </c>
      <c r="C56" s="482"/>
      <c r="D56" s="499" t="s">
        <v>93</v>
      </c>
      <c r="E56" s="483" t="s">
        <v>3627</v>
      </c>
      <c r="F56" s="451">
        <v>156.5</v>
      </c>
      <c r="G56" s="487">
        <v>162</v>
      </c>
      <c r="H56" s="483">
        <v>153.75</v>
      </c>
      <c r="I56" s="484">
        <v>147</v>
      </c>
      <c r="J56" s="451" t="s">
        <v>3725</v>
      </c>
      <c r="K56" s="451">
        <f>+F56-H56</f>
        <v>2.75</v>
      </c>
      <c r="L56" s="472">
        <f>(F56*-0.07)/100</f>
        <v>-0.10955000000000002</v>
      </c>
      <c r="M56" s="455">
        <f t="shared" si="43"/>
        <v>1.6871884984025559E-2</v>
      </c>
      <c r="N56" s="456" t="s">
        <v>599</v>
      </c>
      <c r="O56" s="461">
        <v>44085</v>
      </c>
      <c r="P56" s="64"/>
      <c r="Q56" s="64"/>
      <c r="R56" s="421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81">
        <v>17</v>
      </c>
      <c r="B57" s="452">
        <v>44085</v>
      </c>
      <c r="C57" s="482"/>
      <c r="D57" s="499" t="s">
        <v>122</v>
      </c>
      <c r="E57" s="483" t="s">
        <v>600</v>
      </c>
      <c r="F57" s="451">
        <v>393.5</v>
      </c>
      <c r="G57" s="487">
        <v>384</v>
      </c>
      <c r="H57" s="483">
        <v>399.5</v>
      </c>
      <c r="I57" s="484" t="s">
        <v>3726</v>
      </c>
      <c r="J57" s="451" t="s">
        <v>3733</v>
      </c>
      <c r="K57" s="451">
        <f t="shared" ref="K57" si="44">H57-F57</f>
        <v>6</v>
      </c>
      <c r="L57" s="472">
        <f>(F57*-0.07)/100</f>
        <v>-0.27545000000000003</v>
      </c>
      <c r="M57" s="455">
        <f t="shared" ref="M57" si="45">(K57+L57)/F57</f>
        <v>1.4547776365946632E-2</v>
      </c>
      <c r="N57" s="456" t="s">
        <v>599</v>
      </c>
      <c r="O57" s="461">
        <v>44085</v>
      </c>
      <c r="P57" s="64"/>
      <c r="Q57" s="64"/>
      <c r="R57" s="421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>
        <v>18</v>
      </c>
      <c r="B58" s="408">
        <v>44085</v>
      </c>
      <c r="C58" s="422"/>
      <c r="D58" s="459" t="s">
        <v>74</v>
      </c>
      <c r="E58" s="423" t="s">
        <v>600</v>
      </c>
      <c r="F58" s="423" t="s">
        <v>3731</v>
      </c>
      <c r="G58" s="431">
        <v>409</v>
      </c>
      <c r="H58" s="423"/>
      <c r="I58" s="411" t="s">
        <v>3727</v>
      </c>
      <c r="J58" s="424" t="s">
        <v>601</v>
      </c>
      <c r="K58" s="424"/>
      <c r="L58" s="475"/>
      <c r="M58" s="424"/>
      <c r="N58" s="425"/>
      <c r="O58" s="426"/>
      <c r="P58" s="64"/>
      <c r="Q58" s="64"/>
      <c r="R58" s="421" t="s">
        <v>602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1">
        <v>19</v>
      </c>
      <c r="B59" s="452">
        <v>44085</v>
      </c>
      <c r="C59" s="482"/>
      <c r="D59" s="499" t="s">
        <v>137</v>
      </c>
      <c r="E59" s="483" t="s">
        <v>600</v>
      </c>
      <c r="F59" s="451">
        <v>963.5</v>
      </c>
      <c r="G59" s="487">
        <v>938</v>
      </c>
      <c r="H59" s="483">
        <v>986</v>
      </c>
      <c r="I59" s="484" t="s">
        <v>3728</v>
      </c>
      <c r="J59" s="451" t="s">
        <v>3778</v>
      </c>
      <c r="K59" s="451">
        <f t="shared" ref="K59" si="46">H59-F59</f>
        <v>22.5</v>
      </c>
      <c r="L59" s="472">
        <f>(F59*-0.8)/100</f>
        <v>-7.7080000000000011</v>
      </c>
      <c r="M59" s="455">
        <f t="shared" ref="M59" si="47">(K59+L59)/F59</f>
        <v>1.5352361183186298E-2</v>
      </c>
      <c r="N59" s="456" t="s">
        <v>599</v>
      </c>
      <c r="O59" s="500">
        <v>44089</v>
      </c>
      <c r="P59" s="64"/>
      <c r="Q59" s="64"/>
      <c r="R59" s="421" t="s">
        <v>3186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81">
        <v>20</v>
      </c>
      <c r="B60" s="452">
        <v>44088</v>
      </c>
      <c r="C60" s="482"/>
      <c r="D60" s="499" t="s">
        <v>3642</v>
      </c>
      <c r="E60" s="483" t="s">
        <v>600</v>
      </c>
      <c r="F60" s="451">
        <v>2080</v>
      </c>
      <c r="G60" s="487">
        <v>2030</v>
      </c>
      <c r="H60" s="483">
        <v>2122.5</v>
      </c>
      <c r="I60" s="484" t="s">
        <v>3741</v>
      </c>
      <c r="J60" s="451" t="s">
        <v>3742</v>
      </c>
      <c r="K60" s="451">
        <f t="shared" ref="K60:K61" si="48">H60-F60</f>
        <v>42.5</v>
      </c>
      <c r="L60" s="472">
        <f>(F60*-0.07)/100</f>
        <v>-1.4560000000000002</v>
      </c>
      <c r="M60" s="455">
        <f t="shared" ref="M60:M61" si="49">(K60+L60)/F60</f>
        <v>1.9732692307692305E-2</v>
      </c>
      <c r="N60" s="456" t="s">
        <v>599</v>
      </c>
      <c r="O60" s="461">
        <v>44088</v>
      </c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81">
        <v>21</v>
      </c>
      <c r="B61" s="452">
        <v>44089</v>
      </c>
      <c r="C61" s="482"/>
      <c r="D61" s="499" t="s">
        <v>336</v>
      </c>
      <c r="E61" s="483" t="s">
        <v>600</v>
      </c>
      <c r="F61" s="451">
        <v>940</v>
      </c>
      <c r="G61" s="487">
        <v>900</v>
      </c>
      <c r="H61" s="483">
        <v>957</v>
      </c>
      <c r="I61" s="484">
        <v>1000</v>
      </c>
      <c r="J61" s="451" t="s">
        <v>3711</v>
      </c>
      <c r="K61" s="451">
        <f t="shared" si="48"/>
        <v>17</v>
      </c>
      <c r="L61" s="472">
        <f>(F61*-0.07)/100</f>
        <v>-0.65800000000000014</v>
      </c>
      <c r="M61" s="455">
        <f t="shared" si="49"/>
        <v>1.7385106382978723E-2</v>
      </c>
      <c r="N61" s="456" t="s">
        <v>599</v>
      </c>
      <c r="O61" s="461">
        <v>44089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383">
        <v>22</v>
      </c>
      <c r="B62" s="408">
        <v>44089</v>
      </c>
      <c r="C62" s="422"/>
      <c r="D62" s="459" t="s">
        <v>193</v>
      </c>
      <c r="E62" s="423" t="s">
        <v>600</v>
      </c>
      <c r="F62" s="423" t="s">
        <v>3771</v>
      </c>
      <c r="G62" s="431">
        <v>1025</v>
      </c>
      <c r="H62" s="423"/>
      <c r="I62" s="411" t="s">
        <v>3772</v>
      </c>
      <c r="J62" s="424" t="s">
        <v>601</v>
      </c>
      <c r="K62" s="424"/>
      <c r="L62" s="475"/>
      <c r="M62" s="424"/>
      <c r="N62" s="425"/>
      <c r="O62" s="426"/>
      <c r="P62" s="64"/>
      <c r="Q62" s="64"/>
      <c r="R62" s="421" t="s">
        <v>602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383">
        <v>23</v>
      </c>
      <c r="B63" s="408">
        <v>44089</v>
      </c>
      <c r="C63" s="422"/>
      <c r="D63" s="459" t="s">
        <v>115</v>
      </c>
      <c r="E63" s="423" t="s">
        <v>600</v>
      </c>
      <c r="F63" s="423" t="s">
        <v>3773</v>
      </c>
      <c r="G63" s="431">
        <v>192.5</v>
      </c>
      <c r="H63" s="423"/>
      <c r="I63" s="411">
        <v>210</v>
      </c>
      <c r="J63" s="424" t="s">
        <v>601</v>
      </c>
      <c r="K63" s="424"/>
      <c r="L63" s="475"/>
      <c r="M63" s="424"/>
      <c r="N63" s="425"/>
      <c r="O63" s="426"/>
      <c r="P63" s="64"/>
      <c r="Q63" s="64"/>
      <c r="R63" s="421" t="s">
        <v>3186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383">
        <v>24</v>
      </c>
      <c r="B64" s="408">
        <v>44089</v>
      </c>
      <c r="C64" s="422"/>
      <c r="D64" s="459" t="s">
        <v>368</v>
      </c>
      <c r="E64" s="423" t="s">
        <v>600</v>
      </c>
      <c r="F64" s="423" t="s">
        <v>3774</v>
      </c>
      <c r="G64" s="431">
        <v>518</v>
      </c>
      <c r="H64" s="423"/>
      <c r="I64" s="411" t="s">
        <v>3775</v>
      </c>
      <c r="J64" s="424" t="s">
        <v>601</v>
      </c>
      <c r="K64" s="424"/>
      <c r="L64" s="475"/>
      <c r="M64" s="424"/>
      <c r="N64" s="425"/>
      <c r="O64" s="426"/>
      <c r="P64" s="64"/>
      <c r="Q64" s="64"/>
      <c r="R64" s="421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81">
        <v>25</v>
      </c>
      <c r="B65" s="452">
        <v>44089</v>
      </c>
      <c r="C65" s="482"/>
      <c r="D65" s="499" t="s">
        <v>416</v>
      </c>
      <c r="E65" s="483" t="s">
        <v>600</v>
      </c>
      <c r="F65" s="451">
        <v>201.5</v>
      </c>
      <c r="G65" s="487">
        <v>195</v>
      </c>
      <c r="H65" s="483">
        <v>205.25</v>
      </c>
      <c r="I65" s="484" t="s">
        <v>3776</v>
      </c>
      <c r="J65" s="451" t="s">
        <v>3777</v>
      </c>
      <c r="K65" s="451">
        <f t="shared" ref="K65" si="50">H65-F65</f>
        <v>3.75</v>
      </c>
      <c r="L65" s="472">
        <f>(F65*-0.07)/100</f>
        <v>-0.14105000000000001</v>
      </c>
      <c r="M65" s="455">
        <f t="shared" ref="M65" si="51">(K65+L65)/F65</f>
        <v>1.7910421836228287E-2</v>
      </c>
      <c r="N65" s="456" t="s">
        <v>599</v>
      </c>
      <c r="O65" s="461">
        <v>44089</v>
      </c>
      <c r="P65" s="64"/>
      <c r="Q65" s="64"/>
      <c r="R65" s="421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481">
        <v>26</v>
      </c>
      <c r="B66" s="452">
        <v>44089</v>
      </c>
      <c r="C66" s="482"/>
      <c r="D66" s="499" t="s">
        <v>87</v>
      </c>
      <c r="E66" s="483" t="s">
        <v>600</v>
      </c>
      <c r="F66" s="451">
        <v>479</v>
      </c>
      <c r="G66" s="487">
        <v>468</v>
      </c>
      <c r="H66" s="483">
        <v>490.5</v>
      </c>
      <c r="I66" s="484">
        <v>500</v>
      </c>
      <c r="J66" s="451" t="s">
        <v>3712</v>
      </c>
      <c r="K66" s="451">
        <f t="shared" ref="K66" si="52">H66-F66</f>
        <v>11.5</v>
      </c>
      <c r="L66" s="472">
        <f>(F66*-0.07)/100</f>
        <v>-0.33529999999999999</v>
      </c>
      <c r="M66" s="455">
        <f t="shared" ref="M66" si="53">(K66+L66)/F66</f>
        <v>2.3308350730688935E-2</v>
      </c>
      <c r="N66" s="456" t="s">
        <v>599</v>
      </c>
      <c r="O66" s="461">
        <v>44089</v>
      </c>
      <c r="P66" s="64"/>
      <c r="Q66" s="64"/>
      <c r="R66" s="421" t="s">
        <v>3186</v>
      </c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81">
        <v>27</v>
      </c>
      <c r="B67" s="452">
        <v>44089</v>
      </c>
      <c r="C67" s="482"/>
      <c r="D67" s="499" t="s">
        <v>80</v>
      </c>
      <c r="E67" s="483" t="s">
        <v>600</v>
      </c>
      <c r="F67" s="451">
        <v>361</v>
      </c>
      <c r="G67" s="487">
        <v>350</v>
      </c>
      <c r="H67" s="483">
        <v>367</v>
      </c>
      <c r="I67" s="484">
        <v>380</v>
      </c>
      <c r="J67" s="451" t="s">
        <v>3733</v>
      </c>
      <c r="K67" s="451">
        <f t="shared" ref="K67" si="54">H67-F67</f>
        <v>6</v>
      </c>
      <c r="L67" s="472">
        <f>(F67*-0.07)/100</f>
        <v>-0.25270000000000004</v>
      </c>
      <c r="M67" s="455">
        <f t="shared" ref="M67" si="55">(K67+L67)/F67</f>
        <v>1.592049861495845E-2</v>
      </c>
      <c r="N67" s="456" t="s">
        <v>599</v>
      </c>
      <c r="O67" s="461">
        <v>44089</v>
      </c>
      <c r="P67" s="64"/>
      <c r="Q67" s="64"/>
      <c r="R67" s="421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494"/>
      <c r="B68" s="408"/>
      <c r="C68" s="462"/>
      <c r="D68" s="463"/>
      <c r="E68" s="464"/>
      <c r="F68" s="464"/>
      <c r="G68" s="465"/>
      <c r="H68" s="465"/>
      <c r="I68" s="464"/>
      <c r="J68" s="464"/>
      <c r="K68" s="464"/>
      <c r="L68" s="464"/>
      <c r="M68" s="464"/>
      <c r="N68" s="464"/>
      <c r="O68" s="464"/>
      <c r="P68" s="64"/>
      <c r="Q68" s="64"/>
      <c r="R68" s="421"/>
      <c r="S68" s="6"/>
      <c r="T68" s="6"/>
      <c r="U68" s="6"/>
      <c r="V68" s="6"/>
      <c r="W68" s="6"/>
      <c r="X68" s="6"/>
      <c r="Y68" s="6"/>
      <c r="Z68" s="6"/>
      <c r="AA68" s="6"/>
    </row>
    <row r="69" spans="1:34" ht="15" customHeight="1">
      <c r="A69" s="5"/>
      <c r="B69" s="495"/>
      <c r="C69" s="5"/>
      <c r="D69" s="5"/>
      <c r="E69" s="5"/>
      <c r="F69" s="82"/>
      <c r="G69" s="82"/>
      <c r="H69" s="82"/>
      <c r="I69" s="82"/>
      <c r="J69" s="42"/>
      <c r="K69" s="82"/>
      <c r="L69" s="82"/>
      <c r="M69" s="35"/>
      <c r="N69" s="496"/>
      <c r="O69" s="496"/>
      <c r="P69" s="7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15" customHeight="1">
      <c r="A70" s="5"/>
      <c r="B70" s="495"/>
      <c r="C70" s="5"/>
      <c r="D70" s="5"/>
      <c r="E70" s="5"/>
      <c r="F70" s="82"/>
      <c r="G70" s="82"/>
      <c r="H70" s="82"/>
      <c r="I70" s="82"/>
      <c r="J70" s="42"/>
      <c r="K70" s="82"/>
      <c r="L70" s="82"/>
      <c r="M70" s="35"/>
      <c r="N70" s="496"/>
      <c r="O70" s="496"/>
      <c r="P70" s="7"/>
      <c r="Q70" s="11"/>
      <c r="R70" s="12"/>
      <c r="S70" s="16"/>
      <c r="T70" s="16"/>
      <c r="U70" s="16"/>
      <c r="V70" s="16"/>
      <c r="W70" s="16"/>
      <c r="X70" s="16"/>
      <c r="Y70" s="16"/>
      <c r="Z70" s="16"/>
      <c r="AA70" s="16"/>
    </row>
    <row r="71" spans="1:34" ht="44.25" customHeight="1">
      <c r="A71" s="23" t="s">
        <v>603</v>
      </c>
      <c r="B71" s="39"/>
      <c r="C71" s="39"/>
      <c r="D71" s="40"/>
      <c r="E71" s="36"/>
      <c r="F71" s="36"/>
      <c r="G71" s="35"/>
      <c r="H71" s="35" t="s">
        <v>3634</v>
      </c>
      <c r="I71" s="36"/>
      <c r="J71" s="17"/>
      <c r="K71" s="79"/>
      <c r="L71" s="80"/>
      <c r="M71" s="79"/>
      <c r="N71" s="81"/>
      <c r="O71" s="79"/>
      <c r="P71" s="7"/>
      <c r="Q71" s="16"/>
      <c r="R71" s="12"/>
      <c r="S71" s="16"/>
      <c r="T71" s="16"/>
      <c r="U71" s="16"/>
      <c r="V71" s="16"/>
      <c r="W71" s="16"/>
      <c r="X71" s="16"/>
      <c r="Y71" s="16"/>
      <c r="Z71" s="5"/>
      <c r="AA71" s="5"/>
      <c r="AB71" s="5"/>
    </row>
    <row r="72" spans="1:34" s="6" customFormat="1">
      <c r="A72" s="29" t="s">
        <v>604</v>
      </c>
      <c r="B72" s="23"/>
      <c r="C72" s="23"/>
      <c r="D72" s="23"/>
      <c r="E72" s="5"/>
      <c r="F72" s="30" t="s">
        <v>605</v>
      </c>
      <c r="G72" s="41"/>
      <c r="H72" s="42"/>
      <c r="I72" s="82"/>
      <c r="J72" s="17"/>
      <c r="K72" s="83"/>
      <c r="L72" s="84"/>
      <c r="M72" s="85"/>
      <c r="N72" s="86"/>
      <c r="O72" s="87"/>
      <c r="P72" s="5"/>
      <c r="Q72" s="4"/>
      <c r="R72" s="12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9" customFormat="1" ht="14.25" customHeight="1">
      <c r="A73" s="29"/>
      <c r="B73" s="23"/>
      <c r="C73" s="23"/>
      <c r="D73" s="23"/>
      <c r="E73" s="32"/>
      <c r="F73" s="30" t="s">
        <v>607</v>
      </c>
      <c r="G73" s="41"/>
      <c r="H73" s="42"/>
      <c r="I73" s="82"/>
      <c r="J73" s="17"/>
      <c r="K73" s="83"/>
      <c r="L73" s="84"/>
      <c r="M73" s="85"/>
      <c r="N73" s="86"/>
      <c r="O73" s="87"/>
      <c r="P73" s="5"/>
      <c r="Q73" s="4"/>
      <c r="R73" s="12"/>
      <c r="S73" s="6"/>
      <c r="Y73" s="6"/>
      <c r="Z73" s="6"/>
    </row>
    <row r="74" spans="1:34" s="9" customFormat="1" ht="14.25" customHeight="1">
      <c r="A74" s="23"/>
      <c r="B74" s="23"/>
      <c r="C74" s="23"/>
      <c r="D74" s="23"/>
      <c r="E74" s="32"/>
      <c r="F74" s="17"/>
      <c r="G74" s="17"/>
      <c r="H74" s="31"/>
      <c r="I74" s="36"/>
      <c r="J74" s="71"/>
      <c r="K74" s="68"/>
      <c r="L74" s="69"/>
      <c r="M74" s="17"/>
      <c r="N74" s="72"/>
      <c r="O74" s="57"/>
      <c r="P74" s="8"/>
      <c r="Q74" s="4"/>
      <c r="R74" s="12"/>
      <c r="S74" s="6"/>
      <c r="Y74" s="6"/>
      <c r="Z74" s="6"/>
    </row>
    <row r="75" spans="1:34" s="9" customFormat="1" ht="15">
      <c r="A75" s="43" t="s">
        <v>614</v>
      </c>
      <c r="B75" s="43"/>
      <c r="C75" s="43"/>
      <c r="D75" s="43"/>
      <c r="E75" s="32"/>
      <c r="F75" s="17"/>
      <c r="G75" s="12"/>
      <c r="H75" s="17"/>
      <c r="I75" s="12"/>
      <c r="J75" s="88"/>
      <c r="K75" s="12"/>
      <c r="L75" s="12"/>
      <c r="M75" s="12"/>
      <c r="N75" s="12"/>
      <c r="O75" s="89"/>
      <c r="P75"/>
      <c r="Q75" s="4"/>
      <c r="R75" s="12"/>
      <c r="S75" s="6"/>
      <c r="Y75" s="6"/>
      <c r="Z75" s="6"/>
    </row>
    <row r="76" spans="1:34" s="9" customFormat="1" ht="38.25">
      <c r="A76" s="21" t="s">
        <v>16</v>
      </c>
      <c r="B76" s="21" t="s">
        <v>575</v>
      </c>
      <c r="C76" s="21"/>
      <c r="D76" s="22" t="s">
        <v>588</v>
      </c>
      <c r="E76" s="21" t="s">
        <v>589</v>
      </c>
      <c r="F76" s="21" t="s">
        <v>590</v>
      </c>
      <c r="G76" s="21" t="s">
        <v>609</v>
      </c>
      <c r="H76" s="21" t="s">
        <v>592</v>
      </c>
      <c r="I76" s="21" t="s">
        <v>593</v>
      </c>
      <c r="J76" s="20" t="s">
        <v>594</v>
      </c>
      <c r="K76" s="77" t="s">
        <v>615</v>
      </c>
      <c r="L76" s="63" t="s">
        <v>3631</v>
      </c>
      <c r="M76" s="77" t="s">
        <v>611</v>
      </c>
      <c r="N76" s="21" t="s">
        <v>612</v>
      </c>
      <c r="O76" s="20" t="s">
        <v>597</v>
      </c>
      <c r="P76" s="90" t="s">
        <v>598</v>
      </c>
      <c r="Q76" s="4"/>
      <c r="R76" s="17"/>
      <c r="S76" s="6"/>
      <c r="Y76" s="6"/>
      <c r="Z76" s="6"/>
    </row>
    <row r="77" spans="1:34" s="404" customFormat="1" ht="14.25" customHeight="1">
      <c r="A77" s="481">
        <v>1</v>
      </c>
      <c r="B77" s="452">
        <v>44071</v>
      </c>
      <c r="C77" s="489"/>
      <c r="D77" s="511" t="s">
        <v>3645</v>
      </c>
      <c r="E77" s="488" t="s">
        <v>600</v>
      </c>
      <c r="F77" s="454">
        <v>2272</v>
      </c>
      <c r="G77" s="454">
        <v>2230</v>
      </c>
      <c r="H77" s="454">
        <v>2298.5</v>
      </c>
      <c r="I77" s="454">
        <v>2450</v>
      </c>
      <c r="J77" s="451" t="s">
        <v>3681</v>
      </c>
      <c r="K77" s="451">
        <f>H77-F77</f>
        <v>26.5</v>
      </c>
      <c r="L77" s="472">
        <f t="shared" ref="L77:L82" si="56">(H77*N77)*0.07%</f>
        <v>482.68500000000006</v>
      </c>
      <c r="M77" s="472">
        <f t="shared" ref="M77:M82" si="57">(K77*N77)-L77</f>
        <v>7467.3149999999996</v>
      </c>
      <c r="N77" s="488">
        <v>300</v>
      </c>
      <c r="O77" s="456" t="s">
        <v>599</v>
      </c>
      <c r="P77" s="500">
        <v>44077</v>
      </c>
      <c r="Q77" s="391"/>
      <c r="R77" s="344" t="s">
        <v>3186</v>
      </c>
      <c r="S77" s="40"/>
      <c r="Y77" s="40"/>
      <c r="Z77" s="40"/>
    </row>
    <row r="78" spans="1:34" s="404" customFormat="1" ht="14.25" customHeight="1">
      <c r="A78" s="481">
        <v>2</v>
      </c>
      <c r="B78" s="452">
        <v>44075</v>
      </c>
      <c r="C78" s="489"/>
      <c r="D78" s="511" t="s">
        <v>3657</v>
      </c>
      <c r="E78" s="488" t="s">
        <v>3627</v>
      </c>
      <c r="F78" s="454">
        <v>11510</v>
      </c>
      <c r="G78" s="454">
        <v>11610</v>
      </c>
      <c r="H78" s="454">
        <v>11420</v>
      </c>
      <c r="I78" s="454" t="s">
        <v>3664</v>
      </c>
      <c r="J78" s="451" t="s">
        <v>3638</v>
      </c>
      <c r="K78" s="451">
        <f t="shared" ref="K78:K84" si="58">F78-H78</f>
        <v>90</v>
      </c>
      <c r="L78" s="451">
        <f t="shared" si="56"/>
        <v>599.55000000000007</v>
      </c>
      <c r="M78" s="451">
        <f t="shared" si="57"/>
        <v>6150.45</v>
      </c>
      <c r="N78" s="451">
        <v>75</v>
      </c>
      <c r="O78" s="456" t="s">
        <v>599</v>
      </c>
      <c r="P78" s="461">
        <v>44075</v>
      </c>
      <c r="Q78" s="391"/>
      <c r="R78" s="344" t="s">
        <v>602</v>
      </c>
      <c r="S78" s="40"/>
      <c r="Y78" s="40"/>
      <c r="Z78" s="40"/>
    </row>
    <row r="79" spans="1:34" s="404" customFormat="1" ht="14.25" customHeight="1">
      <c r="A79" s="481">
        <v>3</v>
      </c>
      <c r="B79" s="452">
        <v>44075</v>
      </c>
      <c r="C79" s="489"/>
      <c r="D79" s="511" t="s">
        <v>3657</v>
      </c>
      <c r="E79" s="488" t="s">
        <v>3627</v>
      </c>
      <c r="F79" s="454">
        <v>11525</v>
      </c>
      <c r="G79" s="454">
        <v>11650</v>
      </c>
      <c r="H79" s="454">
        <v>11445</v>
      </c>
      <c r="I79" s="454" t="s">
        <v>3664</v>
      </c>
      <c r="J79" s="451" t="s">
        <v>3640</v>
      </c>
      <c r="K79" s="451">
        <f t="shared" si="58"/>
        <v>80</v>
      </c>
      <c r="L79" s="472">
        <f t="shared" si="56"/>
        <v>600.86250000000007</v>
      </c>
      <c r="M79" s="472">
        <f t="shared" si="57"/>
        <v>5399.1374999999998</v>
      </c>
      <c r="N79" s="488">
        <v>75</v>
      </c>
      <c r="O79" s="456" t="s">
        <v>599</v>
      </c>
      <c r="P79" s="461">
        <v>44075</v>
      </c>
      <c r="Q79" s="391"/>
      <c r="R79" s="344" t="s">
        <v>602</v>
      </c>
      <c r="S79" s="40"/>
      <c r="Y79" s="40"/>
      <c r="Z79" s="40"/>
    </row>
    <row r="80" spans="1:34" s="404" customFormat="1" ht="14.25" customHeight="1">
      <c r="A80" s="481">
        <v>4</v>
      </c>
      <c r="B80" s="452">
        <v>44076</v>
      </c>
      <c r="C80" s="489"/>
      <c r="D80" s="511" t="s">
        <v>3657</v>
      </c>
      <c r="E80" s="488" t="s">
        <v>3627</v>
      </c>
      <c r="F80" s="454">
        <v>11525</v>
      </c>
      <c r="G80" s="454">
        <v>11650</v>
      </c>
      <c r="H80" s="454">
        <v>11455</v>
      </c>
      <c r="I80" s="454" t="s">
        <v>3664</v>
      </c>
      <c r="J80" s="451" t="s">
        <v>774</v>
      </c>
      <c r="K80" s="451">
        <f t="shared" si="58"/>
        <v>70</v>
      </c>
      <c r="L80" s="472">
        <f t="shared" si="56"/>
        <v>601.38750000000005</v>
      </c>
      <c r="M80" s="472">
        <f t="shared" si="57"/>
        <v>4648.6125000000002</v>
      </c>
      <c r="N80" s="488">
        <v>75</v>
      </c>
      <c r="O80" s="456" t="s">
        <v>599</v>
      </c>
      <c r="P80" s="461">
        <v>44076</v>
      </c>
      <c r="Q80" s="391"/>
      <c r="R80" s="344" t="s">
        <v>602</v>
      </c>
      <c r="S80" s="40"/>
      <c r="Y80" s="40"/>
      <c r="Z80" s="40"/>
    </row>
    <row r="81" spans="1:34" s="404" customFormat="1" ht="14.25" customHeight="1">
      <c r="A81" s="481">
        <v>5</v>
      </c>
      <c r="B81" s="452">
        <v>44077</v>
      </c>
      <c r="C81" s="458"/>
      <c r="D81" s="511" t="s">
        <v>3657</v>
      </c>
      <c r="E81" s="488" t="s">
        <v>3627</v>
      </c>
      <c r="F81" s="454">
        <v>11590</v>
      </c>
      <c r="G81" s="454">
        <v>11710</v>
      </c>
      <c r="H81" s="454">
        <v>11520</v>
      </c>
      <c r="I81" s="454">
        <v>11400</v>
      </c>
      <c r="J81" s="451" t="s">
        <v>774</v>
      </c>
      <c r="K81" s="451">
        <f t="shared" si="58"/>
        <v>70</v>
      </c>
      <c r="L81" s="472">
        <f t="shared" si="56"/>
        <v>604.80000000000007</v>
      </c>
      <c r="M81" s="472">
        <f t="shared" si="57"/>
        <v>4645.2</v>
      </c>
      <c r="N81" s="488">
        <v>75</v>
      </c>
      <c r="O81" s="456" t="s">
        <v>599</v>
      </c>
      <c r="P81" s="461">
        <v>44077</v>
      </c>
      <c r="Q81" s="391"/>
      <c r="R81" s="344" t="s">
        <v>602</v>
      </c>
      <c r="S81" s="40"/>
      <c r="Y81" s="40"/>
      <c r="Z81" s="40"/>
    </row>
    <row r="82" spans="1:34" s="404" customFormat="1" ht="14.25" customHeight="1">
      <c r="A82" s="481">
        <v>6</v>
      </c>
      <c r="B82" s="452">
        <v>44082</v>
      </c>
      <c r="C82" s="458"/>
      <c r="D82" s="511" t="s">
        <v>3657</v>
      </c>
      <c r="E82" s="488" t="s">
        <v>3627</v>
      </c>
      <c r="F82" s="454">
        <v>11415</v>
      </c>
      <c r="G82" s="454">
        <v>11540</v>
      </c>
      <c r="H82" s="454">
        <v>11355</v>
      </c>
      <c r="I82" s="454" t="s">
        <v>3664</v>
      </c>
      <c r="J82" s="451" t="s">
        <v>3147</v>
      </c>
      <c r="K82" s="451">
        <f t="shared" si="58"/>
        <v>60</v>
      </c>
      <c r="L82" s="472">
        <f t="shared" si="56"/>
        <v>596.13750000000005</v>
      </c>
      <c r="M82" s="472">
        <f t="shared" si="57"/>
        <v>3903.8625000000002</v>
      </c>
      <c r="N82" s="488">
        <v>75</v>
      </c>
      <c r="O82" s="456" t="s">
        <v>599</v>
      </c>
      <c r="P82" s="461">
        <v>44082</v>
      </c>
      <c r="Q82" s="391"/>
      <c r="R82" s="344" t="s">
        <v>602</v>
      </c>
      <c r="S82" s="40"/>
      <c r="Y82" s="40"/>
      <c r="Z82" s="40"/>
    </row>
    <row r="83" spans="1:34" s="404" customFormat="1" ht="14.25" customHeight="1">
      <c r="A83" s="497">
        <v>7</v>
      </c>
      <c r="B83" s="445">
        <v>44084</v>
      </c>
      <c r="C83" s="513"/>
      <c r="D83" s="514" t="s">
        <v>3723</v>
      </c>
      <c r="E83" s="515" t="s">
        <v>3627</v>
      </c>
      <c r="F83" s="516">
        <v>11410</v>
      </c>
      <c r="G83" s="515">
        <v>11510</v>
      </c>
      <c r="H83" s="515">
        <v>11525</v>
      </c>
      <c r="I83" s="515">
        <v>11200</v>
      </c>
      <c r="J83" s="497" t="s">
        <v>3739</v>
      </c>
      <c r="K83" s="497">
        <f t="shared" si="58"/>
        <v>-115</v>
      </c>
      <c r="L83" s="474">
        <f t="shared" ref="L83" si="59">(H83*N83)*0.07%</f>
        <v>605.06250000000011</v>
      </c>
      <c r="M83" s="474">
        <f t="shared" ref="M83" si="60">(K83*N83)-L83</f>
        <v>-9230.0625</v>
      </c>
      <c r="N83" s="515">
        <v>75</v>
      </c>
      <c r="O83" s="446" t="s">
        <v>663</v>
      </c>
      <c r="P83" s="433">
        <v>44088</v>
      </c>
      <c r="Q83" s="391"/>
      <c r="R83" s="344" t="s">
        <v>3186</v>
      </c>
      <c r="S83" s="40"/>
      <c r="Y83" s="40"/>
      <c r="Z83" s="40"/>
    </row>
    <row r="84" spans="1:34" s="404" customFormat="1" ht="14.25" customHeight="1">
      <c r="A84" s="481">
        <v>8</v>
      </c>
      <c r="B84" s="452">
        <v>44085</v>
      </c>
      <c r="C84" s="458"/>
      <c r="D84" s="511" t="s">
        <v>3724</v>
      </c>
      <c r="E84" s="488" t="s">
        <v>3627</v>
      </c>
      <c r="F84" s="454">
        <v>213.75</v>
      </c>
      <c r="G84" s="454">
        <v>218</v>
      </c>
      <c r="H84" s="454">
        <v>211.75</v>
      </c>
      <c r="I84" s="454">
        <v>205</v>
      </c>
      <c r="J84" s="451" t="s">
        <v>3685</v>
      </c>
      <c r="K84" s="451">
        <f t="shared" si="58"/>
        <v>2</v>
      </c>
      <c r="L84" s="472">
        <f t="shared" ref="L84" si="61">(H84*N84)*0.07%</f>
        <v>444.67500000000007</v>
      </c>
      <c r="M84" s="472">
        <f t="shared" ref="M84" si="62">(K84*N84)-L84</f>
        <v>5555.3249999999998</v>
      </c>
      <c r="N84" s="488">
        <v>3000</v>
      </c>
      <c r="O84" s="456" t="s">
        <v>599</v>
      </c>
      <c r="P84" s="461">
        <v>44086</v>
      </c>
      <c r="Q84" s="391"/>
      <c r="R84" s="344" t="s">
        <v>602</v>
      </c>
      <c r="S84" s="40"/>
      <c r="Y84" s="40"/>
      <c r="Z84" s="40"/>
    </row>
    <row r="85" spans="1:34" s="404" customFormat="1" ht="14.25" customHeight="1">
      <c r="A85" s="460">
        <v>9</v>
      </c>
      <c r="B85" s="528">
        <v>44089</v>
      </c>
      <c r="C85" s="529"/>
      <c r="D85" s="530" t="s">
        <v>3657</v>
      </c>
      <c r="E85" s="531" t="s">
        <v>3627</v>
      </c>
      <c r="F85" s="532" t="s">
        <v>3781</v>
      </c>
      <c r="G85" s="532">
        <v>11610</v>
      </c>
      <c r="H85" s="532"/>
      <c r="I85" s="532">
        <v>11300</v>
      </c>
      <c r="J85" s="492" t="s">
        <v>601</v>
      </c>
      <c r="K85" s="492"/>
      <c r="L85" s="490"/>
      <c r="M85" s="490"/>
      <c r="N85" s="460"/>
      <c r="O85" s="424"/>
      <c r="P85" s="491"/>
      <c r="Q85" s="391"/>
      <c r="R85" s="344" t="s">
        <v>602</v>
      </c>
      <c r="S85" s="40"/>
      <c r="Y85" s="40"/>
      <c r="Z85" s="40"/>
    </row>
    <row r="86" spans="1:34" s="9" customFormat="1" ht="13.9" customHeight="1">
      <c r="A86" s="460"/>
      <c r="B86" s="458"/>
      <c r="C86" s="458"/>
      <c r="D86" s="390"/>
      <c r="E86" s="460"/>
      <c r="F86" s="470"/>
      <c r="G86" s="460"/>
      <c r="H86" s="460"/>
      <c r="I86" s="460"/>
      <c r="J86" s="458"/>
      <c r="K86" s="457"/>
      <c r="L86" s="460"/>
      <c r="M86" s="460"/>
      <c r="N86" s="460"/>
      <c r="O86" s="460"/>
      <c r="P86" s="471"/>
      <c r="Q86" s="4"/>
      <c r="R86" s="421"/>
      <c r="S86" s="6"/>
      <c r="Y86" s="6"/>
      <c r="Z86" s="6"/>
    </row>
    <row r="87" spans="1:34" s="9" customFormat="1" ht="14.25">
      <c r="A87" s="414"/>
      <c r="B87" s="415"/>
      <c r="C87" s="415"/>
      <c r="D87" s="416"/>
      <c r="E87" s="414"/>
      <c r="F87" s="417"/>
      <c r="G87" s="414"/>
      <c r="H87" s="414"/>
      <c r="I87" s="414"/>
      <c r="J87" s="418"/>
      <c r="K87" s="418"/>
      <c r="L87" s="419"/>
      <c r="M87" s="418"/>
      <c r="N87" s="418"/>
      <c r="O87" s="420"/>
      <c r="P87" s="4"/>
      <c r="Q87" s="4"/>
      <c r="R87" s="93"/>
      <c r="S87" s="6"/>
      <c r="Y87" s="6"/>
      <c r="Z87" s="6"/>
    </row>
    <row r="88" spans="1:34" s="9" customFormat="1" ht="15">
      <c r="A88" s="378"/>
      <c r="B88" s="379"/>
      <c r="C88" s="379"/>
      <c r="D88" s="380"/>
      <c r="E88" s="378"/>
      <c r="F88" s="386"/>
      <c r="G88" s="378"/>
      <c r="H88" s="378"/>
      <c r="I88" s="378"/>
      <c r="J88" s="379"/>
      <c r="K88" s="79"/>
      <c r="L88" s="378"/>
      <c r="M88" s="378"/>
      <c r="N88" s="378"/>
      <c r="O88" s="387"/>
      <c r="P88" s="4"/>
      <c r="Q88" s="4"/>
      <c r="R88" s="93"/>
      <c r="S88" s="6"/>
      <c r="Y88" s="6"/>
      <c r="Z88" s="6"/>
    </row>
    <row r="89" spans="1:34" s="6" customFormat="1">
      <c r="A89" s="44"/>
      <c r="B89" s="45"/>
      <c r="C89" s="46"/>
      <c r="D89" s="47"/>
      <c r="E89" s="48"/>
      <c r="F89" s="49"/>
      <c r="G89" s="49"/>
      <c r="H89" s="49"/>
      <c r="I89" s="49"/>
      <c r="J89" s="17"/>
      <c r="K89" s="91"/>
      <c r="L89" s="91"/>
      <c r="M89" s="17"/>
      <c r="N89" s="16"/>
      <c r="O89" s="92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5">
      <c r="A90" s="50" t="s">
        <v>616</v>
      </c>
      <c r="B90" s="50"/>
      <c r="C90" s="50"/>
      <c r="D90" s="50"/>
      <c r="E90" s="51"/>
      <c r="F90" s="49"/>
      <c r="G90" s="49"/>
      <c r="H90" s="49"/>
      <c r="I90" s="49"/>
      <c r="J90" s="53"/>
      <c r="K90" s="12"/>
      <c r="L90" s="12"/>
      <c r="M90" s="12"/>
      <c r="N90" s="11"/>
      <c r="O90" s="53"/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38.25">
      <c r="A91" s="21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52" t="s">
        <v>609</v>
      </c>
      <c r="H91" s="21" t="s">
        <v>592</v>
      </c>
      <c r="I91" s="21" t="s">
        <v>593</v>
      </c>
      <c r="J91" s="20" t="s">
        <v>594</v>
      </c>
      <c r="K91" s="20" t="s">
        <v>617</v>
      </c>
      <c r="L91" s="63" t="s">
        <v>3631</v>
      </c>
      <c r="M91" s="77" t="s">
        <v>611</v>
      </c>
      <c r="N91" s="21" t="s">
        <v>612</v>
      </c>
      <c r="O91" s="21" t="s">
        <v>597</v>
      </c>
      <c r="P91" s="22" t="s">
        <v>598</v>
      </c>
      <c r="Q91" s="4"/>
      <c r="R91" s="17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40" customFormat="1" ht="14.25">
      <c r="A92" s="469">
        <v>1</v>
      </c>
      <c r="B92" s="486">
        <v>44075</v>
      </c>
      <c r="C92" s="486"/>
      <c r="D92" s="453" t="s">
        <v>3656</v>
      </c>
      <c r="E92" s="454" t="s">
        <v>600</v>
      </c>
      <c r="F92" s="454">
        <v>72</v>
      </c>
      <c r="G92" s="487">
        <v>35</v>
      </c>
      <c r="H92" s="487">
        <v>87</v>
      </c>
      <c r="I92" s="454">
        <v>150</v>
      </c>
      <c r="J92" s="451" t="s">
        <v>3666</v>
      </c>
      <c r="K92" s="451">
        <f t="shared" ref="K92:K93" si="63">H92-F92</f>
        <v>15</v>
      </c>
      <c r="L92" s="451">
        <v>100</v>
      </c>
      <c r="M92" s="451">
        <f t="shared" ref="M92:M93" si="64">(K92*N92)-100</f>
        <v>1025</v>
      </c>
      <c r="N92" s="451">
        <v>75</v>
      </c>
      <c r="O92" s="456" t="s">
        <v>599</v>
      </c>
      <c r="P92" s="461">
        <v>44075</v>
      </c>
      <c r="Q92" s="391"/>
      <c r="R92" s="344" t="s">
        <v>3186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469">
        <v>2</v>
      </c>
      <c r="B93" s="486">
        <v>44075</v>
      </c>
      <c r="C93" s="486"/>
      <c r="D93" s="453" t="s">
        <v>3656</v>
      </c>
      <c r="E93" s="454" t="s">
        <v>600</v>
      </c>
      <c r="F93" s="454" t="s">
        <v>3665</v>
      </c>
      <c r="G93" s="487">
        <v>0</v>
      </c>
      <c r="H93" s="487">
        <v>63</v>
      </c>
      <c r="I93" s="454">
        <v>120</v>
      </c>
      <c r="J93" s="451" t="s">
        <v>3667</v>
      </c>
      <c r="K93" s="451">
        <f t="shared" si="63"/>
        <v>15.5</v>
      </c>
      <c r="L93" s="451">
        <v>100</v>
      </c>
      <c r="M93" s="451">
        <f t="shared" si="64"/>
        <v>1062.5</v>
      </c>
      <c r="N93" s="451">
        <v>75</v>
      </c>
      <c r="O93" s="456" t="s">
        <v>599</v>
      </c>
      <c r="P93" s="461">
        <v>44075</v>
      </c>
      <c r="Q93" s="391"/>
      <c r="R93" s="344" t="s">
        <v>3186</v>
      </c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469">
        <v>3</v>
      </c>
      <c r="B94" s="486">
        <v>44076</v>
      </c>
      <c r="C94" s="486"/>
      <c r="D94" s="453" t="s">
        <v>3687</v>
      </c>
      <c r="E94" s="454" t="s">
        <v>600</v>
      </c>
      <c r="F94" s="454">
        <v>45</v>
      </c>
      <c r="G94" s="487"/>
      <c r="H94" s="487">
        <v>57</v>
      </c>
      <c r="I94" s="454">
        <v>90</v>
      </c>
      <c r="J94" s="451" t="s">
        <v>3670</v>
      </c>
      <c r="K94" s="451">
        <f t="shared" ref="K94:K95" si="65">H94-F94</f>
        <v>12</v>
      </c>
      <c r="L94" s="451">
        <v>100</v>
      </c>
      <c r="M94" s="451">
        <f t="shared" ref="M94:M95" si="66">(K94*N94)-100</f>
        <v>800</v>
      </c>
      <c r="N94" s="451">
        <v>75</v>
      </c>
      <c r="O94" s="456" t="s">
        <v>599</v>
      </c>
      <c r="P94" s="461">
        <v>44076</v>
      </c>
      <c r="Q94" s="391"/>
      <c r="R94" s="344" t="s">
        <v>3186</v>
      </c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485">
        <v>4</v>
      </c>
      <c r="B95" s="505">
        <v>44076</v>
      </c>
      <c r="C95" s="505"/>
      <c r="D95" s="506" t="s">
        <v>3671</v>
      </c>
      <c r="E95" s="507" t="s">
        <v>600</v>
      </c>
      <c r="F95" s="507">
        <v>37.5</v>
      </c>
      <c r="G95" s="503"/>
      <c r="H95" s="503">
        <v>0</v>
      </c>
      <c r="I95" s="507">
        <v>80</v>
      </c>
      <c r="J95" s="497" t="s">
        <v>3682</v>
      </c>
      <c r="K95" s="497">
        <f t="shared" si="65"/>
        <v>-37.5</v>
      </c>
      <c r="L95" s="497">
        <v>100</v>
      </c>
      <c r="M95" s="497">
        <f t="shared" si="66"/>
        <v>-2912.5</v>
      </c>
      <c r="N95" s="497">
        <v>75</v>
      </c>
      <c r="O95" s="446" t="s">
        <v>663</v>
      </c>
      <c r="P95" s="433">
        <v>44077</v>
      </c>
      <c r="Q95" s="391"/>
      <c r="R95" s="344" t="s">
        <v>3186</v>
      </c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69">
        <v>5</v>
      </c>
      <c r="B96" s="486">
        <v>44076</v>
      </c>
      <c r="C96" s="486"/>
      <c r="D96" s="453" t="s">
        <v>3672</v>
      </c>
      <c r="E96" s="454" t="s">
        <v>600</v>
      </c>
      <c r="F96" s="454">
        <v>51</v>
      </c>
      <c r="G96" s="487">
        <v>35</v>
      </c>
      <c r="H96" s="487">
        <v>60</v>
      </c>
      <c r="I96" s="454" t="s">
        <v>3673</v>
      </c>
      <c r="J96" s="451" t="s">
        <v>3405</v>
      </c>
      <c r="K96" s="451">
        <f t="shared" ref="K96:K97" si="67">H96-F96</f>
        <v>9</v>
      </c>
      <c r="L96" s="451">
        <v>100</v>
      </c>
      <c r="M96" s="451">
        <f t="shared" ref="M96:M97" si="68">(K96*N96)-100</f>
        <v>2600</v>
      </c>
      <c r="N96" s="451">
        <v>300</v>
      </c>
      <c r="O96" s="456" t="s">
        <v>599</v>
      </c>
      <c r="P96" s="500">
        <v>44077</v>
      </c>
      <c r="Q96" s="391"/>
      <c r="R96" s="344" t="s">
        <v>602</v>
      </c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69">
        <v>6</v>
      </c>
      <c r="B97" s="486">
        <v>44077</v>
      </c>
      <c r="C97" s="486"/>
      <c r="D97" s="453" t="s">
        <v>3683</v>
      </c>
      <c r="E97" s="454" t="s">
        <v>600</v>
      </c>
      <c r="F97" s="454">
        <v>10.75</v>
      </c>
      <c r="G97" s="487">
        <v>7.5</v>
      </c>
      <c r="H97" s="487">
        <v>12.75</v>
      </c>
      <c r="I97" s="454" t="s">
        <v>3684</v>
      </c>
      <c r="J97" s="451" t="s">
        <v>3685</v>
      </c>
      <c r="K97" s="451">
        <f t="shared" si="67"/>
        <v>2</v>
      </c>
      <c r="L97" s="451">
        <v>100</v>
      </c>
      <c r="M97" s="451">
        <f t="shared" si="68"/>
        <v>3602</v>
      </c>
      <c r="N97" s="451">
        <v>1851</v>
      </c>
      <c r="O97" s="456" t="s">
        <v>599</v>
      </c>
      <c r="P97" s="461">
        <v>44077</v>
      </c>
      <c r="Q97" s="391"/>
      <c r="R97" s="344" t="s">
        <v>602</v>
      </c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485">
        <v>7</v>
      </c>
      <c r="B98" s="505">
        <v>44077</v>
      </c>
      <c r="C98" s="505"/>
      <c r="D98" s="506" t="s">
        <v>3683</v>
      </c>
      <c r="E98" s="507" t="s">
        <v>600</v>
      </c>
      <c r="F98" s="507">
        <v>10.8</v>
      </c>
      <c r="G98" s="503">
        <v>7.5</v>
      </c>
      <c r="H98" s="503">
        <v>7.5</v>
      </c>
      <c r="I98" s="507" t="s">
        <v>3684</v>
      </c>
      <c r="J98" s="497" t="s">
        <v>3691</v>
      </c>
      <c r="K98" s="497">
        <f t="shared" ref="K98:K99" si="69">H98-F98</f>
        <v>-3.3000000000000007</v>
      </c>
      <c r="L98" s="497">
        <v>100</v>
      </c>
      <c r="M98" s="497">
        <f t="shared" ref="M98:M99" si="70">(K98*N98)-100</f>
        <v>-6208.3000000000011</v>
      </c>
      <c r="N98" s="497">
        <v>1851</v>
      </c>
      <c r="O98" s="446" t="s">
        <v>663</v>
      </c>
      <c r="P98" s="433">
        <v>44078</v>
      </c>
      <c r="Q98" s="391"/>
      <c r="R98" s="344" t="s">
        <v>602</v>
      </c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469">
        <v>8</v>
      </c>
      <c r="B99" s="486">
        <v>44078</v>
      </c>
      <c r="C99" s="486"/>
      <c r="D99" s="453" t="s">
        <v>3690</v>
      </c>
      <c r="E99" s="454" t="s">
        <v>600</v>
      </c>
      <c r="F99" s="454">
        <v>20.5</v>
      </c>
      <c r="G99" s="487">
        <v>15.5</v>
      </c>
      <c r="H99" s="487">
        <v>22.4</v>
      </c>
      <c r="I99" s="454">
        <v>30</v>
      </c>
      <c r="J99" s="451" t="s">
        <v>3692</v>
      </c>
      <c r="K99" s="451">
        <f t="shared" si="69"/>
        <v>1.8999999999999986</v>
      </c>
      <c r="L99" s="451">
        <v>100</v>
      </c>
      <c r="M99" s="451">
        <f t="shared" si="70"/>
        <v>2179.9999999999982</v>
      </c>
      <c r="N99" s="451">
        <v>1200</v>
      </c>
      <c r="O99" s="456" t="s">
        <v>599</v>
      </c>
      <c r="P99" s="461">
        <v>44078</v>
      </c>
      <c r="Q99" s="391"/>
      <c r="R99" s="344" t="s">
        <v>3186</v>
      </c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469">
        <v>9</v>
      </c>
      <c r="B100" s="486">
        <v>44078</v>
      </c>
      <c r="C100" s="486"/>
      <c r="D100" s="453" t="s">
        <v>3672</v>
      </c>
      <c r="E100" s="454" t="s">
        <v>600</v>
      </c>
      <c r="F100" s="454">
        <v>55</v>
      </c>
      <c r="G100" s="487">
        <v>37</v>
      </c>
      <c r="H100" s="487">
        <v>62</v>
      </c>
      <c r="I100" s="454" t="s">
        <v>3673</v>
      </c>
      <c r="J100" s="451" t="s">
        <v>3637</v>
      </c>
      <c r="K100" s="451">
        <f t="shared" ref="K100:K101" si="71">H100-F100</f>
        <v>7</v>
      </c>
      <c r="L100" s="451">
        <v>100</v>
      </c>
      <c r="M100" s="451">
        <f t="shared" ref="M100:M101" si="72">(K100*N100)-100</f>
        <v>2000</v>
      </c>
      <c r="N100" s="451">
        <v>300</v>
      </c>
      <c r="O100" s="456" t="s">
        <v>599</v>
      </c>
      <c r="P100" s="461">
        <v>44078</v>
      </c>
      <c r="Q100" s="391"/>
      <c r="R100" s="344" t="s">
        <v>602</v>
      </c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485">
        <v>10</v>
      </c>
      <c r="B101" s="505">
        <v>44078</v>
      </c>
      <c r="C101" s="505"/>
      <c r="D101" s="506" t="s">
        <v>3693</v>
      </c>
      <c r="E101" s="507" t="s">
        <v>600</v>
      </c>
      <c r="F101" s="507">
        <v>142.5</v>
      </c>
      <c r="G101" s="503">
        <v>95</v>
      </c>
      <c r="H101" s="503">
        <v>95</v>
      </c>
      <c r="I101" s="507" t="s">
        <v>3694</v>
      </c>
      <c r="J101" s="497" t="s">
        <v>3722</v>
      </c>
      <c r="K101" s="497">
        <f t="shared" si="71"/>
        <v>-47.5</v>
      </c>
      <c r="L101" s="497">
        <v>100</v>
      </c>
      <c r="M101" s="497">
        <f t="shared" si="72"/>
        <v>-4850</v>
      </c>
      <c r="N101" s="497">
        <v>100</v>
      </c>
      <c r="O101" s="446" t="s">
        <v>663</v>
      </c>
      <c r="P101" s="433">
        <v>44078</v>
      </c>
      <c r="Q101" s="391"/>
      <c r="R101" s="344" t="s">
        <v>602</v>
      </c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469">
        <v>11</v>
      </c>
      <c r="B102" s="486">
        <v>44078</v>
      </c>
      <c r="C102" s="486"/>
      <c r="D102" s="453" t="s">
        <v>3695</v>
      </c>
      <c r="E102" s="454" t="s">
        <v>600</v>
      </c>
      <c r="F102" s="454">
        <v>46</v>
      </c>
      <c r="G102" s="487">
        <v>15</v>
      </c>
      <c r="H102" s="487">
        <v>61.5</v>
      </c>
      <c r="I102" s="454" t="s">
        <v>3696</v>
      </c>
      <c r="J102" s="451" t="s">
        <v>3697</v>
      </c>
      <c r="K102" s="451">
        <f t="shared" ref="K102" si="73">H102-F102</f>
        <v>15.5</v>
      </c>
      <c r="L102" s="451">
        <v>100</v>
      </c>
      <c r="M102" s="451">
        <f t="shared" ref="M102" si="74">(K102*N102)-100</f>
        <v>1062.5</v>
      </c>
      <c r="N102" s="451">
        <v>75</v>
      </c>
      <c r="O102" s="456" t="s">
        <v>599</v>
      </c>
      <c r="P102" s="461">
        <v>44078</v>
      </c>
      <c r="Q102" s="391"/>
      <c r="R102" s="344" t="s">
        <v>602</v>
      </c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469">
        <v>12</v>
      </c>
      <c r="B103" s="486">
        <v>44081</v>
      </c>
      <c r="C103" s="466"/>
      <c r="D103" s="453" t="s">
        <v>3695</v>
      </c>
      <c r="E103" s="454" t="s">
        <v>600</v>
      </c>
      <c r="F103" s="454">
        <v>61.5</v>
      </c>
      <c r="G103" s="487">
        <v>25</v>
      </c>
      <c r="H103" s="487">
        <v>81</v>
      </c>
      <c r="I103" s="454" t="s">
        <v>3703</v>
      </c>
      <c r="J103" s="451" t="s">
        <v>3704</v>
      </c>
      <c r="K103" s="451">
        <f t="shared" ref="K103:K104" si="75">H103-F103</f>
        <v>19.5</v>
      </c>
      <c r="L103" s="451">
        <v>100</v>
      </c>
      <c r="M103" s="451">
        <f t="shared" ref="M103:M104" si="76">(K103*N103)-100</f>
        <v>1362.5</v>
      </c>
      <c r="N103" s="451">
        <v>75</v>
      </c>
      <c r="O103" s="456" t="s">
        <v>599</v>
      </c>
      <c r="P103" s="461">
        <v>44081</v>
      </c>
      <c r="Q103" s="391"/>
      <c r="R103" s="344" t="s">
        <v>602</v>
      </c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485">
        <v>13</v>
      </c>
      <c r="B104" s="505">
        <v>44081</v>
      </c>
      <c r="C104" s="505"/>
      <c r="D104" s="506" t="s">
        <v>3695</v>
      </c>
      <c r="E104" s="507" t="s">
        <v>600</v>
      </c>
      <c r="F104" s="507">
        <v>60</v>
      </c>
      <c r="G104" s="503">
        <v>25</v>
      </c>
      <c r="H104" s="503">
        <v>30</v>
      </c>
      <c r="I104" s="507" t="s">
        <v>3703</v>
      </c>
      <c r="J104" s="497" t="s">
        <v>3709</v>
      </c>
      <c r="K104" s="497">
        <f t="shared" si="75"/>
        <v>-30</v>
      </c>
      <c r="L104" s="497">
        <v>100</v>
      </c>
      <c r="M104" s="497">
        <f t="shared" si="76"/>
        <v>-2350</v>
      </c>
      <c r="N104" s="497">
        <v>75</v>
      </c>
      <c r="O104" s="446" t="s">
        <v>663</v>
      </c>
      <c r="P104" s="433">
        <v>44082</v>
      </c>
      <c r="Q104" s="391"/>
      <c r="R104" s="344" t="s">
        <v>602</v>
      </c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469">
        <v>14</v>
      </c>
      <c r="B105" s="486">
        <v>44082</v>
      </c>
      <c r="C105" s="466"/>
      <c r="D105" s="453" t="s">
        <v>3710</v>
      </c>
      <c r="E105" s="454" t="s">
        <v>600</v>
      </c>
      <c r="F105" s="454">
        <v>58</v>
      </c>
      <c r="G105" s="487">
        <v>18</v>
      </c>
      <c r="H105" s="487">
        <v>75</v>
      </c>
      <c r="I105" s="454" t="s">
        <v>3703</v>
      </c>
      <c r="J105" s="451" t="s">
        <v>3711</v>
      </c>
      <c r="K105" s="451">
        <f t="shared" ref="K105:K106" si="77">H105-F105</f>
        <v>17</v>
      </c>
      <c r="L105" s="451">
        <v>100</v>
      </c>
      <c r="M105" s="451">
        <f t="shared" ref="M105:M106" si="78">(K105*N105)-100</f>
        <v>1175</v>
      </c>
      <c r="N105" s="451">
        <v>75</v>
      </c>
      <c r="O105" s="456" t="s">
        <v>599</v>
      </c>
      <c r="P105" s="461">
        <v>44082</v>
      </c>
      <c r="Q105" s="391"/>
      <c r="R105" s="344" t="s">
        <v>602</v>
      </c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s="40" customFormat="1" ht="14.25">
      <c r="A106" s="469">
        <v>15</v>
      </c>
      <c r="B106" s="486">
        <v>44083</v>
      </c>
      <c r="C106" s="486"/>
      <c r="D106" s="453" t="s">
        <v>3714</v>
      </c>
      <c r="E106" s="454" t="s">
        <v>600</v>
      </c>
      <c r="F106" s="454">
        <v>39</v>
      </c>
      <c r="G106" s="487">
        <v>23</v>
      </c>
      <c r="H106" s="487">
        <v>48</v>
      </c>
      <c r="I106" s="454">
        <v>70</v>
      </c>
      <c r="J106" s="451" t="s">
        <v>3405</v>
      </c>
      <c r="K106" s="451">
        <f t="shared" si="77"/>
        <v>9</v>
      </c>
      <c r="L106" s="451">
        <v>100</v>
      </c>
      <c r="M106" s="451">
        <f t="shared" si="78"/>
        <v>2600</v>
      </c>
      <c r="N106" s="451">
        <v>300</v>
      </c>
      <c r="O106" s="456" t="s">
        <v>599</v>
      </c>
      <c r="P106" s="500">
        <v>44085</v>
      </c>
      <c r="Q106" s="391"/>
      <c r="R106" s="344" t="s">
        <v>3186</v>
      </c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" customFormat="1" ht="14.25">
      <c r="A107" s="485">
        <v>16</v>
      </c>
      <c r="B107" s="505">
        <v>44083</v>
      </c>
      <c r="C107" s="505"/>
      <c r="D107" s="506" t="s">
        <v>3716</v>
      </c>
      <c r="E107" s="507" t="s">
        <v>600</v>
      </c>
      <c r="F107" s="507">
        <v>60</v>
      </c>
      <c r="G107" s="503">
        <v>18</v>
      </c>
      <c r="H107" s="503">
        <v>18</v>
      </c>
      <c r="I107" s="507" t="s">
        <v>3717</v>
      </c>
      <c r="J107" s="497" t="s">
        <v>3730</v>
      </c>
      <c r="K107" s="497">
        <f t="shared" ref="K107" si="79">H107-F107</f>
        <v>-42</v>
      </c>
      <c r="L107" s="497">
        <v>100</v>
      </c>
      <c r="M107" s="497">
        <f t="shared" ref="M107" si="80">(K107*N107)-100</f>
        <v>-3250</v>
      </c>
      <c r="N107" s="497">
        <v>75</v>
      </c>
      <c r="O107" s="446" t="s">
        <v>663</v>
      </c>
      <c r="P107" s="433">
        <v>44085</v>
      </c>
      <c r="Q107" s="391"/>
      <c r="R107" s="344" t="s">
        <v>602</v>
      </c>
      <c r="Z107" s="404"/>
      <c r="AA107" s="404"/>
      <c r="AB107" s="404"/>
      <c r="AC107" s="404"/>
      <c r="AD107" s="404"/>
      <c r="AE107" s="404"/>
      <c r="AF107" s="404"/>
      <c r="AG107" s="404"/>
      <c r="AH107" s="404"/>
    </row>
    <row r="108" spans="1:34" s="40" customFormat="1" ht="14.25">
      <c r="A108" s="469">
        <v>17</v>
      </c>
      <c r="B108" s="486">
        <v>44085</v>
      </c>
      <c r="C108" s="466"/>
      <c r="D108" s="453" t="s">
        <v>3729</v>
      </c>
      <c r="E108" s="454" t="s">
        <v>600</v>
      </c>
      <c r="F108" s="454">
        <v>60</v>
      </c>
      <c r="G108" s="487">
        <v>18</v>
      </c>
      <c r="H108" s="487">
        <v>76</v>
      </c>
      <c r="I108" s="454" t="s">
        <v>3717</v>
      </c>
      <c r="J108" s="451" t="s">
        <v>3760</v>
      </c>
      <c r="K108" s="451">
        <f t="shared" ref="K108" si="81">H108-F108</f>
        <v>16</v>
      </c>
      <c r="L108" s="451">
        <v>100</v>
      </c>
      <c r="M108" s="451">
        <f t="shared" ref="M108" si="82">(K108*N108)-100</f>
        <v>1100</v>
      </c>
      <c r="N108" s="451">
        <v>75</v>
      </c>
      <c r="O108" s="456" t="s">
        <v>599</v>
      </c>
      <c r="P108" s="461">
        <v>44085</v>
      </c>
      <c r="Q108" s="391"/>
      <c r="R108" s="344" t="s">
        <v>602</v>
      </c>
      <c r="Z108" s="404"/>
      <c r="AA108" s="404"/>
      <c r="AB108" s="404"/>
      <c r="AC108" s="404"/>
      <c r="AD108" s="404"/>
      <c r="AE108" s="404"/>
      <c r="AF108" s="404"/>
      <c r="AG108" s="404"/>
      <c r="AH108" s="404"/>
    </row>
    <row r="109" spans="1:34" s="40" customFormat="1" ht="14.25">
      <c r="A109" s="451">
        <v>18</v>
      </c>
      <c r="B109" s="486">
        <v>44085</v>
      </c>
      <c r="C109" s="466"/>
      <c r="D109" s="453" t="s">
        <v>3729</v>
      </c>
      <c r="E109" s="454" t="s">
        <v>600</v>
      </c>
      <c r="F109" s="454">
        <v>59</v>
      </c>
      <c r="G109" s="487">
        <v>18</v>
      </c>
      <c r="H109" s="487">
        <v>71.5</v>
      </c>
      <c r="I109" s="454" t="s">
        <v>3717</v>
      </c>
      <c r="J109" s="451" t="s">
        <v>3740</v>
      </c>
      <c r="K109" s="451">
        <f t="shared" ref="K109" si="83">H109-F109</f>
        <v>12.5</v>
      </c>
      <c r="L109" s="451">
        <v>100</v>
      </c>
      <c r="M109" s="451">
        <f t="shared" ref="M109" si="84">(K109*N109)-100</f>
        <v>837.5</v>
      </c>
      <c r="N109" s="451">
        <v>75</v>
      </c>
      <c r="O109" s="456" t="s">
        <v>599</v>
      </c>
      <c r="P109" s="500">
        <v>44088</v>
      </c>
      <c r="Q109" s="391"/>
      <c r="R109" s="344" t="s">
        <v>602</v>
      </c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498"/>
      <c r="B110" s="466"/>
      <c r="C110" s="466"/>
      <c r="D110" s="467"/>
      <c r="E110" s="468"/>
      <c r="F110" s="468"/>
      <c r="G110" s="431"/>
      <c r="H110" s="431"/>
      <c r="I110" s="468"/>
      <c r="J110" s="492"/>
      <c r="K110" s="492"/>
      <c r="L110" s="492"/>
      <c r="M110" s="492"/>
      <c r="N110" s="492"/>
      <c r="O110" s="424"/>
      <c r="P110" s="492"/>
      <c r="Q110" s="391"/>
      <c r="R110" s="344"/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s="40" customFormat="1" ht="14.25">
      <c r="A111" s="498"/>
      <c r="B111" s="466"/>
      <c r="C111" s="466"/>
      <c r="D111" s="467"/>
      <c r="E111" s="468"/>
      <c r="F111" s="468"/>
      <c r="G111" s="431"/>
      <c r="H111" s="431"/>
      <c r="I111" s="468"/>
      <c r="J111" s="492"/>
      <c r="K111" s="492"/>
      <c r="L111" s="492"/>
      <c r="M111" s="492"/>
      <c r="N111" s="492"/>
      <c r="O111" s="424"/>
      <c r="P111" s="492"/>
      <c r="Q111" s="391"/>
      <c r="R111" s="344"/>
      <c r="Z111" s="404"/>
      <c r="AA111" s="404"/>
      <c r="AB111" s="404"/>
      <c r="AC111" s="404"/>
      <c r="AD111" s="404"/>
      <c r="AE111" s="404"/>
      <c r="AF111" s="404"/>
      <c r="AG111" s="404"/>
      <c r="AH111" s="404"/>
    </row>
    <row r="112" spans="1:34" s="40" customFormat="1" ht="14.25">
      <c r="A112" s="498"/>
      <c r="B112" s="466"/>
      <c r="C112" s="466"/>
      <c r="D112" s="467"/>
      <c r="E112" s="468"/>
      <c r="F112" s="468"/>
      <c r="G112" s="431"/>
      <c r="H112" s="431"/>
      <c r="I112" s="468"/>
      <c r="J112" s="377"/>
      <c r="K112" s="377"/>
      <c r="L112" s="377"/>
      <c r="M112" s="377"/>
      <c r="N112" s="377"/>
      <c r="O112" s="377"/>
      <c r="P112" s="377"/>
      <c r="Q112" s="391"/>
      <c r="R112" s="344"/>
      <c r="Z112" s="404"/>
      <c r="AA112" s="404"/>
      <c r="AB112" s="404"/>
      <c r="AC112" s="404"/>
      <c r="AD112" s="404"/>
      <c r="AE112" s="404"/>
      <c r="AF112" s="404"/>
      <c r="AG112" s="404"/>
      <c r="AH112" s="404"/>
    </row>
    <row r="113" spans="1:34" s="40" customFormat="1" ht="14.25">
      <c r="A113" s="498"/>
      <c r="B113" s="466"/>
      <c r="C113" s="466"/>
      <c r="D113" s="467"/>
      <c r="E113" s="468"/>
      <c r="F113" s="468"/>
      <c r="G113" s="431"/>
      <c r="H113" s="431"/>
      <c r="I113" s="468"/>
      <c r="J113" s="377"/>
      <c r="K113" s="377"/>
      <c r="L113" s="377"/>
      <c r="M113" s="377"/>
      <c r="N113" s="377"/>
      <c r="O113" s="377"/>
      <c r="P113" s="377"/>
      <c r="Q113" s="391"/>
      <c r="R113" s="344"/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" customFormat="1" ht="14.25">
      <c r="A114" s="36"/>
      <c r="B114" s="533"/>
      <c r="C114" s="533"/>
      <c r="D114" s="534"/>
      <c r="E114" s="535"/>
      <c r="F114" s="535"/>
      <c r="G114" s="536"/>
      <c r="H114" s="536"/>
      <c r="I114" s="535"/>
      <c r="J114" s="496"/>
      <c r="K114" s="496"/>
      <c r="L114" s="496"/>
      <c r="M114" s="496"/>
      <c r="N114" s="496"/>
      <c r="O114" s="537"/>
      <c r="P114" s="496"/>
      <c r="Q114" s="391"/>
      <c r="R114" s="344"/>
      <c r="Z114" s="404"/>
      <c r="AA114" s="404"/>
      <c r="AB114" s="404"/>
      <c r="AC114" s="404"/>
      <c r="AD114" s="404"/>
      <c r="AE114" s="404"/>
      <c r="AF114" s="404"/>
      <c r="AG114" s="404"/>
      <c r="AH114" s="404"/>
    </row>
    <row r="115" spans="1:34" s="40" customFormat="1" ht="14.25">
      <c r="A115" s="378"/>
      <c r="B115" s="379"/>
      <c r="C115" s="379"/>
      <c r="D115" s="380"/>
      <c r="E115" s="378"/>
      <c r="F115" s="405"/>
      <c r="G115" s="378"/>
      <c r="H115" s="378"/>
      <c r="I115" s="378"/>
      <c r="J115" s="379"/>
      <c r="K115" s="406"/>
      <c r="L115" s="378"/>
      <c r="M115" s="378"/>
      <c r="N115" s="378"/>
      <c r="O115" s="407"/>
      <c r="P115" s="391"/>
      <c r="Q115" s="391"/>
      <c r="R115" s="344"/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ht="15">
      <c r="A116" s="100" t="s">
        <v>618</v>
      </c>
      <c r="B116" s="101"/>
      <c r="C116" s="101"/>
      <c r="D116" s="102"/>
      <c r="E116" s="34"/>
      <c r="F116" s="32"/>
      <c r="G116" s="32"/>
      <c r="H116" s="73"/>
      <c r="I116" s="120"/>
      <c r="J116" s="121"/>
      <c r="K116" s="17"/>
      <c r="L116" s="17"/>
      <c r="M116" s="17"/>
      <c r="N116" s="11"/>
      <c r="O116" s="53"/>
      <c r="Q116" s="9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34" ht="38.25">
      <c r="A117" s="20" t="s">
        <v>16</v>
      </c>
      <c r="B117" s="21" t="s">
        <v>575</v>
      </c>
      <c r="C117" s="21"/>
      <c r="D117" s="22" t="s">
        <v>588</v>
      </c>
      <c r="E117" s="21" t="s">
        <v>589</v>
      </c>
      <c r="F117" s="21" t="s">
        <v>590</v>
      </c>
      <c r="G117" s="21" t="s">
        <v>591</v>
      </c>
      <c r="H117" s="21" t="s">
        <v>592</v>
      </c>
      <c r="I117" s="21" t="s">
        <v>593</v>
      </c>
      <c r="J117" s="20" t="s">
        <v>594</v>
      </c>
      <c r="K117" s="62" t="s">
        <v>610</v>
      </c>
      <c r="L117" s="480" t="s">
        <v>3631</v>
      </c>
      <c r="M117" s="63" t="s">
        <v>3630</v>
      </c>
      <c r="N117" s="21" t="s">
        <v>597</v>
      </c>
      <c r="O117" s="78" t="s">
        <v>598</v>
      </c>
      <c r="P117" s="98"/>
      <c r="Q117" s="11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34" ht="14.25">
      <c r="A118" s="485">
        <v>1</v>
      </c>
      <c r="B118" s="505">
        <v>44071</v>
      </c>
      <c r="C118" s="505"/>
      <c r="D118" s="506" t="s">
        <v>330</v>
      </c>
      <c r="E118" s="507" t="s">
        <v>600</v>
      </c>
      <c r="F118" s="507">
        <v>267</v>
      </c>
      <c r="G118" s="503">
        <v>245</v>
      </c>
      <c r="H118" s="503">
        <v>243</v>
      </c>
      <c r="I118" s="507" t="s">
        <v>3644</v>
      </c>
      <c r="J118" s="497" t="s">
        <v>3715</v>
      </c>
      <c r="K118" s="497">
        <f t="shared" ref="K118" si="85">H118-F118</f>
        <v>-24</v>
      </c>
      <c r="L118" s="474">
        <f>(F118*-0.8)/100</f>
        <v>-2.1360000000000001</v>
      </c>
      <c r="M118" s="432">
        <f t="shared" ref="M118" si="86">(K118+L118)/F118</f>
        <v>-9.7887640449438193E-2</v>
      </c>
      <c r="N118" s="446" t="s">
        <v>663</v>
      </c>
      <c r="O118" s="433">
        <v>44083</v>
      </c>
      <c r="P118" s="98"/>
      <c r="Q118" s="11"/>
      <c r="R118" s="17" t="s">
        <v>602</v>
      </c>
      <c r="S118" s="16"/>
      <c r="T118" s="16"/>
      <c r="U118" s="16"/>
      <c r="V118" s="16"/>
      <c r="W118" s="16"/>
      <c r="X118" s="16"/>
      <c r="Y118" s="16"/>
      <c r="Z118" s="16"/>
    </row>
    <row r="119" spans="1:34" s="8" customFormat="1">
      <c r="A119" s="392"/>
      <c r="B119" s="393"/>
      <c r="C119" s="394"/>
      <c r="D119" s="395"/>
      <c r="E119" s="396"/>
      <c r="F119" s="396"/>
      <c r="G119" s="397"/>
      <c r="H119" s="397"/>
      <c r="I119" s="396"/>
      <c r="J119" s="398"/>
      <c r="K119" s="399"/>
      <c r="L119" s="400"/>
      <c r="M119" s="401"/>
      <c r="N119" s="402"/>
      <c r="O119" s="403"/>
      <c r="P119" s="124"/>
      <c r="Q119"/>
      <c r="R119" s="95"/>
      <c r="T119" s="57"/>
      <c r="U119" s="57"/>
      <c r="V119" s="57"/>
      <c r="W119" s="57"/>
      <c r="X119" s="57"/>
      <c r="Y119" s="57"/>
      <c r="Z119" s="57"/>
    </row>
    <row r="120" spans="1:34">
      <c r="A120" s="23" t="s">
        <v>603</v>
      </c>
      <c r="B120" s="23"/>
      <c r="C120" s="23"/>
      <c r="D120" s="23"/>
      <c r="E120" s="5"/>
      <c r="F120" s="30" t="s">
        <v>605</v>
      </c>
      <c r="G120" s="82"/>
      <c r="H120" s="82"/>
      <c r="I120" s="38"/>
      <c r="J120" s="85"/>
      <c r="K120" s="83"/>
      <c r="L120" s="84"/>
      <c r="M120" s="85"/>
      <c r="N120" s="86"/>
      <c r="O120" s="125"/>
      <c r="P120" s="11"/>
      <c r="Q120" s="16"/>
      <c r="R120" s="97"/>
      <c r="S120" s="16"/>
      <c r="T120" s="16"/>
      <c r="U120" s="16"/>
      <c r="V120" s="16"/>
      <c r="W120" s="16"/>
      <c r="X120" s="16"/>
      <c r="Y120" s="16"/>
    </row>
    <row r="121" spans="1:34">
      <c r="A121" s="29" t="s">
        <v>604</v>
      </c>
      <c r="B121" s="23"/>
      <c r="C121" s="23"/>
      <c r="D121" s="23"/>
      <c r="E121" s="32"/>
      <c r="F121" s="30" t="s">
        <v>607</v>
      </c>
      <c r="G121" s="12"/>
      <c r="H121" s="12"/>
      <c r="I121" s="12"/>
      <c r="J121" s="53"/>
      <c r="K121" s="12"/>
      <c r="L121" s="12"/>
      <c r="M121" s="12"/>
      <c r="N121" s="11"/>
      <c r="O121" s="53"/>
      <c r="Q121" s="7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34">
      <c r="A122" s="29"/>
      <c r="B122" s="23"/>
      <c r="C122" s="23"/>
      <c r="D122" s="23"/>
      <c r="E122" s="32"/>
      <c r="F122" s="30"/>
      <c r="G122" s="12"/>
      <c r="H122" s="12"/>
      <c r="I122" s="12"/>
      <c r="J122" s="53"/>
      <c r="K122" s="12"/>
      <c r="L122" s="12"/>
      <c r="M122" s="12"/>
      <c r="N122" s="11"/>
      <c r="O122" s="53"/>
      <c r="Q122" s="7"/>
      <c r="R122" s="82"/>
      <c r="S122" s="16"/>
      <c r="T122" s="16"/>
      <c r="U122" s="16"/>
      <c r="V122" s="16"/>
      <c r="W122" s="16"/>
      <c r="X122" s="16"/>
      <c r="Y122" s="16"/>
      <c r="Z122" s="16"/>
    </row>
    <row r="123" spans="1:34">
      <c r="A123" s="29"/>
      <c r="B123" s="23"/>
      <c r="C123" s="23"/>
      <c r="D123" s="23"/>
      <c r="E123" s="32"/>
      <c r="F123" s="30"/>
      <c r="G123" s="12"/>
      <c r="H123" s="12"/>
      <c r="I123" s="12"/>
      <c r="J123" s="53"/>
      <c r="K123" s="12"/>
      <c r="L123" s="12"/>
      <c r="M123" s="12"/>
      <c r="N123" s="11"/>
      <c r="O123" s="53"/>
      <c r="Q123" s="7"/>
      <c r="R123" s="82"/>
      <c r="S123" s="16"/>
      <c r="T123" s="16"/>
      <c r="U123" s="16"/>
      <c r="V123" s="16"/>
      <c r="W123" s="16"/>
      <c r="X123" s="16"/>
      <c r="Y123" s="16"/>
      <c r="Z123" s="16"/>
    </row>
    <row r="124" spans="1:34">
      <c r="A124" s="29"/>
      <c r="B124" s="23"/>
      <c r="C124" s="23"/>
      <c r="D124" s="23"/>
      <c r="E124" s="32"/>
      <c r="F124" s="30"/>
      <c r="G124" s="41"/>
      <c r="H124" s="42"/>
      <c r="I124" s="82"/>
      <c r="J124" s="17"/>
      <c r="K124" s="83"/>
      <c r="L124" s="84"/>
      <c r="M124" s="85"/>
      <c r="N124" s="86"/>
      <c r="O124" s="87"/>
      <c r="P124" s="5"/>
      <c r="Q124" s="11"/>
      <c r="R124" s="82"/>
      <c r="S124" s="16"/>
      <c r="T124" s="16"/>
      <c r="U124" s="16"/>
      <c r="V124" s="16"/>
      <c r="W124" s="16"/>
      <c r="X124" s="16"/>
      <c r="Y124" s="16"/>
      <c r="Z124" s="16"/>
    </row>
    <row r="125" spans="1:34">
      <c r="A125" s="37"/>
      <c r="B125" s="45"/>
      <c r="C125" s="103"/>
      <c r="D125" s="6"/>
      <c r="E125" s="38"/>
      <c r="F125" s="82"/>
      <c r="G125" s="41"/>
      <c r="H125" s="42"/>
      <c r="I125" s="82"/>
      <c r="J125" s="17"/>
      <c r="K125" s="83"/>
      <c r="L125" s="84"/>
      <c r="M125" s="85"/>
      <c r="N125" s="86"/>
      <c r="O125" s="87"/>
      <c r="P125" s="5"/>
      <c r="Q125" s="11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4" ht="15">
      <c r="A126" s="5"/>
      <c r="B126" s="104" t="s">
        <v>619</v>
      </c>
      <c r="C126" s="104"/>
      <c r="D126" s="104"/>
      <c r="E126" s="104"/>
      <c r="F126" s="17"/>
      <c r="G126" s="17"/>
      <c r="H126" s="105"/>
      <c r="I126" s="17"/>
      <c r="J126" s="74"/>
      <c r="K126" s="75"/>
      <c r="L126" s="17"/>
      <c r="M126" s="17"/>
      <c r="N126" s="16"/>
      <c r="O126" s="99"/>
      <c r="P126" s="7"/>
      <c r="Q126" s="11"/>
      <c r="R126" s="142"/>
      <c r="S126" s="16"/>
      <c r="T126" s="16"/>
      <c r="U126" s="16"/>
      <c r="V126" s="16"/>
      <c r="W126" s="16"/>
      <c r="X126" s="16"/>
      <c r="Y126" s="16"/>
      <c r="Z126" s="16"/>
    </row>
    <row r="127" spans="1:34" ht="38.25">
      <c r="A127" s="20" t="s">
        <v>16</v>
      </c>
      <c r="B127" s="21" t="s">
        <v>575</v>
      </c>
      <c r="C127" s="21"/>
      <c r="D127" s="22" t="s">
        <v>588</v>
      </c>
      <c r="E127" s="21" t="s">
        <v>589</v>
      </c>
      <c r="F127" s="21" t="s">
        <v>590</v>
      </c>
      <c r="G127" s="21" t="s">
        <v>620</v>
      </c>
      <c r="H127" s="21" t="s">
        <v>621</v>
      </c>
      <c r="I127" s="21" t="s">
        <v>593</v>
      </c>
      <c r="J127" s="61" t="s">
        <v>594</v>
      </c>
      <c r="K127" s="21" t="s">
        <v>595</v>
      </c>
      <c r="L127" s="21" t="s">
        <v>596</v>
      </c>
      <c r="M127" s="21" t="s">
        <v>597</v>
      </c>
      <c r="N127" s="22" t="s">
        <v>598</v>
      </c>
      <c r="O127" s="99"/>
      <c r="P127" s="7"/>
      <c r="Q127" s="11"/>
      <c r="R127" s="142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203">
        <v>1</v>
      </c>
      <c r="B128" s="106">
        <v>41579</v>
      </c>
      <c r="C128" s="106"/>
      <c r="D128" s="107" t="s">
        <v>622</v>
      </c>
      <c r="E128" s="108" t="s">
        <v>623</v>
      </c>
      <c r="F128" s="109">
        <v>82</v>
      </c>
      <c r="G128" s="108" t="s">
        <v>624</v>
      </c>
      <c r="H128" s="108">
        <v>100</v>
      </c>
      <c r="I128" s="126">
        <v>100</v>
      </c>
      <c r="J128" s="127" t="s">
        <v>625</v>
      </c>
      <c r="K128" s="128">
        <f t="shared" ref="K128:K159" si="87">H128-F128</f>
        <v>18</v>
      </c>
      <c r="L128" s="129">
        <f t="shared" ref="L128:L159" si="88">K128/F128</f>
        <v>0.21951219512195122</v>
      </c>
      <c r="M128" s="130" t="s">
        <v>599</v>
      </c>
      <c r="N128" s="131">
        <v>42657</v>
      </c>
      <c r="O128" s="53"/>
      <c r="P128" s="11"/>
      <c r="Q128" s="16"/>
      <c r="R128" s="142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2</v>
      </c>
      <c r="B129" s="106">
        <v>41794</v>
      </c>
      <c r="C129" s="106"/>
      <c r="D129" s="107" t="s">
        <v>626</v>
      </c>
      <c r="E129" s="108" t="s">
        <v>600</v>
      </c>
      <c r="F129" s="109">
        <v>257</v>
      </c>
      <c r="G129" s="108" t="s">
        <v>624</v>
      </c>
      <c r="H129" s="108">
        <v>300</v>
      </c>
      <c r="I129" s="126">
        <v>300</v>
      </c>
      <c r="J129" s="127" t="s">
        <v>625</v>
      </c>
      <c r="K129" s="128">
        <f t="shared" si="87"/>
        <v>43</v>
      </c>
      <c r="L129" s="129">
        <f t="shared" si="88"/>
        <v>0.16731517509727625</v>
      </c>
      <c r="M129" s="130" t="s">
        <v>599</v>
      </c>
      <c r="N129" s="131">
        <v>41822</v>
      </c>
      <c r="O129" s="53"/>
      <c r="P129" s="11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3</v>
      </c>
      <c r="B130" s="106">
        <v>41828</v>
      </c>
      <c r="C130" s="106"/>
      <c r="D130" s="107" t="s">
        <v>627</v>
      </c>
      <c r="E130" s="108" t="s">
        <v>600</v>
      </c>
      <c r="F130" s="109">
        <v>393</v>
      </c>
      <c r="G130" s="108" t="s">
        <v>624</v>
      </c>
      <c r="H130" s="108">
        <v>468</v>
      </c>
      <c r="I130" s="126">
        <v>468</v>
      </c>
      <c r="J130" s="127" t="s">
        <v>625</v>
      </c>
      <c r="K130" s="128">
        <f t="shared" si="87"/>
        <v>75</v>
      </c>
      <c r="L130" s="129">
        <f t="shared" si="88"/>
        <v>0.19083969465648856</v>
      </c>
      <c r="M130" s="130" t="s">
        <v>599</v>
      </c>
      <c r="N130" s="131">
        <v>41863</v>
      </c>
      <c r="O130" s="53"/>
      <c r="P130" s="11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4</v>
      </c>
      <c r="B131" s="106">
        <v>41857</v>
      </c>
      <c r="C131" s="106"/>
      <c r="D131" s="107" t="s">
        <v>628</v>
      </c>
      <c r="E131" s="108" t="s">
        <v>600</v>
      </c>
      <c r="F131" s="109">
        <v>205</v>
      </c>
      <c r="G131" s="108" t="s">
        <v>624</v>
      </c>
      <c r="H131" s="108">
        <v>275</v>
      </c>
      <c r="I131" s="126">
        <v>250</v>
      </c>
      <c r="J131" s="127" t="s">
        <v>625</v>
      </c>
      <c r="K131" s="128">
        <f t="shared" si="87"/>
        <v>70</v>
      </c>
      <c r="L131" s="129">
        <f t="shared" si="88"/>
        <v>0.34146341463414637</v>
      </c>
      <c r="M131" s="130" t="s">
        <v>599</v>
      </c>
      <c r="N131" s="131">
        <v>41962</v>
      </c>
      <c r="O131" s="53"/>
      <c r="P131" s="11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5</v>
      </c>
      <c r="B132" s="106">
        <v>41886</v>
      </c>
      <c r="C132" s="106"/>
      <c r="D132" s="107" t="s">
        <v>629</v>
      </c>
      <c r="E132" s="108" t="s">
        <v>600</v>
      </c>
      <c r="F132" s="109">
        <v>162</v>
      </c>
      <c r="G132" s="108" t="s">
        <v>624</v>
      </c>
      <c r="H132" s="108">
        <v>190</v>
      </c>
      <c r="I132" s="126">
        <v>190</v>
      </c>
      <c r="J132" s="127" t="s">
        <v>625</v>
      </c>
      <c r="K132" s="128">
        <f t="shared" si="87"/>
        <v>28</v>
      </c>
      <c r="L132" s="129">
        <f t="shared" si="88"/>
        <v>0.1728395061728395</v>
      </c>
      <c r="M132" s="130" t="s">
        <v>599</v>
      </c>
      <c r="N132" s="131">
        <v>42006</v>
      </c>
      <c r="O132" s="53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6</v>
      </c>
      <c r="B133" s="106">
        <v>41886</v>
      </c>
      <c r="C133" s="106"/>
      <c r="D133" s="107" t="s">
        <v>630</v>
      </c>
      <c r="E133" s="108" t="s">
        <v>600</v>
      </c>
      <c r="F133" s="109">
        <v>75</v>
      </c>
      <c r="G133" s="108" t="s">
        <v>624</v>
      </c>
      <c r="H133" s="108">
        <v>91.5</v>
      </c>
      <c r="I133" s="126" t="s">
        <v>631</v>
      </c>
      <c r="J133" s="127" t="s">
        <v>632</v>
      </c>
      <c r="K133" s="128">
        <f t="shared" si="87"/>
        <v>16.5</v>
      </c>
      <c r="L133" s="129">
        <f t="shared" si="88"/>
        <v>0.22</v>
      </c>
      <c r="M133" s="130" t="s">
        <v>599</v>
      </c>
      <c r="N133" s="131">
        <v>41954</v>
      </c>
      <c r="O133" s="53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7</v>
      </c>
      <c r="B134" s="106">
        <v>41913</v>
      </c>
      <c r="C134" s="106"/>
      <c r="D134" s="107" t="s">
        <v>633</v>
      </c>
      <c r="E134" s="108" t="s">
        <v>600</v>
      </c>
      <c r="F134" s="109">
        <v>850</v>
      </c>
      <c r="G134" s="108" t="s">
        <v>624</v>
      </c>
      <c r="H134" s="108">
        <v>982.5</v>
      </c>
      <c r="I134" s="126">
        <v>1050</v>
      </c>
      <c r="J134" s="127" t="s">
        <v>634</v>
      </c>
      <c r="K134" s="128">
        <f t="shared" si="87"/>
        <v>132.5</v>
      </c>
      <c r="L134" s="129">
        <f t="shared" si="88"/>
        <v>0.15588235294117647</v>
      </c>
      <c r="M134" s="130" t="s">
        <v>599</v>
      </c>
      <c r="N134" s="131">
        <v>42039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8</v>
      </c>
      <c r="B135" s="106">
        <v>41913</v>
      </c>
      <c r="C135" s="106"/>
      <c r="D135" s="107" t="s">
        <v>635</v>
      </c>
      <c r="E135" s="108" t="s">
        <v>600</v>
      </c>
      <c r="F135" s="109">
        <v>475</v>
      </c>
      <c r="G135" s="108" t="s">
        <v>624</v>
      </c>
      <c r="H135" s="108">
        <v>515</v>
      </c>
      <c r="I135" s="126">
        <v>600</v>
      </c>
      <c r="J135" s="127" t="s">
        <v>636</v>
      </c>
      <c r="K135" s="128">
        <f t="shared" si="87"/>
        <v>40</v>
      </c>
      <c r="L135" s="129">
        <f t="shared" si="88"/>
        <v>8.4210526315789472E-2</v>
      </c>
      <c r="M135" s="130" t="s">
        <v>599</v>
      </c>
      <c r="N135" s="131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9</v>
      </c>
      <c r="B136" s="106">
        <v>41913</v>
      </c>
      <c r="C136" s="106"/>
      <c r="D136" s="107" t="s">
        <v>637</v>
      </c>
      <c r="E136" s="108" t="s">
        <v>600</v>
      </c>
      <c r="F136" s="109">
        <v>86</v>
      </c>
      <c r="G136" s="108" t="s">
        <v>624</v>
      </c>
      <c r="H136" s="108">
        <v>99</v>
      </c>
      <c r="I136" s="126">
        <v>140</v>
      </c>
      <c r="J136" s="127" t="s">
        <v>638</v>
      </c>
      <c r="K136" s="128">
        <f t="shared" si="87"/>
        <v>13</v>
      </c>
      <c r="L136" s="129">
        <f t="shared" si="88"/>
        <v>0.15116279069767441</v>
      </c>
      <c r="M136" s="130" t="s">
        <v>599</v>
      </c>
      <c r="N136" s="131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10</v>
      </c>
      <c r="B137" s="106">
        <v>41926</v>
      </c>
      <c r="C137" s="106"/>
      <c r="D137" s="107" t="s">
        <v>639</v>
      </c>
      <c r="E137" s="108" t="s">
        <v>600</v>
      </c>
      <c r="F137" s="109">
        <v>496.6</v>
      </c>
      <c r="G137" s="108" t="s">
        <v>624</v>
      </c>
      <c r="H137" s="108">
        <v>621</v>
      </c>
      <c r="I137" s="126">
        <v>580</v>
      </c>
      <c r="J137" s="127" t="s">
        <v>625</v>
      </c>
      <c r="K137" s="128">
        <f t="shared" si="87"/>
        <v>124.39999999999998</v>
      </c>
      <c r="L137" s="129">
        <f t="shared" si="88"/>
        <v>0.25050342327829234</v>
      </c>
      <c r="M137" s="130" t="s">
        <v>599</v>
      </c>
      <c r="N137" s="131">
        <v>42605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11</v>
      </c>
      <c r="B138" s="106">
        <v>41926</v>
      </c>
      <c r="C138" s="106"/>
      <c r="D138" s="107" t="s">
        <v>640</v>
      </c>
      <c r="E138" s="108" t="s">
        <v>600</v>
      </c>
      <c r="F138" s="109">
        <v>2481.9</v>
      </c>
      <c r="G138" s="108" t="s">
        <v>624</v>
      </c>
      <c r="H138" s="108">
        <v>2840</v>
      </c>
      <c r="I138" s="126">
        <v>2870</v>
      </c>
      <c r="J138" s="127" t="s">
        <v>641</v>
      </c>
      <c r="K138" s="128">
        <f t="shared" si="87"/>
        <v>358.09999999999991</v>
      </c>
      <c r="L138" s="129">
        <f t="shared" si="88"/>
        <v>0.14428462065353154</v>
      </c>
      <c r="M138" s="130" t="s">
        <v>599</v>
      </c>
      <c r="N138" s="131">
        <v>42017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12</v>
      </c>
      <c r="B139" s="106">
        <v>41928</v>
      </c>
      <c r="C139" s="106"/>
      <c r="D139" s="107" t="s">
        <v>642</v>
      </c>
      <c r="E139" s="108" t="s">
        <v>600</v>
      </c>
      <c r="F139" s="109">
        <v>84.5</v>
      </c>
      <c r="G139" s="108" t="s">
        <v>624</v>
      </c>
      <c r="H139" s="108">
        <v>93</v>
      </c>
      <c r="I139" s="126">
        <v>110</v>
      </c>
      <c r="J139" s="127" t="s">
        <v>643</v>
      </c>
      <c r="K139" s="128">
        <f t="shared" si="87"/>
        <v>8.5</v>
      </c>
      <c r="L139" s="129">
        <f t="shared" si="88"/>
        <v>0.10059171597633136</v>
      </c>
      <c r="M139" s="130" t="s">
        <v>599</v>
      </c>
      <c r="N139" s="131">
        <v>41939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13</v>
      </c>
      <c r="B140" s="106">
        <v>41928</v>
      </c>
      <c r="C140" s="106"/>
      <c r="D140" s="107" t="s">
        <v>644</v>
      </c>
      <c r="E140" s="108" t="s">
        <v>600</v>
      </c>
      <c r="F140" s="109">
        <v>401</v>
      </c>
      <c r="G140" s="108" t="s">
        <v>624</v>
      </c>
      <c r="H140" s="108">
        <v>428</v>
      </c>
      <c r="I140" s="126">
        <v>450</v>
      </c>
      <c r="J140" s="127" t="s">
        <v>645</v>
      </c>
      <c r="K140" s="128">
        <f t="shared" si="87"/>
        <v>27</v>
      </c>
      <c r="L140" s="129">
        <f t="shared" si="88"/>
        <v>6.7331670822942641E-2</v>
      </c>
      <c r="M140" s="130" t="s">
        <v>599</v>
      </c>
      <c r="N140" s="131">
        <v>42020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14</v>
      </c>
      <c r="B141" s="106">
        <v>41928</v>
      </c>
      <c r="C141" s="106"/>
      <c r="D141" s="107" t="s">
        <v>646</v>
      </c>
      <c r="E141" s="108" t="s">
        <v>600</v>
      </c>
      <c r="F141" s="109">
        <v>101</v>
      </c>
      <c r="G141" s="108" t="s">
        <v>624</v>
      </c>
      <c r="H141" s="108">
        <v>112</v>
      </c>
      <c r="I141" s="126">
        <v>120</v>
      </c>
      <c r="J141" s="127" t="s">
        <v>647</v>
      </c>
      <c r="K141" s="128">
        <f t="shared" si="87"/>
        <v>11</v>
      </c>
      <c r="L141" s="129">
        <f t="shared" si="88"/>
        <v>0.10891089108910891</v>
      </c>
      <c r="M141" s="130" t="s">
        <v>599</v>
      </c>
      <c r="N141" s="131">
        <v>41939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15</v>
      </c>
      <c r="B142" s="106">
        <v>41954</v>
      </c>
      <c r="C142" s="106"/>
      <c r="D142" s="107" t="s">
        <v>648</v>
      </c>
      <c r="E142" s="108" t="s">
        <v>600</v>
      </c>
      <c r="F142" s="109">
        <v>59</v>
      </c>
      <c r="G142" s="108" t="s">
        <v>624</v>
      </c>
      <c r="H142" s="108">
        <v>76</v>
      </c>
      <c r="I142" s="126">
        <v>76</v>
      </c>
      <c r="J142" s="127" t="s">
        <v>625</v>
      </c>
      <c r="K142" s="128">
        <f t="shared" si="87"/>
        <v>17</v>
      </c>
      <c r="L142" s="129">
        <f t="shared" si="88"/>
        <v>0.28813559322033899</v>
      </c>
      <c r="M142" s="130" t="s">
        <v>599</v>
      </c>
      <c r="N142" s="131">
        <v>43032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16</v>
      </c>
      <c r="B143" s="106">
        <v>41954</v>
      </c>
      <c r="C143" s="106"/>
      <c r="D143" s="107" t="s">
        <v>637</v>
      </c>
      <c r="E143" s="108" t="s">
        <v>600</v>
      </c>
      <c r="F143" s="109">
        <v>99</v>
      </c>
      <c r="G143" s="108" t="s">
        <v>624</v>
      </c>
      <c r="H143" s="108">
        <v>120</v>
      </c>
      <c r="I143" s="126">
        <v>120</v>
      </c>
      <c r="J143" s="127" t="s">
        <v>649</v>
      </c>
      <c r="K143" s="128">
        <f t="shared" si="87"/>
        <v>21</v>
      </c>
      <c r="L143" s="129">
        <f t="shared" si="88"/>
        <v>0.21212121212121213</v>
      </c>
      <c r="M143" s="130" t="s">
        <v>599</v>
      </c>
      <c r="N143" s="131">
        <v>41960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17</v>
      </c>
      <c r="B144" s="106">
        <v>41956</v>
      </c>
      <c r="C144" s="106"/>
      <c r="D144" s="107" t="s">
        <v>650</v>
      </c>
      <c r="E144" s="108" t="s">
        <v>600</v>
      </c>
      <c r="F144" s="109">
        <v>22</v>
      </c>
      <c r="G144" s="108" t="s">
        <v>624</v>
      </c>
      <c r="H144" s="108">
        <v>33.549999999999997</v>
      </c>
      <c r="I144" s="126">
        <v>32</v>
      </c>
      <c r="J144" s="127" t="s">
        <v>651</v>
      </c>
      <c r="K144" s="128">
        <f t="shared" si="87"/>
        <v>11.549999999999997</v>
      </c>
      <c r="L144" s="129">
        <f t="shared" si="88"/>
        <v>0.52499999999999991</v>
      </c>
      <c r="M144" s="130" t="s">
        <v>599</v>
      </c>
      <c r="N144" s="131">
        <v>42188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18</v>
      </c>
      <c r="B145" s="106">
        <v>41976</v>
      </c>
      <c r="C145" s="106"/>
      <c r="D145" s="107" t="s">
        <v>652</v>
      </c>
      <c r="E145" s="108" t="s">
        <v>600</v>
      </c>
      <c r="F145" s="109">
        <v>440</v>
      </c>
      <c r="G145" s="108" t="s">
        <v>624</v>
      </c>
      <c r="H145" s="108">
        <v>520</v>
      </c>
      <c r="I145" s="126">
        <v>520</v>
      </c>
      <c r="J145" s="127" t="s">
        <v>653</v>
      </c>
      <c r="K145" s="128">
        <f t="shared" si="87"/>
        <v>80</v>
      </c>
      <c r="L145" s="129">
        <f t="shared" si="88"/>
        <v>0.18181818181818182</v>
      </c>
      <c r="M145" s="130" t="s">
        <v>599</v>
      </c>
      <c r="N145" s="131">
        <v>42208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19</v>
      </c>
      <c r="B146" s="106">
        <v>41976</v>
      </c>
      <c r="C146" s="106"/>
      <c r="D146" s="107" t="s">
        <v>654</v>
      </c>
      <c r="E146" s="108" t="s">
        <v>600</v>
      </c>
      <c r="F146" s="109">
        <v>360</v>
      </c>
      <c r="G146" s="108" t="s">
        <v>624</v>
      </c>
      <c r="H146" s="108">
        <v>427</v>
      </c>
      <c r="I146" s="126">
        <v>425</v>
      </c>
      <c r="J146" s="127" t="s">
        <v>655</v>
      </c>
      <c r="K146" s="128">
        <f t="shared" si="87"/>
        <v>67</v>
      </c>
      <c r="L146" s="129">
        <f t="shared" si="88"/>
        <v>0.18611111111111112</v>
      </c>
      <c r="M146" s="130" t="s">
        <v>599</v>
      </c>
      <c r="N146" s="131">
        <v>42058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20</v>
      </c>
      <c r="B147" s="106">
        <v>42012</v>
      </c>
      <c r="C147" s="106"/>
      <c r="D147" s="107" t="s">
        <v>656</v>
      </c>
      <c r="E147" s="108" t="s">
        <v>600</v>
      </c>
      <c r="F147" s="109">
        <v>360</v>
      </c>
      <c r="G147" s="108" t="s">
        <v>624</v>
      </c>
      <c r="H147" s="108">
        <v>455</v>
      </c>
      <c r="I147" s="126">
        <v>420</v>
      </c>
      <c r="J147" s="127" t="s">
        <v>657</v>
      </c>
      <c r="K147" s="128">
        <f t="shared" si="87"/>
        <v>95</v>
      </c>
      <c r="L147" s="129">
        <f t="shared" si="88"/>
        <v>0.2638888888888889</v>
      </c>
      <c r="M147" s="130" t="s">
        <v>599</v>
      </c>
      <c r="N147" s="131">
        <v>42024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21</v>
      </c>
      <c r="B148" s="106">
        <v>42012</v>
      </c>
      <c r="C148" s="106"/>
      <c r="D148" s="107" t="s">
        <v>658</v>
      </c>
      <c r="E148" s="108" t="s">
        <v>600</v>
      </c>
      <c r="F148" s="109">
        <v>130</v>
      </c>
      <c r="G148" s="108"/>
      <c r="H148" s="108">
        <v>175.5</v>
      </c>
      <c r="I148" s="126">
        <v>165</v>
      </c>
      <c r="J148" s="127" t="s">
        <v>659</v>
      </c>
      <c r="K148" s="128">
        <f t="shared" si="87"/>
        <v>45.5</v>
      </c>
      <c r="L148" s="129">
        <f t="shared" si="88"/>
        <v>0.35</v>
      </c>
      <c r="M148" s="130" t="s">
        <v>599</v>
      </c>
      <c r="N148" s="131">
        <v>43088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22</v>
      </c>
      <c r="B149" s="106">
        <v>42040</v>
      </c>
      <c r="C149" s="106"/>
      <c r="D149" s="107" t="s">
        <v>390</v>
      </c>
      <c r="E149" s="108" t="s">
        <v>623</v>
      </c>
      <c r="F149" s="109">
        <v>98</v>
      </c>
      <c r="G149" s="108"/>
      <c r="H149" s="108">
        <v>120</v>
      </c>
      <c r="I149" s="126">
        <v>120</v>
      </c>
      <c r="J149" s="127" t="s">
        <v>625</v>
      </c>
      <c r="K149" s="128">
        <f t="shared" si="87"/>
        <v>22</v>
      </c>
      <c r="L149" s="129">
        <f t="shared" si="88"/>
        <v>0.22448979591836735</v>
      </c>
      <c r="M149" s="130" t="s">
        <v>599</v>
      </c>
      <c r="N149" s="131">
        <v>42753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23</v>
      </c>
      <c r="B150" s="106">
        <v>42040</v>
      </c>
      <c r="C150" s="106"/>
      <c r="D150" s="107" t="s">
        <v>660</v>
      </c>
      <c r="E150" s="108" t="s">
        <v>623</v>
      </c>
      <c r="F150" s="109">
        <v>196</v>
      </c>
      <c r="G150" s="108"/>
      <c r="H150" s="108">
        <v>262</v>
      </c>
      <c r="I150" s="126">
        <v>255</v>
      </c>
      <c r="J150" s="127" t="s">
        <v>625</v>
      </c>
      <c r="K150" s="128">
        <f t="shared" si="87"/>
        <v>66</v>
      </c>
      <c r="L150" s="129">
        <f t="shared" si="88"/>
        <v>0.33673469387755101</v>
      </c>
      <c r="M150" s="130" t="s">
        <v>599</v>
      </c>
      <c r="N150" s="131">
        <v>42599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24</v>
      </c>
      <c r="B151" s="110">
        <v>42067</v>
      </c>
      <c r="C151" s="110"/>
      <c r="D151" s="111" t="s">
        <v>389</v>
      </c>
      <c r="E151" s="112" t="s">
        <v>623</v>
      </c>
      <c r="F151" s="113">
        <v>235</v>
      </c>
      <c r="G151" s="113"/>
      <c r="H151" s="114">
        <v>77</v>
      </c>
      <c r="I151" s="132" t="s">
        <v>661</v>
      </c>
      <c r="J151" s="133" t="s">
        <v>662</v>
      </c>
      <c r="K151" s="134">
        <f t="shared" si="87"/>
        <v>-158</v>
      </c>
      <c r="L151" s="135">
        <f t="shared" si="88"/>
        <v>-0.67234042553191486</v>
      </c>
      <c r="M151" s="136" t="s">
        <v>663</v>
      </c>
      <c r="N151" s="137">
        <v>43522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25</v>
      </c>
      <c r="B152" s="106">
        <v>42067</v>
      </c>
      <c r="C152" s="106"/>
      <c r="D152" s="107" t="s">
        <v>481</v>
      </c>
      <c r="E152" s="108" t="s">
        <v>623</v>
      </c>
      <c r="F152" s="109">
        <v>185</v>
      </c>
      <c r="G152" s="108"/>
      <c r="H152" s="108">
        <v>224</v>
      </c>
      <c r="I152" s="126" t="s">
        <v>664</v>
      </c>
      <c r="J152" s="127" t="s">
        <v>625</v>
      </c>
      <c r="K152" s="128">
        <f t="shared" si="87"/>
        <v>39</v>
      </c>
      <c r="L152" s="129">
        <f t="shared" si="88"/>
        <v>0.21081081081081082</v>
      </c>
      <c r="M152" s="130" t="s">
        <v>599</v>
      </c>
      <c r="N152" s="131">
        <v>42647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364">
        <v>26</v>
      </c>
      <c r="B153" s="115">
        <v>42090</v>
      </c>
      <c r="C153" s="115"/>
      <c r="D153" s="116" t="s">
        <v>665</v>
      </c>
      <c r="E153" s="117" t="s">
        <v>623</v>
      </c>
      <c r="F153" s="118">
        <v>49.5</v>
      </c>
      <c r="G153" s="119"/>
      <c r="H153" s="119">
        <v>15.85</v>
      </c>
      <c r="I153" s="119">
        <v>67</v>
      </c>
      <c r="J153" s="138" t="s">
        <v>666</v>
      </c>
      <c r="K153" s="119">
        <f t="shared" si="87"/>
        <v>-33.65</v>
      </c>
      <c r="L153" s="139">
        <f t="shared" si="88"/>
        <v>-0.67979797979797973</v>
      </c>
      <c r="M153" s="136" t="s">
        <v>663</v>
      </c>
      <c r="N153" s="140">
        <v>43627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27</v>
      </c>
      <c r="B154" s="106">
        <v>42093</v>
      </c>
      <c r="C154" s="106"/>
      <c r="D154" s="107" t="s">
        <v>667</v>
      </c>
      <c r="E154" s="108" t="s">
        <v>623</v>
      </c>
      <c r="F154" s="109">
        <v>183.5</v>
      </c>
      <c r="G154" s="108"/>
      <c r="H154" s="108">
        <v>219</v>
      </c>
      <c r="I154" s="126">
        <v>218</v>
      </c>
      <c r="J154" s="127" t="s">
        <v>668</v>
      </c>
      <c r="K154" s="128">
        <f t="shared" si="87"/>
        <v>35.5</v>
      </c>
      <c r="L154" s="129">
        <f t="shared" si="88"/>
        <v>0.19346049046321526</v>
      </c>
      <c r="M154" s="130" t="s">
        <v>599</v>
      </c>
      <c r="N154" s="131">
        <v>42103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28</v>
      </c>
      <c r="B155" s="106">
        <v>42114</v>
      </c>
      <c r="C155" s="106"/>
      <c r="D155" s="107" t="s">
        <v>669</v>
      </c>
      <c r="E155" s="108" t="s">
        <v>623</v>
      </c>
      <c r="F155" s="109">
        <f>(227+237)/2</f>
        <v>232</v>
      </c>
      <c r="G155" s="108"/>
      <c r="H155" s="108">
        <v>298</v>
      </c>
      <c r="I155" s="126">
        <v>298</v>
      </c>
      <c r="J155" s="127" t="s">
        <v>625</v>
      </c>
      <c r="K155" s="128">
        <f t="shared" si="87"/>
        <v>66</v>
      </c>
      <c r="L155" s="129">
        <f t="shared" si="88"/>
        <v>0.28448275862068967</v>
      </c>
      <c r="M155" s="130" t="s">
        <v>599</v>
      </c>
      <c r="N155" s="131">
        <v>42823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29</v>
      </c>
      <c r="B156" s="106">
        <v>42128</v>
      </c>
      <c r="C156" s="106"/>
      <c r="D156" s="107" t="s">
        <v>670</v>
      </c>
      <c r="E156" s="108" t="s">
        <v>600</v>
      </c>
      <c r="F156" s="109">
        <v>385</v>
      </c>
      <c r="G156" s="108"/>
      <c r="H156" s="108">
        <f>212.5+331</f>
        <v>543.5</v>
      </c>
      <c r="I156" s="126">
        <v>510</v>
      </c>
      <c r="J156" s="127" t="s">
        <v>671</v>
      </c>
      <c r="K156" s="128">
        <f t="shared" si="87"/>
        <v>158.5</v>
      </c>
      <c r="L156" s="129">
        <f t="shared" si="88"/>
        <v>0.41168831168831171</v>
      </c>
      <c r="M156" s="130" t="s">
        <v>599</v>
      </c>
      <c r="N156" s="131">
        <v>42235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30</v>
      </c>
      <c r="B157" s="106">
        <v>42128</v>
      </c>
      <c r="C157" s="106"/>
      <c r="D157" s="107" t="s">
        <v>672</v>
      </c>
      <c r="E157" s="108" t="s">
        <v>600</v>
      </c>
      <c r="F157" s="109">
        <v>115.5</v>
      </c>
      <c r="G157" s="108"/>
      <c r="H157" s="108">
        <v>146</v>
      </c>
      <c r="I157" s="126">
        <v>142</v>
      </c>
      <c r="J157" s="127" t="s">
        <v>673</v>
      </c>
      <c r="K157" s="128">
        <f t="shared" si="87"/>
        <v>30.5</v>
      </c>
      <c r="L157" s="129">
        <f t="shared" si="88"/>
        <v>0.26406926406926406</v>
      </c>
      <c r="M157" s="130" t="s">
        <v>599</v>
      </c>
      <c r="N157" s="131">
        <v>42202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31</v>
      </c>
      <c r="B158" s="106">
        <v>42151</v>
      </c>
      <c r="C158" s="106"/>
      <c r="D158" s="107" t="s">
        <v>674</v>
      </c>
      <c r="E158" s="108" t="s">
        <v>600</v>
      </c>
      <c r="F158" s="109">
        <v>237.5</v>
      </c>
      <c r="G158" s="108"/>
      <c r="H158" s="108">
        <v>279.5</v>
      </c>
      <c r="I158" s="126">
        <v>278</v>
      </c>
      <c r="J158" s="127" t="s">
        <v>625</v>
      </c>
      <c r="K158" s="128">
        <f t="shared" si="87"/>
        <v>42</v>
      </c>
      <c r="L158" s="129">
        <f t="shared" si="88"/>
        <v>0.17684210526315788</v>
      </c>
      <c r="M158" s="130" t="s">
        <v>599</v>
      </c>
      <c r="N158" s="131">
        <v>42222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32</v>
      </c>
      <c r="B159" s="106">
        <v>42174</v>
      </c>
      <c r="C159" s="106"/>
      <c r="D159" s="107" t="s">
        <v>644</v>
      </c>
      <c r="E159" s="108" t="s">
        <v>623</v>
      </c>
      <c r="F159" s="109">
        <v>340</v>
      </c>
      <c r="G159" s="108"/>
      <c r="H159" s="108">
        <v>448</v>
      </c>
      <c r="I159" s="126">
        <v>448</v>
      </c>
      <c r="J159" s="127" t="s">
        <v>625</v>
      </c>
      <c r="K159" s="128">
        <f t="shared" si="87"/>
        <v>108</v>
      </c>
      <c r="L159" s="129">
        <f t="shared" si="88"/>
        <v>0.31764705882352939</v>
      </c>
      <c r="M159" s="130" t="s">
        <v>599</v>
      </c>
      <c r="N159" s="131">
        <v>43018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33</v>
      </c>
      <c r="B160" s="106">
        <v>42191</v>
      </c>
      <c r="C160" s="106"/>
      <c r="D160" s="107" t="s">
        <v>675</v>
      </c>
      <c r="E160" s="108" t="s">
        <v>623</v>
      </c>
      <c r="F160" s="109">
        <v>390</v>
      </c>
      <c r="G160" s="108"/>
      <c r="H160" s="108">
        <v>460</v>
      </c>
      <c r="I160" s="126">
        <v>460</v>
      </c>
      <c r="J160" s="127" t="s">
        <v>625</v>
      </c>
      <c r="K160" s="128">
        <f t="shared" ref="K160:K180" si="89">H160-F160</f>
        <v>70</v>
      </c>
      <c r="L160" s="129">
        <f t="shared" ref="L160:L180" si="90">K160/F160</f>
        <v>0.17948717948717949</v>
      </c>
      <c r="M160" s="130" t="s">
        <v>599</v>
      </c>
      <c r="N160" s="131">
        <v>42478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34</v>
      </c>
      <c r="B161" s="110">
        <v>42195</v>
      </c>
      <c r="C161" s="110"/>
      <c r="D161" s="111" t="s">
        <v>676</v>
      </c>
      <c r="E161" s="112" t="s">
        <v>623</v>
      </c>
      <c r="F161" s="113">
        <v>122.5</v>
      </c>
      <c r="G161" s="113"/>
      <c r="H161" s="114">
        <v>61</v>
      </c>
      <c r="I161" s="132">
        <v>172</v>
      </c>
      <c r="J161" s="133" t="s">
        <v>677</v>
      </c>
      <c r="K161" s="134">
        <f t="shared" si="89"/>
        <v>-61.5</v>
      </c>
      <c r="L161" s="135">
        <f t="shared" si="90"/>
        <v>-0.50204081632653064</v>
      </c>
      <c r="M161" s="136" t="s">
        <v>663</v>
      </c>
      <c r="N161" s="137">
        <v>43333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35</v>
      </c>
      <c r="B162" s="106">
        <v>42219</v>
      </c>
      <c r="C162" s="106"/>
      <c r="D162" s="107" t="s">
        <v>678</v>
      </c>
      <c r="E162" s="108" t="s">
        <v>623</v>
      </c>
      <c r="F162" s="109">
        <v>297.5</v>
      </c>
      <c r="G162" s="108"/>
      <c r="H162" s="108">
        <v>350</v>
      </c>
      <c r="I162" s="126">
        <v>360</v>
      </c>
      <c r="J162" s="127" t="s">
        <v>679</v>
      </c>
      <c r="K162" s="128">
        <f t="shared" si="89"/>
        <v>52.5</v>
      </c>
      <c r="L162" s="129">
        <f t="shared" si="90"/>
        <v>0.17647058823529413</v>
      </c>
      <c r="M162" s="130" t="s">
        <v>599</v>
      </c>
      <c r="N162" s="131">
        <v>42232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36</v>
      </c>
      <c r="B163" s="106">
        <v>42219</v>
      </c>
      <c r="C163" s="106"/>
      <c r="D163" s="107" t="s">
        <v>680</v>
      </c>
      <c r="E163" s="108" t="s">
        <v>623</v>
      </c>
      <c r="F163" s="109">
        <v>115.5</v>
      </c>
      <c r="G163" s="108"/>
      <c r="H163" s="108">
        <v>149</v>
      </c>
      <c r="I163" s="126">
        <v>140</v>
      </c>
      <c r="J163" s="141" t="s">
        <v>681</v>
      </c>
      <c r="K163" s="128">
        <f t="shared" si="89"/>
        <v>33.5</v>
      </c>
      <c r="L163" s="129">
        <f t="shared" si="90"/>
        <v>0.29004329004329005</v>
      </c>
      <c r="M163" s="130" t="s">
        <v>599</v>
      </c>
      <c r="N163" s="131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37</v>
      </c>
      <c r="B164" s="106">
        <v>42251</v>
      </c>
      <c r="C164" s="106"/>
      <c r="D164" s="107" t="s">
        <v>674</v>
      </c>
      <c r="E164" s="108" t="s">
        <v>623</v>
      </c>
      <c r="F164" s="109">
        <v>226</v>
      </c>
      <c r="G164" s="108"/>
      <c r="H164" s="108">
        <v>292</v>
      </c>
      <c r="I164" s="126">
        <v>292</v>
      </c>
      <c r="J164" s="127" t="s">
        <v>682</v>
      </c>
      <c r="K164" s="128">
        <f t="shared" si="89"/>
        <v>66</v>
      </c>
      <c r="L164" s="129">
        <f t="shared" si="90"/>
        <v>0.29203539823008851</v>
      </c>
      <c r="M164" s="130" t="s">
        <v>599</v>
      </c>
      <c r="N164" s="131">
        <v>42286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38</v>
      </c>
      <c r="B165" s="106">
        <v>42254</v>
      </c>
      <c r="C165" s="106"/>
      <c r="D165" s="107" t="s">
        <v>669</v>
      </c>
      <c r="E165" s="108" t="s">
        <v>623</v>
      </c>
      <c r="F165" s="109">
        <v>232.5</v>
      </c>
      <c r="G165" s="108"/>
      <c r="H165" s="108">
        <v>312.5</v>
      </c>
      <c r="I165" s="126">
        <v>310</v>
      </c>
      <c r="J165" s="127" t="s">
        <v>625</v>
      </c>
      <c r="K165" s="128">
        <f t="shared" si="89"/>
        <v>80</v>
      </c>
      <c r="L165" s="129">
        <f t="shared" si="90"/>
        <v>0.34408602150537637</v>
      </c>
      <c r="M165" s="130" t="s">
        <v>599</v>
      </c>
      <c r="N165" s="131">
        <v>42823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39</v>
      </c>
      <c r="B166" s="106">
        <v>42268</v>
      </c>
      <c r="C166" s="106"/>
      <c r="D166" s="107" t="s">
        <v>683</v>
      </c>
      <c r="E166" s="108" t="s">
        <v>623</v>
      </c>
      <c r="F166" s="109">
        <v>196.5</v>
      </c>
      <c r="G166" s="108"/>
      <c r="H166" s="108">
        <v>238</v>
      </c>
      <c r="I166" s="126">
        <v>238</v>
      </c>
      <c r="J166" s="127" t="s">
        <v>682</v>
      </c>
      <c r="K166" s="128">
        <f t="shared" si="89"/>
        <v>41.5</v>
      </c>
      <c r="L166" s="129">
        <f t="shared" si="90"/>
        <v>0.21119592875318066</v>
      </c>
      <c r="M166" s="130" t="s">
        <v>599</v>
      </c>
      <c r="N166" s="131">
        <v>42291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40</v>
      </c>
      <c r="B167" s="106">
        <v>42271</v>
      </c>
      <c r="C167" s="106"/>
      <c r="D167" s="107" t="s">
        <v>622</v>
      </c>
      <c r="E167" s="108" t="s">
        <v>623</v>
      </c>
      <c r="F167" s="109">
        <v>65</v>
      </c>
      <c r="G167" s="108"/>
      <c r="H167" s="108">
        <v>82</v>
      </c>
      <c r="I167" s="126">
        <v>82</v>
      </c>
      <c r="J167" s="127" t="s">
        <v>682</v>
      </c>
      <c r="K167" s="128">
        <f t="shared" si="89"/>
        <v>17</v>
      </c>
      <c r="L167" s="129">
        <f t="shared" si="90"/>
        <v>0.26153846153846155</v>
      </c>
      <c r="M167" s="130" t="s">
        <v>599</v>
      </c>
      <c r="N167" s="131">
        <v>42578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41</v>
      </c>
      <c r="B168" s="106">
        <v>42291</v>
      </c>
      <c r="C168" s="106"/>
      <c r="D168" s="107" t="s">
        <v>684</v>
      </c>
      <c r="E168" s="108" t="s">
        <v>623</v>
      </c>
      <c r="F168" s="109">
        <v>144</v>
      </c>
      <c r="G168" s="108"/>
      <c r="H168" s="108">
        <v>182.5</v>
      </c>
      <c r="I168" s="126">
        <v>181</v>
      </c>
      <c r="J168" s="127" t="s">
        <v>682</v>
      </c>
      <c r="K168" s="128">
        <f t="shared" si="89"/>
        <v>38.5</v>
      </c>
      <c r="L168" s="129">
        <f t="shared" si="90"/>
        <v>0.2673611111111111</v>
      </c>
      <c r="M168" s="130" t="s">
        <v>599</v>
      </c>
      <c r="N168" s="131">
        <v>42817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42</v>
      </c>
      <c r="B169" s="106">
        <v>42291</v>
      </c>
      <c r="C169" s="106"/>
      <c r="D169" s="107" t="s">
        <v>685</v>
      </c>
      <c r="E169" s="108" t="s">
        <v>623</v>
      </c>
      <c r="F169" s="109">
        <v>264</v>
      </c>
      <c r="G169" s="108"/>
      <c r="H169" s="108">
        <v>311</v>
      </c>
      <c r="I169" s="126">
        <v>311</v>
      </c>
      <c r="J169" s="127" t="s">
        <v>682</v>
      </c>
      <c r="K169" s="128">
        <f t="shared" si="89"/>
        <v>47</v>
      </c>
      <c r="L169" s="129">
        <f t="shared" si="90"/>
        <v>0.17803030303030304</v>
      </c>
      <c r="M169" s="130" t="s">
        <v>599</v>
      </c>
      <c r="N169" s="131">
        <v>42604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43</v>
      </c>
      <c r="B170" s="106">
        <v>42318</v>
      </c>
      <c r="C170" s="106"/>
      <c r="D170" s="107" t="s">
        <v>686</v>
      </c>
      <c r="E170" s="108" t="s">
        <v>600</v>
      </c>
      <c r="F170" s="109">
        <v>549.5</v>
      </c>
      <c r="G170" s="108"/>
      <c r="H170" s="108">
        <v>630</v>
      </c>
      <c r="I170" s="126">
        <v>630</v>
      </c>
      <c r="J170" s="127" t="s">
        <v>682</v>
      </c>
      <c r="K170" s="128">
        <f t="shared" si="89"/>
        <v>80.5</v>
      </c>
      <c r="L170" s="129">
        <f t="shared" si="90"/>
        <v>0.1464968152866242</v>
      </c>
      <c r="M170" s="130" t="s">
        <v>599</v>
      </c>
      <c r="N170" s="131">
        <v>42419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44</v>
      </c>
      <c r="B171" s="106">
        <v>42342</v>
      </c>
      <c r="C171" s="106"/>
      <c r="D171" s="107" t="s">
        <v>687</v>
      </c>
      <c r="E171" s="108" t="s">
        <v>623</v>
      </c>
      <c r="F171" s="109">
        <v>1027.5</v>
      </c>
      <c r="G171" s="108"/>
      <c r="H171" s="108">
        <v>1315</v>
      </c>
      <c r="I171" s="126">
        <v>1250</v>
      </c>
      <c r="J171" s="127" t="s">
        <v>682</v>
      </c>
      <c r="K171" s="128">
        <f t="shared" si="89"/>
        <v>287.5</v>
      </c>
      <c r="L171" s="129">
        <f t="shared" si="90"/>
        <v>0.27980535279805352</v>
      </c>
      <c r="M171" s="130" t="s">
        <v>599</v>
      </c>
      <c r="N171" s="131">
        <v>43244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45</v>
      </c>
      <c r="B172" s="106">
        <v>42367</v>
      </c>
      <c r="C172" s="106"/>
      <c r="D172" s="107" t="s">
        <v>688</v>
      </c>
      <c r="E172" s="108" t="s">
        <v>623</v>
      </c>
      <c r="F172" s="109">
        <v>465</v>
      </c>
      <c r="G172" s="108"/>
      <c r="H172" s="108">
        <v>540</v>
      </c>
      <c r="I172" s="126">
        <v>540</v>
      </c>
      <c r="J172" s="127" t="s">
        <v>682</v>
      </c>
      <c r="K172" s="128">
        <f t="shared" si="89"/>
        <v>75</v>
      </c>
      <c r="L172" s="129">
        <f t="shared" si="90"/>
        <v>0.16129032258064516</v>
      </c>
      <c r="M172" s="130" t="s">
        <v>599</v>
      </c>
      <c r="N172" s="131">
        <v>42530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46</v>
      </c>
      <c r="B173" s="106">
        <v>42380</v>
      </c>
      <c r="C173" s="106"/>
      <c r="D173" s="107" t="s">
        <v>390</v>
      </c>
      <c r="E173" s="108" t="s">
        <v>600</v>
      </c>
      <c r="F173" s="109">
        <v>81</v>
      </c>
      <c r="G173" s="108"/>
      <c r="H173" s="108">
        <v>110</v>
      </c>
      <c r="I173" s="126">
        <v>110</v>
      </c>
      <c r="J173" s="127" t="s">
        <v>682</v>
      </c>
      <c r="K173" s="128">
        <f t="shared" si="89"/>
        <v>29</v>
      </c>
      <c r="L173" s="129">
        <f t="shared" si="90"/>
        <v>0.35802469135802467</v>
      </c>
      <c r="M173" s="130" t="s">
        <v>599</v>
      </c>
      <c r="N173" s="131">
        <v>42745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47</v>
      </c>
      <c r="B174" s="106">
        <v>42382</v>
      </c>
      <c r="C174" s="106"/>
      <c r="D174" s="107" t="s">
        <v>689</v>
      </c>
      <c r="E174" s="108" t="s">
        <v>600</v>
      </c>
      <c r="F174" s="109">
        <v>417.5</v>
      </c>
      <c r="G174" s="108"/>
      <c r="H174" s="108">
        <v>547</v>
      </c>
      <c r="I174" s="126">
        <v>535</v>
      </c>
      <c r="J174" s="127" t="s">
        <v>682</v>
      </c>
      <c r="K174" s="128">
        <f t="shared" si="89"/>
        <v>129.5</v>
      </c>
      <c r="L174" s="129">
        <f t="shared" si="90"/>
        <v>0.31017964071856285</v>
      </c>
      <c r="M174" s="130" t="s">
        <v>599</v>
      </c>
      <c r="N174" s="131">
        <v>42578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48</v>
      </c>
      <c r="B175" s="106">
        <v>42408</v>
      </c>
      <c r="C175" s="106"/>
      <c r="D175" s="107" t="s">
        <v>690</v>
      </c>
      <c r="E175" s="108" t="s">
        <v>623</v>
      </c>
      <c r="F175" s="109">
        <v>650</v>
      </c>
      <c r="G175" s="108"/>
      <c r="H175" s="108">
        <v>800</v>
      </c>
      <c r="I175" s="126">
        <v>800</v>
      </c>
      <c r="J175" s="127" t="s">
        <v>682</v>
      </c>
      <c r="K175" s="128">
        <f t="shared" si="89"/>
        <v>150</v>
      </c>
      <c r="L175" s="129">
        <f t="shared" si="90"/>
        <v>0.23076923076923078</v>
      </c>
      <c r="M175" s="130" t="s">
        <v>599</v>
      </c>
      <c r="N175" s="131">
        <v>43154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49</v>
      </c>
      <c r="B176" s="106">
        <v>42433</v>
      </c>
      <c r="C176" s="106"/>
      <c r="D176" s="107" t="s">
        <v>197</v>
      </c>
      <c r="E176" s="108" t="s">
        <v>623</v>
      </c>
      <c r="F176" s="109">
        <v>437.5</v>
      </c>
      <c r="G176" s="108"/>
      <c r="H176" s="108">
        <v>504.5</v>
      </c>
      <c r="I176" s="126">
        <v>522</v>
      </c>
      <c r="J176" s="127" t="s">
        <v>691</v>
      </c>
      <c r="K176" s="128">
        <f t="shared" si="89"/>
        <v>67</v>
      </c>
      <c r="L176" s="129">
        <f t="shared" si="90"/>
        <v>0.15314285714285714</v>
      </c>
      <c r="M176" s="130" t="s">
        <v>599</v>
      </c>
      <c r="N176" s="131">
        <v>42480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50</v>
      </c>
      <c r="B177" s="106">
        <v>42438</v>
      </c>
      <c r="C177" s="106"/>
      <c r="D177" s="107" t="s">
        <v>692</v>
      </c>
      <c r="E177" s="108" t="s">
        <v>623</v>
      </c>
      <c r="F177" s="109">
        <v>189.5</v>
      </c>
      <c r="G177" s="108"/>
      <c r="H177" s="108">
        <v>218</v>
      </c>
      <c r="I177" s="126">
        <v>218</v>
      </c>
      <c r="J177" s="127" t="s">
        <v>682</v>
      </c>
      <c r="K177" s="128">
        <f t="shared" si="89"/>
        <v>28.5</v>
      </c>
      <c r="L177" s="129">
        <f t="shared" si="90"/>
        <v>0.15039577836411611</v>
      </c>
      <c r="M177" s="130" t="s">
        <v>599</v>
      </c>
      <c r="N177" s="131">
        <v>43034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364">
        <v>51</v>
      </c>
      <c r="B178" s="115">
        <v>42471</v>
      </c>
      <c r="C178" s="115"/>
      <c r="D178" s="116" t="s">
        <v>693</v>
      </c>
      <c r="E178" s="117" t="s">
        <v>623</v>
      </c>
      <c r="F178" s="118">
        <v>36.5</v>
      </c>
      <c r="G178" s="119"/>
      <c r="H178" s="119">
        <v>15.85</v>
      </c>
      <c r="I178" s="119">
        <v>60</v>
      </c>
      <c r="J178" s="138" t="s">
        <v>694</v>
      </c>
      <c r="K178" s="134">
        <f t="shared" si="89"/>
        <v>-20.65</v>
      </c>
      <c r="L178" s="168">
        <f t="shared" si="90"/>
        <v>-0.5657534246575342</v>
      </c>
      <c r="M178" s="136" t="s">
        <v>663</v>
      </c>
      <c r="N178" s="169">
        <v>43627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52</v>
      </c>
      <c r="B179" s="106">
        <v>42472</v>
      </c>
      <c r="C179" s="106"/>
      <c r="D179" s="107" t="s">
        <v>695</v>
      </c>
      <c r="E179" s="108" t="s">
        <v>623</v>
      </c>
      <c r="F179" s="109">
        <v>93</v>
      </c>
      <c r="G179" s="108"/>
      <c r="H179" s="108">
        <v>149</v>
      </c>
      <c r="I179" s="126">
        <v>140</v>
      </c>
      <c r="J179" s="141" t="s">
        <v>696</v>
      </c>
      <c r="K179" s="128">
        <f t="shared" si="89"/>
        <v>56</v>
      </c>
      <c r="L179" s="129">
        <f t="shared" si="90"/>
        <v>0.60215053763440862</v>
      </c>
      <c r="M179" s="130" t="s">
        <v>599</v>
      </c>
      <c r="N179" s="131">
        <v>42740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53</v>
      </c>
      <c r="B180" s="106">
        <v>42472</v>
      </c>
      <c r="C180" s="106"/>
      <c r="D180" s="107" t="s">
        <v>697</v>
      </c>
      <c r="E180" s="108" t="s">
        <v>623</v>
      </c>
      <c r="F180" s="109">
        <v>130</v>
      </c>
      <c r="G180" s="108"/>
      <c r="H180" s="108">
        <v>150</v>
      </c>
      <c r="I180" s="126" t="s">
        <v>698</v>
      </c>
      <c r="J180" s="127" t="s">
        <v>682</v>
      </c>
      <c r="K180" s="128">
        <f t="shared" si="89"/>
        <v>20</v>
      </c>
      <c r="L180" s="129">
        <f t="shared" si="90"/>
        <v>0.15384615384615385</v>
      </c>
      <c r="M180" s="130" t="s">
        <v>599</v>
      </c>
      <c r="N180" s="131">
        <v>42564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54</v>
      </c>
      <c r="B181" s="106">
        <v>42473</v>
      </c>
      <c r="C181" s="106"/>
      <c r="D181" s="107" t="s">
        <v>354</v>
      </c>
      <c r="E181" s="108" t="s">
        <v>623</v>
      </c>
      <c r="F181" s="109">
        <v>196</v>
      </c>
      <c r="G181" s="108"/>
      <c r="H181" s="108">
        <v>299</v>
      </c>
      <c r="I181" s="126">
        <v>299</v>
      </c>
      <c r="J181" s="127" t="s">
        <v>682</v>
      </c>
      <c r="K181" s="128">
        <v>103</v>
      </c>
      <c r="L181" s="129">
        <v>0.52551020408163296</v>
      </c>
      <c r="M181" s="130" t="s">
        <v>599</v>
      </c>
      <c r="N181" s="131">
        <v>42620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55</v>
      </c>
      <c r="B182" s="106">
        <v>42473</v>
      </c>
      <c r="C182" s="106"/>
      <c r="D182" s="107" t="s">
        <v>756</v>
      </c>
      <c r="E182" s="108" t="s">
        <v>623</v>
      </c>
      <c r="F182" s="109">
        <v>88</v>
      </c>
      <c r="G182" s="108"/>
      <c r="H182" s="108">
        <v>103</v>
      </c>
      <c r="I182" s="126">
        <v>103</v>
      </c>
      <c r="J182" s="127" t="s">
        <v>682</v>
      </c>
      <c r="K182" s="128">
        <v>15</v>
      </c>
      <c r="L182" s="129">
        <v>0.170454545454545</v>
      </c>
      <c r="M182" s="130" t="s">
        <v>599</v>
      </c>
      <c r="N182" s="131">
        <v>42530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56</v>
      </c>
      <c r="B183" s="106">
        <v>42492</v>
      </c>
      <c r="C183" s="106"/>
      <c r="D183" s="107" t="s">
        <v>699</v>
      </c>
      <c r="E183" s="108" t="s">
        <v>623</v>
      </c>
      <c r="F183" s="109">
        <v>127.5</v>
      </c>
      <c r="G183" s="108"/>
      <c r="H183" s="108">
        <v>148</v>
      </c>
      <c r="I183" s="126" t="s">
        <v>700</v>
      </c>
      <c r="J183" s="127" t="s">
        <v>682</v>
      </c>
      <c r="K183" s="128">
        <f>H183-F183</f>
        <v>20.5</v>
      </c>
      <c r="L183" s="129">
        <f>K183/F183</f>
        <v>0.16078431372549021</v>
      </c>
      <c r="M183" s="130" t="s">
        <v>599</v>
      </c>
      <c r="N183" s="131">
        <v>42564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57</v>
      </c>
      <c r="B184" s="106">
        <v>42493</v>
      </c>
      <c r="C184" s="106"/>
      <c r="D184" s="107" t="s">
        <v>701</v>
      </c>
      <c r="E184" s="108" t="s">
        <v>623</v>
      </c>
      <c r="F184" s="109">
        <v>675</v>
      </c>
      <c r="G184" s="108"/>
      <c r="H184" s="108">
        <v>815</v>
      </c>
      <c r="I184" s="126" t="s">
        <v>702</v>
      </c>
      <c r="J184" s="127" t="s">
        <v>682</v>
      </c>
      <c r="K184" s="128">
        <f>H184-F184</f>
        <v>140</v>
      </c>
      <c r="L184" s="129">
        <f>K184/F184</f>
        <v>0.2074074074074074</v>
      </c>
      <c r="M184" s="130" t="s">
        <v>599</v>
      </c>
      <c r="N184" s="131">
        <v>43154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58</v>
      </c>
      <c r="B185" s="110">
        <v>42522</v>
      </c>
      <c r="C185" s="110"/>
      <c r="D185" s="111" t="s">
        <v>757</v>
      </c>
      <c r="E185" s="112" t="s">
        <v>623</v>
      </c>
      <c r="F185" s="113">
        <v>500</v>
      </c>
      <c r="G185" s="113"/>
      <c r="H185" s="114">
        <v>232.5</v>
      </c>
      <c r="I185" s="132" t="s">
        <v>758</v>
      </c>
      <c r="J185" s="133" t="s">
        <v>759</v>
      </c>
      <c r="K185" s="134">
        <f>H185-F185</f>
        <v>-267.5</v>
      </c>
      <c r="L185" s="135">
        <f>K185/F185</f>
        <v>-0.53500000000000003</v>
      </c>
      <c r="M185" s="136" t="s">
        <v>663</v>
      </c>
      <c r="N185" s="137">
        <v>43735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59</v>
      </c>
      <c r="B186" s="106">
        <v>42527</v>
      </c>
      <c r="C186" s="106"/>
      <c r="D186" s="107" t="s">
        <v>703</v>
      </c>
      <c r="E186" s="108" t="s">
        <v>623</v>
      </c>
      <c r="F186" s="109">
        <v>110</v>
      </c>
      <c r="G186" s="108"/>
      <c r="H186" s="108">
        <v>126.5</v>
      </c>
      <c r="I186" s="126">
        <v>125</v>
      </c>
      <c r="J186" s="127" t="s">
        <v>632</v>
      </c>
      <c r="K186" s="128">
        <f>H186-F186</f>
        <v>16.5</v>
      </c>
      <c r="L186" s="129">
        <f>K186/F186</f>
        <v>0.15</v>
      </c>
      <c r="M186" s="130" t="s">
        <v>599</v>
      </c>
      <c r="N186" s="131">
        <v>42552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60</v>
      </c>
      <c r="B187" s="106">
        <v>42538</v>
      </c>
      <c r="C187" s="106"/>
      <c r="D187" s="107" t="s">
        <v>704</v>
      </c>
      <c r="E187" s="108" t="s">
        <v>623</v>
      </c>
      <c r="F187" s="109">
        <v>44</v>
      </c>
      <c r="G187" s="108"/>
      <c r="H187" s="108">
        <v>69.5</v>
      </c>
      <c r="I187" s="126">
        <v>69.5</v>
      </c>
      <c r="J187" s="127" t="s">
        <v>705</v>
      </c>
      <c r="K187" s="128">
        <f>H187-F187</f>
        <v>25.5</v>
      </c>
      <c r="L187" s="129">
        <f>K187/F187</f>
        <v>0.57954545454545459</v>
      </c>
      <c r="M187" s="130" t="s">
        <v>599</v>
      </c>
      <c r="N187" s="131">
        <v>42977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61</v>
      </c>
      <c r="B188" s="106">
        <v>42549</v>
      </c>
      <c r="C188" s="106"/>
      <c r="D188" s="148" t="s">
        <v>760</v>
      </c>
      <c r="E188" s="108" t="s">
        <v>623</v>
      </c>
      <c r="F188" s="109">
        <v>262.5</v>
      </c>
      <c r="G188" s="108"/>
      <c r="H188" s="108">
        <v>340</v>
      </c>
      <c r="I188" s="126">
        <v>333</v>
      </c>
      <c r="J188" s="127" t="s">
        <v>761</v>
      </c>
      <c r="K188" s="128">
        <v>77.5</v>
      </c>
      <c r="L188" s="129">
        <v>0.29523809523809502</v>
      </c>
      <c r="M188" s="130" t="s">
        <v>599</v>
      </c>
      <c r="N188" s="131">
        <v>43017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62</v>
      </c>
      <c r="B189" s="106">
        <v>42549</v>
      </c>
      <c r="C189" s="106"/>
      <c r="D189" s="148" t="s">
        <v>762</v>
      </c>
      <c r="E189" s="108" t="s">
        <v>623</v>
      </c>
      <c r="F189" s="109">
        <v>840</v>
      </c>
      <c r="G189" s="108"/>
      <c r="H189" s="108">
        <v>1230</v>
      </c>
      <c r="I189" s="126">
        <v>1230</v>
      </c>
      <c r="J189" s="127" t="s">
        <v>682</v>
      </c>
      <c r="K189" s="128">
        <v>390</v>
      </c>
      <c r="L189" s="129">
        <v>0.46428571428571402</v>
      </c>
      <c r="M189" s="130" t="s">
        <v>599</v>
      </c>
      <c r="N189" s="131">
        <v>42649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65">
        <v>63</v>
      </c>
      <c r="B190" s="143">
        <v>42556</v>
      </c>
      <c r="C190" s="143"/>
      <c r="D190" s="144" t="s">
        <v>706</v>
      </c>
      <c r="E190" s="145" t="s">
        <v>623</v>
      </c>
      <c r="F190" s="146">
        <v>395</v>
      </c>
      <c r="G190" s="147"/>
      <c r="H190" s="147">
        <f>(468.5+342.5)/2</f>
        <v>405.5</v>
      </c>
      <c r="I190" s="147">
        <v>510</v>
      </c>
      <c r="J190" s="170" t="s">
        <v>707</v>
      </c>
      <c r="K190" s="171">
        <f t="shared" ref="K190:K196" si="91">H190-F190</f>
        <v>10.5</v>
      </c>
      <c r="L190" s="172">
        <f t="shared" ref="L190:L196" si="92">K190/F190</f>
        <v>2.6582278481012658E-2</v>
      </c>
      <c r="M190" s="173" t="s">
        <v>708</v>
      </c>
      <c r="N190" s="174">
        <v>43606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64</v>
      </c>
      <c r="B191" s="110">
        <v>42584</v>
      </c>
      <c r="C191" s="110"/>
      <c r="D191" s="111" t="s">
        <v>709</v>
      </c>
      <c r="E191" s="112" t="s">
        <v>600</v>
      </c>
      <c r="F191" s="113">
        <f>169.5-12.8</f>
        <v>156.69999999999999</v>
      </c>
      <c r="G191" s="113"/>
      <c r="H191" s="114">
        <v>77</v>
      </c>
      <c r="I191" s="132" t="s">
        <v>710</v>
      </c>
      <c r="J191" s="384" t="s">
        <v>3401</v>
      </c>
      <c r="K191" s="134">
        <f t="shared" si="91"/>
        <v>-79.699999999999989</v>
      </c>
      <c r="L191" s="135">
        <f t="shared" si="92"/>
        <v>-0.50861518825781749</v>
      </c>
      <c r="M191" s="136" t="s">
        <v>663</v>
      </c>
      <c r="N191" s="137">
        <v>43522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65</v>
      </c>
      <c r="B192" s="110">
        <v>42586</v>
      </c>
      <c r="C192" s="110"/>
      <c r="D192" s="111" t="s">
        <v>711</v>
      </c>
      <c r="E192" s="112" t="s">
        <v>623</v>
      </c>
      <c r="F192" s="113">
        <v>400</v>
      </c>
      <c r="G192" s="113"/>
      <c r="H192" s="114">
        <v>305</v>
      </c>
      <c r="I192" s="132">
        <v>475</v>
      </c>
      <c r="J192" s="133" t="s">
        <v>712</v>
      </c>
      <c r="K192" s="134">
        <f t="shared" si="91"/>
        <v>-95</v>
      </c>
      <c r="L192" s="135">
        <f t="shared" si="92"/>
        <v>-0.23749999999999999</v>
      </c>
      <c r="M192" s="136" t="s">
        <v>663</v>
      </c>
      <c r="N192" s="137">
        <v>43606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66</v>
      </c>
      <c r="B193" s="106">
        <v>42593</v>
      </c>
      <c r="C193" s="106"/>
      <c r="D193" s="107" t="s">
        <v>713</v>
      </c>
      <c r="E193" s="108" t="s">
        <v>623</v>
      </c>
      <c r="F193" s="109">
        <v>86.5</v>
      </c>
      <c r="G193" s="108"/>
      <c r="H193" s="108">
        <v>130</v>
      </c>
      <c r="I193" s="126">
        <v>130</v>
      </c>
      <c r="J193" s="141" t="s">
        <v>714</v>
      </c>
      <c r="K193" s="128">
        <f t="shared" si="91"/>
        <v>43.5</v>
      </c>
      <c r="L193" s="129">
        <f t="shared" si="92"/>
        <v>0.50289017341040465</v>
      </c>
      <c r="M193" s="130" t="s">
        <v>599</v>
      </c>
      <c r="N193" s="131">
        <v>43091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67</v>
      </c>
      <c r="B194" s="110">
        <v>42600</v>
      </c>
      <c r="C194" s="110"/>
      <c r="D194" s="111" t="s">
        <v>381</v>
      </c>
      <c r="E194" s="112" t="s">
        <v>623</v>
      </c>
      <c r="F194" s="113">
        <v>133.5</v>
      </c>
      <c r="G194" s="113"/>
      <c r="H194" s="114">
        <v>126.5</v>
      </c>
      <c r="I194" s="132">
        <v>178</v>
      </c>
      <c r="J194" s="133" t="s">
        <v>715</v>
      </c>
      <c r="K194" s="134">
        <f t="shared" si="91"/>
        <v>-7</v>
      </c>
      <c r="L194" s="135">
        <f t="shared" si="92"/>
        <v>-5.2434456928838954E-2</v>
      </c>
      <c r="M194" s="136" t="s">
        <v>663</v>
      </c>
      <c r="N194" s="137">
        <v>42615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68</v>
      </c>
      <c r="B195" s="106">
        <v>42613</v>
      </c>
      <c r="C195" s="106"/>
      <c r="D195" s="107" t="s">
        <v>716</v>
      </c>
      <c r="E195" s="108" t="s">
        <v>623</v>
      </c>
      <c r="F195" s="109">
        <v>560</v>
      </c>
      <c r="G195" s="108"/>
      <c r="H195" s="108">
        <v>725</v>
      </c>
      <c r="I195" s="126">
        <v>725</v>
      </c>
      <c r="J195" s="127" t="s">
        <v>625</v>
      </c>
      <c r="K195" s="128">
        <f t="shared" si="91"/>
        <v>165</v>
      </c>
      <c r="L195" s="129">
        <f t="shared" si="92"/>
        <v>0.29464285714285715</v>
      </c>
      <c r="M195" s="130" t="s">
        <v>599</v>
      </c>
      <c r="N195" s="131">
        <v>42456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69</v>
      </c>
      <c r="B196" s="106">
        <v>42614</v>
      </c>
      <c r="C196" s="106"/>
      <c r="D196" s="107" t="s">
        <v>717</v>
      </c>
      <c r="E196" s="108" t="s">
        <v>623</v>
      </c>
      <c r="F196" s="109">
        <v>160.5</v>
      </c>
      <c r="G196" s="108"/>
      <c r="H196" s="108">
        <v>210</v>
      </c>
      <c r="I196" s="126">
        <v>210</v>
      </c>
      <c r="J196" s="127" t="s">
        <v>625</v>
      </c>
      <c r="K196" s="128">
        <f t="shared" si="91"/>
        <v>49.5</v>
      </c>
      <c r="L196" s="129">
        <f t="shared" si="92"/>
        <v>0.30841121495327101</v>
      </c>
      <c r="M196" s="130" t="s">
        <v>599</v>
      </c>
      <c r="N196" s="131">
        <v>42871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70</v>
      </c>
      <c r="B197" s="106">
        <v>42646</v>
      </c>
      <c r="C197" s="106"/>
      <c r="D197" s="148" t="s">
        <v>405</v>
      </c>
      <c r="E197" s="108" t="s">
        <v>623</v>
      </c>
      <c r="F197" s="109">
        <v>430</v>
      </c>
      <c r="G197" s="108"/>
      <c r="H197" s="108">
        <v>596</v>
      </c>
      <c r="I197" s="126">
        <v>575</v>
      </c>
      <c r="J197" s="127" t="s">
        <v>763</v>
      </c>
      <c r="K197" s="128">
        <v>166</v>
      </c>
      <c r="L197" s="129">
        <v>0.38604651162790699</v>
      </c>
      <c r="M197" s="130" t="s">
        <v>599</v>
      </c>
      <c r="N197" s="131">
        <v>42769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71</v>
      </c>
      <c r="B198" s="106">
        <v>42657</v>
      </c>
      <c r="C198" s="106"/>
      <c r="D198" s="107" t="s">
        <v>718</v>
      </c>
      <c r="E198" s="108" t="s">
        <v>623</v>
      </c>
      <c r="F198" s="109">
        <v>280</v>
      </c>
      <c r="G198" s="108"/>
      <c r="H198" s="108">
        <v>345</v>
      </c>
      <c r="I198" s="126">
        <v>345</v>
      </c>
      <c r="J198" s="127" t="s">
        <v>625</v>
      </c>
      <c r="K198" s="128">
        <f t="shared" ref="K198:K203" si="93">H198-F198</f>
        <v>65</v>
      </c>
      <c r="L198" s="129">
        <f>K198/F198</f>
        <v>0.23214285714285715</v>
      </c>
      <c r="M198" s="130" t="s">
        <v>599</v>
      </c>
      <c r="N198" s="131">
        <v>42814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72</v>
      </c>
      <c r="B199" s="106">
        <v>42657</v>
      </c>
      <c r="C199" s="106"/>
      <c r="D199" s="107" t="s">
        <v>719</v>
      </c>
      <c r="E199" s="108" t="s">
        <v>623</v>
      </c>
      <c r="F199" s="109">
        <v>245</v>
      </c>
      <c r="G199" s="108"/>
      <c r="H199" s="108">
        <v>325.5</v>
      </c>
      <c r="I199" s="126">
        <v>330</v>
      </c>
      <c r="J199" s="127" t="s">
        <v>720</v>
      </c>
      <c r="K199" s="128">
        <f t="shared" si="93"/>
        <v>80.5</v>
      </c>
      <c r="L199" s="129">
        <f>K199/F199</f>
        <v>0.32857142857142857</v>
      </c>
      <c r="M199" s="130" t="s">
        <v>599</v>
      </c>
      <c r="N199" s="131">
        <v>42769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73</v>
      </c>
      <c r="B200" s="106">
        <v>42660</v>
      </c>
      <c r="C200" s="106"/>
      <c r="D200" s="107" t="s">
        <v>349</v>
      </c>
      <c r="E200" s="108" t="s">
        <v>623</v>
      </c>
      <c r="F200" s="109">
        <v>125</v>
      </c>
      <c r="G200" s="108"/>
      <c r="H200" s="108">
        <v>160</v>
      </c>
      <c r="I200" s="126">
        <v>160</v>
      </c>
      <c r="J200" s="127" t="s">
        <v>682</v>
      </c>
      <c r="K200" s="128">
        <f t="shared" si="93"/>
        <v>35</v>
      </c>
      <c r="L200" s="129">
        <v>0.28000000000000003</v>
      </c>
      <c r="M200" s="130" t="s">
        <v>599</v>
      </c>
      <c r="N200" s="131">
        <v>42803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74</v>
      </c>
      <c r="B201" s="106">
        <v>42660</v>
      </c>
      <c r="C201" s="106"/>
      <c r="D201" s="107" t="s">
        <v>483</v>
      </c>
      <c r="E201" s="108" t="s">
        <v>623</v>
      </c>
      <c r="F201" s="109">
        <v>114</v>
      </c>
      <c r="G201" s="108"/>
      <c r="H201" s="108">
        <v>145</v>
      </c>
      <c r="I201" s="126">
        <v>145</v>
      </c>
      <c r="J201" s="127" t="s">
        <v>682</v>
      </c>
      <c r="K201" s="128">
        <f t="shared" si="93"/>
        <v>31</v>
      </c>
      <c r="L201" s="129">
        <f>K201/F201</f>
        <v>0.27192982456140352</v>
      </c>
      <c r="M201" s="130" t="s">
        <v>599</v>
      </c>
      <c r="N201" s="131">
        <v>42859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75</v>
      </c>
      <c r="B202" s="106">
        <v>42660</v>
      </c>
      <c r="C202" s="106"/>
      <c r="D202" s="107" t="s">
        <v>721</v>
      </c>
      <c r="E202" s="108" t="s">
        <v>623</v>
      </c>
      <c r="F202" s="109">
        <v>212</v>
      </c>
      <c r="G202" s="108"/>
      <c r="H202" s="108">
        <v>280</v>
      </c>
      <c r="I202" s="126">
        <v>276</v>
      </c>
      <c r="J202" s="127" t="s">
        <v>722</v>
      </c>
      <c r="K202" s="128">
        <f t="shared" si="93"/>
        <v>68</v>
      </c>
      <c r="L202" s="129">
        <f>K202/F202</f>
        <v>0.32075471698113206</v>
      </c>
      <c r="M202" s="130" t="s">
        <v>599</v>
      </c>
      <c r="N202" s="131">
        <v>42858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76</v>
      </c>
      <c r="B203" s="106">
        <v>42678</v>
      </c>
      <c r="C203" s="106"/>
      <c r="D203" s="107" t="s">
        <v>151</v>
      </c>
      <c r="E203" s="108" t="s">
        <v>623</v>
      </c>
      <c r="F203" s="109">
        <v>155</v>
      </c>
      <c r="G203" s="108"/>
      <c r="H203" s="108">
        <v>210</v>
      </c>
      <c r="I203" s="126">
        <v>210</v>
      </c>
      <c r="J203" s="127" t="s">
        <v>723</v>
      </c>
      <c r="K203" s="128">
        <f t="shared" si="93"/>
        <v>55</v>
      </c>
      <c r="L203" s="129">
        <f>K203/F203</f>
        <v>0.35483870967741937</v>
      </c>
      <c r="M203" s="130" t="s">
        <v>599</v>
      </c>
      <c r="N203" s="131">
        <v>42944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77</v>
      </c>
      <c r="B204" s="110">
        <v>42710</v>
      </c>
      <c r="C204" s="110"/>
      <c r="D204" s="111" t="s">
        <v>764</v>
      </c>
      <c r="E204" s="112" t="s">
        <v>623</v>
      </c>
      <c r="F204" s="113">
        <v>150.5</v>
      </c>
      <c r="G204" s="113"/>
      <c r="H204" s="114">
        <v>72.5</v>
      </c>
      <c r="I204" s="132">
        <v>174</v>
      </c>
      <c r="J204" s="133" t="s">
        <v>765</v>
      </c>
      <c r="K204" s="134">
        <v>-78</v>
      </c>
      <c r="L204" s="135">
        <v>-0.51827242524916906</v>
      </c>
      <c r="M204" s="136" t="s">
        <v>663</v>
      </c>
      <c r="N204" s="137">
        <v>43333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78</v>
      </c>
      <c r="B205" s="106">
        <v>42712</v>
      </c>
      <c r="C205" s="106"/>
      <c r="D205" s="107" t="s">
        <v>125</v>
      </c>
      <c r="E205" s="108" t="s">
        <v>623</v>
      </c>
      <c r="F205" s="109">
        <v>380</v>
      </c>
      <c r="G205" s="108"/>
      <c r="H205" s="108">
        <v>478</v>
      </c>
      <c r="I205" s="126">
        <v>468</v>
      </c>
      <c r="J205" s="127" t="s">
        <v>682</v>
      </c>
      <c r="K205" s="128">
        <f>H205-F205</f>
        <v>98</v>
      </c>
      <c r="L205" s="129">
        <f>K205/F205</f>
        <v>0.25789473684210529</v>
      </c>
      <c r="M205" s="130" t="s">
        <v>599</v>
      </c>
      <c r="N205" s="131">
        <v>43025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79</v>
      </c>
      <c r="B206" s="106">
        <v>42734</v>
      </c>
      <c r="C206" s="106"/>
      <c r="D206" s="107" t="s">
        <v>248</v>
      </c>
      <c r="E206" s="108" t="s">
        <v>623</v>
      </c>
      <c r="F206" s="109">
        <v>305</v>
      </c>
      <c r="G206" s="108"/>
      <c r="H206" s="108">
        <v>375</v>
      </c>
      <c r="I206" s="126">
        <v>375</v>
      </c>
      <c r="J206" s="127" t="s">
        <v>682</v>
      </c>
      <c r="K206" s="128">
        <f>H206-F206</f>
        <v>70</v>
      </c>
      <c r="L206" s="129">
        <f>K206/F206</f>
        <v>0.22950819672131148</v>
      </c>
      <c r="M206" s="130" t="s">
        <v>599</v>
      </c>
      <c r="N206" s="131">
        <v>42768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80</v>
      </c>
      <c r="B207" s="106">
        <v>42739</v>
      </c>
      <c r="C207" s="106"/>
      <c r="D207" s="107" t="s">
        <v>351</v>
      </c>
      <c r="E207" s="108" t="s">
        <v>623</v>
      </c>
      <c r="F207" s="109">
        <v>99.5</v>
      </c>
      <c r="G207" s="108"/>
      <c r="H207" s="108">
        <v>158</v>
      </c>
      <c r="I207" s="126">
        <v>158</v>
      </c>
      <c r="J207" s="127" t="s">
        <v>682</v>
      </c>
      <c r="K207" s="128">
        <f>H207-F207</f>
        <v>58.5</v>
      </c>
      <c r="L207" s="129">
        <f>K207/F207</f>
        <v>0.5879396984924623</v>
      </c>
      <c r="M207" s="130" t="s">
        <v>599</v>
      </c>
      <c r="N207" s="131">
        <v>42898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81</v>
      </c>
      <c r="B208" s="106">
        <v>42739</v>
      </c>
      <c r="C208" s="106"/>
      <c r="D208" s="107" t="s">
        <v>351</v>
      </c>
      <c r="E208" s="108" t="s">
        <v>623</v>
      </c>
      <c r="F208" s="109">
        <v>99.5</v>
      </c>
      <c r="G208" s="108"/>
      <c r="H208" s="108">
        <v>158</v>
      </c>
      <c r="I208" s="126">
        <v>158</v>
      </c>
      <c r="J208" s="127" t="s">
        <v>682</v>
      </c>
      <c r="K208" s="128">
        <v>58.5</v>
      </c>
      <c r="L208" s="129">
        <v>0.58793969849246197</v>
      </c>
      <c r="M208" s="130" t="s">
        <v>599</v>
      </c>
      <c r="N208" s="131">
        <v>42898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82</v>
      </c>
      <c r="B209" s="106">
        <v>42786</v>
      </c>
      <c r="C209" s="106"/>
      <c r="D209" s="107" t="s">
        <v>169</v>
      </c>
      <c r="E209" s="108" t="s">
        <v>623</v>
      </c>
      <c r="F209" s="109">
        <v>140.5</v>
      </c>
      <c r="G209" s="108"/>
      <c r="H209" s="108">
        <v>220</v>
      </c>
      <c r="I209" s="126">
        <v>220</v>
      </c>
      <c r="J209" s="127" t="s">
        <v>682</v>
      </c>
      <c r="K209" s="128">
        <f>H209-F209</f>
        <v>79.5</v>
      </c>
      <c r="L209" s="129">
        <f>K209/F209</f>
        <v>0.5658362989323843</v>
      </c>
      <c r="M209" s="130" t="s">
        <v>599</v>
      </c>
      <c r="N209" s="131">
        <v>42864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83</v>
      </c>
      <c r="B210" s="106">
        <v>42786</v>
      </c>
      <c r="C210" s="106"/>
      <c r="D210" s="107" t="s">
        <v>766</v>
      </c>
      <c r="E210" s="108" t="s">
        <v>623</v>
      </c>
      <c r="F210" s="109">
        <v>202.5</v>
      </c>
      <c r="G210" s="108"/>
      <c r="H210" s="108">
        <v>234</v>
      </c>
      <c r="I210" s="126">
        <v>234</v>
      </c>
      <c r="J210" s="127" t="s">
        <v>682</v>
      </c>
      <c r="K210" s="128">
        <v>31.5</v>
      </c>
      <c r="L210" s="129">
        <v>0.155555555555556</v>
      </c>
      <c r="M210" s="130" t="s">
        <v>599</v>
      </c>
      <c r="N210" s="131">
        <v>42836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84</v>
      </c>
      <c r="B211" s="106">
        <v>42818</v>
      </c>
      <c r="C211" s="106"/>
      <c r="D211" s="107" t="s">
        <v>557</v>
      </c>
      <c r="E211" s="108" t="s">
        <v>623</v>
      </c>
      <c r="F211" s="109">
        <v>300.5</v>
      </c>
      <c r="G211" s="108"/>
      <c r="H211" s="108">
        <v>417.5</v>
      </c>
      <c r="I211" s="126">
        <v>420</v>
      </c>
      <c r="J211" s="127" t="s">
        <v>724</v>
      </c>
      <c r="K211" s="128">
        <f>H211-F211</f>
        <v>117</v>
      </c>
      <c r="L211" s="129">
        <f>K211/F211</f>
        <v>0.38935108153078202</v>
      </c>
      <c r="M211" s="130" t="s">
        <v>599</v>
      </c>
      <c r="N211" s="131">
        <v>43070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85</v>
      </c>
      <c r="B212" s="106">
        <v>42818</v>
      </c>
      <c r="C212" s="106"/>
      <c r="D212" s="107" t="s">
        <v>762</v>
      </c>
      <c r="E212" s="108" t="s">
        <v>623</v>
      </c>
      <c r="F212" s="109">
        <v>850</v>
      </c>
      <c r="G212" s="108"/>
      <c r="H212" s="108">
        <v>1042.5</v>
      </c>
      <c r="I212" s="126">
        <v>1023</v>
      </c>
      <c r="J212" s="127" t="s">
        <v>767</v>
      </c>
      <c r="K212" s="128">
        <v>192.5</v>
      </c>
      <c r="L212" s="129">
        <v>0.22647058823529401</v>
      </c>
      <c r="M212" s="130" t="s">
        <v>599</v>
      </c>
      <c r="N212" s="131">
        <v>42830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86</v>
      </c>
      <c r="B213" s="106">
        <v>42830</v>
      </c>
      <c r="C213" s="106"/>
      <c r="D213" s="107" t="s">
        <v>501</v>
      </c>
      <c r="E213" s="108" t="s">
        <v>623</v>
      </c>
      <c r="F213" s="109">
        <v>785</v>
      </c>
      <c r="G213" s="108"/>
      <c r="H213" s="108">
        <v>930</v>
      </c>
      <c r="I213" s="126">
        <v>920</v>
      </c>
      <c r="J213" s="127" t="s">
        <v>725</v>
      </c>
      <c r="K213" s="128">
        <f>H213-F213</f>
        <v>145</v>
      </c>
      <c r="L213" s="129">
        <f>K213/F213</f>
        <v>0.18471337579617833</v>
      </c>
      <c r="M213" s="130" t="s">
        <v>599</v>
      </c>
      <c r="N213" s="131">
        <v>42976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87</v>
      </c>
      <c r="B214" s="110">
        <v>42831</v>
      </c>
      <c r="C214" s="110"/>
      <c r="D214" s="111" t="s">
        <v>768</v>
      </c>
      <c r="E214" s="112" t="s">
        <v>623</v>
      </c>
      <c r="F214" s="113">
        <v>40</v>
      </c>
      <c r="G214" s="113"/>
      <c r="H214" s="114">
        <v>13.1</v>
      </c>
      <c r="I214" s="132">
        <v>60</v>
      </c>
      <c r="J214" s="138" t="s">
        <v>769</v>
      </c>
      <c r="K214" s="134">
        <v>-26.9</v>
      </c>
      <c r="L214" s="135">
        <v>-0.67249999999999999</v>
      </c>
      <c r="M214" s="136" t="s">
        <v>663</v>
      </c>
      <c r="N214" s="137">
        <v>43138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88</v>
      </c>
      <c r="B215" s="106">
        <v>42837</v>
      </c>
      <c r="C215" s="106"/>
      <c r="D215" s="107" t="s">
        <v>88</v>
      </c>
      <c r="E215" s="108" t="s">
        <v>623</v>
      </c>
      <c r="F215" s="109">
        <v>289.5</v>
      </c>
      <c r="G215" s="108"/>
      <c r="H215" s="108">
        <v>354</v>
      </c>
      <c r="I215" s="126">
        <v>360</v>
      </c>
      <c r="J215" s="127" t="s">
        <v>726</v>
      </c>
      <c r="K215" s="128">
        <f t="shared" ref="K215:K223" si="94">H215-F215</f>
        <v>64.5</v>
      </c>
      <c r="L215" s="129">
        <f t="shared" ref="L215:L223" si="95">K215/F215</f>
        <v>0.22279792746113988</v>
      </c>
      <c r="M215" s="130" t="s">
        <v>599</v>
      </c>
      <c r="N215" s="131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89</v>
      </c>
      <c r="B216" s="106">
        <v>42845</v>
      </c>
      <c r="C216" s="106"/>
      <c r="D216" s="107" t="s">
        <v>438</v>
      </c>
      <c r="E216" s="108" t="s">
        <v>623</v>
      </c>
      <c r="F216" s="109">
        <v>700</v>
      </c>
      <c r="G216" s="108"/>
      <c r="H216" s="108">
        <v>840</v>
      </c>
      <c r="I216" s="126">
        <v>840</v>
      </c>
      <c r="J216" s="127" t="s">
        <v>727</v>
      </c>
      <c r="K216" s="128">
        <f t="shared" si="94"/>
        <v>140</v>
      </c>
      <c r="L216" s="129">
        <f t="shared" si="95"/>
        <v>0.2</v>
      </c>
      <c r="M216" s="130" t="s">
        <v>599</v>
      </c>
      <c r="N216" s="131">
        <v>42893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90</v>
      </c>
      <c r="B217" s="106">
        <v>42887</v>
      </c>
      <c r="C217" s="106"/>
      <c r="D217" s="148" t="s">
        <v>363</v>
      </c>
      <c r="E217" s="108" t="s">
        <v>623</v>
      </c>
      <c r="F217" s="109">
        <v>130</v>
      </c>
      <c r="G217" s="108"/>
      <c r="H217" s="108">
        <v>144.25</v>
      </c>
      <c r="I217" s="126">
        <v>170</v>
      </c>
      <c r="J217" s="127" t="s">
        <v>728</v>
      </c>
      <c r="K217" s="128">
        <f t="shared" si="94"/>
        <v>14.25</v>
      </c>
      <c r="L217" s="129">
        <f t="shared" si="95"/>
        <v>0.10961538461538461</v>
      </c>
      <c r="M217" s="130" t="s">
        <v>599</v>
      </c>
      <c r="N217" s="131">
        <v>43675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91</v>
      </c>
      <c r="B218" s="106">
        <v>42901</v>
      </c>
      <c r="C218" s="106"/>
      <c r="D218" s="148" t="s">
        <v>729</v>
      </c>
      <c r="E218" s="108" t="s">
        <v>623</v>
      </c>
      <c r="F218" s="109">
        <v>214.5</v>
      </c>
      <c r="G218" s="108"/>
      <c r="H218" s="108">
        <v>262</v>
      </c>
      <c r="I218" s="126">
        <v>262</v>
      </c>
      <c r="J218" s="127" t="s">
        <v>730</v>
      </c>
      <c r="K218" s="128">
        <f t="shared" si="94"/>
        <v>47.5</v>
      </c>
      <c r="L218" s="129">
        <f t="shared" si="95"/>
        <v>0.22144522144522144</v>
      </c>
      <c r="M218" s="130" t="s">
        <v>599</v>
      </c>
      <c r="N218" s="131">
        <v>42977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92</v>
      </c>
      <c r="B219" s="154">
        <v>42933</v>
      </c>
      <c r="C219" s="154"/>
      <c r="D219" s="155" t="s">
        <v>731</v>
      </c>
      <c r="E219" s="156" t="s">
        <v>623</v>
      </c>
      <c r="F219" s="157">
        <v>370</v>
      </c>
      <c r="G219" s="156"/>
      <c r="H219" s="156">
        <v>447.5</v>
      </c>
      <c r="I219" s="178">
        <v>450</v>
      </c>
      <c r="J219" s="231" t="s">
        <v>682</v>
      </c>
      <c r="K219" s="128">
        <f t="shared" si="94"/>
        <v>77.5</v>
      </c>
      <c r="L219" s="180">
        <f t="shared" si="95"/>
        <v>0.20945945945945946</v>
      </c>
      <c r="M219" s="181" t="s">
        <v>599</v>
      </c>
      <c r="N219" s="182">
        <v>43035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93</v>
      </c>
      <c r="B220" s="154">
        <v>42943</v>
      </c>
      <c r="C220" s="154"/>
      <c r="D220" s="155" t="s">
        <v>167</v>
      </c>
      <c r="E220" s="156" t="s">
        <v>623</v>
      </c>
      <c r="F220" s="157">
        <v>657.5</v>
      </c>
      <c r="G220" s="156"/>
      <c r="H220" s="156">
        <v>825</v>
      </c>
      <c r="I220" s="178">
        <v>820</v>
      </c>
      <c r="J220" s="231" t="s">
        <v>682</v>
      </c>
      <c r="K220" s="128">
        <f t="shared" si="94"/>
        <v>167.5</v>
      </c>
      <c r="L220" s="180">
        <f t="shared" si="95"/>
        <v>0.25475285171102663</v>
      </c>
      <c r="M220" s="181" t="s">
        <v>599</v>
      </c>
      <c r="N220" s="182">
        <v>43090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94</v>
      </c>
      <c r="B221" s="106">
        <v>42964</v>
      </c>
      <c r="C221" s="106"/>
      <c r="D221" s="107" t="s">
        <v>368</v>
      </c>
      <c r="E221" s="108" t="s">
        <v>623</v>
      </c>
      <c r="F221" s="109">
        <v>605</v>
      </c>
      <c r="G221" s="108"/>
      <c r="H221" s="108">
        <v>750</v>
      </c>
      <c r="I221" s="126">
        <v>750</v>
      </c>
      <c r="J221" s="127" t="s">
        <v>725</v>
      </c>
      <c r="K221" s="128">
        <f t="shared" si="94"/>
        <v>145</v>
      </c>
      <c r="L221" s="129">
        <f t="shared" si="95"/>
        <v>0.23966942148760331</v>
      </c>
      <c r="M221" s="130" t="s">
        <v>599</v>
      </c>
      <c r="N221" s="131">
        <v>43027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6">
        <v>95</v>
      </c>
      <c r="B222" s="149">
        <v>42979</v>
      </c>
      <c r="C222" s="149"/>
      <c r="D222" s="150" t="s">
        <v>509</v>
      </c>
      <c r="E222" s="151" t="s">
        <v>623</v>
      </c>
      <c r="F222" s="152">
        <v>255</v>
      </c>
      <c r="G222" s="153"/>
      <c r="H222" s="153">
        <v>217.25</v>
      </c>
      <c r="I222" s="153">
        <v>320</v>
      </c>
      <c r="J222" s="175" t="s">
        <v>732</v>
      </c>
      <c r="K222" s="134">
        <f t="shared" si="94"/>
        <v>-37.75</v>
      </c>
      <c r="L222" s="176">
        <f t="shared" si="95"/>
        <v>-0.14803921568627451</v>
      </c>
      <c r="M222" s="136" t="s">
        <v>663</v>
      </c>
      <c r="N222" s="177">
        <v>43661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96</v>
      </c>
      <c r="B223" s="106">
        <v>42997</v>
      </c>
      <c r="C223" s="106"/>
      <c r="D223" s="107" t="s">
        <v>733</v>
      </c>
      <c r="E223" s="108" t="s">
        <v>623</v>
      </c>
      <c r="F223" s="109">
        <v>215</v>
      </c>
      <c r="G223" s="108"/>
      <c r="H223" s="108">
        <v>258</v>
      </c>
      <c r="I223" s="126">
        <v>258</v>
      </c>
      <c r="J223" s="127" t="s">
        <v>682</v>
      </c>
      <c r="K223" s="128">
        <f t="shared" si="94"/>
        <v>43</v>
      </c>
      <c r="L223" s="129">
        <f t="shared" si="95"/>
        <v>0.2</v>
      </c>
      <c r="M223" s="130" t="s">
        <v>599</v>
      </c>
      <c r="N223" s="131">
        <v>43040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97</v>
      </c>
      <c r="B224" s="106">
        <v>42997</v>
      </c>
      <c r="C224" s="106"/>
      <c r="D224" s="107" t="s">
        <v>733</v>
      </c>
      <c r="E224" s="108" t="s">
        <v>623</v>
      </c>
      <c r="F224" s="109">
        <v>215</v>
      </c>
      <c r="G224" s="108"/>
      <c r="H224" s="108">
        <v>258</v>
      </c>
      <c r="I224" s="126">
        <v>258</v>
      </c>
      <c r="J224" s="231" t="s">
        <v>682</v>
      </c>
      <c r="K224" s="128">
        <v>43</v>
      </c>
      <c r="L224" s="129">
        <v>0.2</v>
      </c>
      <c r="M224" s="130" t="s">
        <v>599</v>
      </c>
      <c r="N224" s="131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98</v>
      </c>
      <c r="B225" s="207">
        <v>42998</v>
      </c>
      <c r="C225" s="207"/>
      <c r="D225" s="375" t="s">
        <v>2979</v>
      </c>
      <c r="E225" s="208" t="s">
        <v>623</v>
      </c>
      <c r="F225" s="209">
        <v>75</v>
      </c>
      <c r="G225" s="208"/>
      <c r="H225" s="208">
        <v>90</v>
      </c>
      <c r="I225" s="232">
        <v>90</v>
      </c>
      <c r="J225" s="127" t="s">
        <v>734</v>
      </c>
      <c r="K225" s="128">
        <f t="shared" ref="K225:K230" si="96">H225-F225</f>
        <v>15</v>
      </c>
      <c r="L225" s="129">
        <f t="shared" ref="L225:L230" si="97">K225/F225</f>
        <v>0.2</v>
      </c>
      <c r="M225" s="130" t="s">
        <v>599</v>
      </c>
      <c r="N225" s="131">
        <v>43019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99</v>
      </c>
      <c r="B226" s="154">
        <v>43011</v>
      </c>
      <c r="C226" s="154"/>
      <c r="D226" s="155" t="s">
        <v>735</v>
      </c>
      <c r="E226" s="156" t="s">
        <v>623</v>
      </c>
      <c r="F226" s="157">
        <v>315</v>
      </c>
      <c r="G226" s="156"/>
      <c r="H226" s="156">
        <v>392</v>
      </c>
      <c r="I226" s="178">
        <v>384</v>
      </c>
      <c r="J226" s="231" t="s">
        <v>736</v>
      </c>
      <c r="K226" s="128">
        <f t="shared" si="96"/>
        <v>77</v>
      </c>
      <c r="L226" s="180">
        <f t="shared" si="97"/>
        <v>0.24444444444444444</v>
      </c>
      <c r="M226" s="181" t="s">
        <v>599</v>
      </c>
      <c r="N226" s="182">
        <v>43017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100</v>
      </c>
      <c r="B227" s="154">
        <v>43013</v>
      </c>
      <c r="C227" s="154"/>
      <c r="D227" s="155" t="s">
        <v>737</v>
      </c>
      <c r="E227" s="156" t="s">
        <v>623</v>
      </c>
      <c r="F227" s="157">
        <v>145</v>
      </c>
      <c r="G227" s="156"/>
      <c r="H227" s="156">
        <v>179</v>
      </c>
      <c r="I227" s="178">
        <v>180</v>
      </c>
      <c r="J227" s="231" t="s">
        <v>613</v>
      </c>
      <c r="K227" s="128">
        <f t="shared" si="96"/>
        <v>34</v>
      </c>
      <c r="L227" s="180">
        <f t="shared" si="97"/>
        <v>0.23448275862068965</v>
      </c>
      <c r="M227" s="181" t="s">
        <v>599</v>
      </c>
      <c r="N227" s="182">
        <v>43025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101</v>
      </c>
      <c r="B228" s="154">
        <v>43014</v>
      </c>
      <c r="C228" s="154"/>
      <c r="D228" s="155" t="s">
        <v>339</v>
      </c>
      <c r="E228" s="156" t="s">
        <v>623</v>
      </c>
      <c r="F228" s="157">
        <v>256</v>
      </c>
      <c r="G228" s="156"/>
      <c r="H228" s="156">
        <v>323</v>
      </c>
      <c r="I228" s="178">
        <v>320</v>
      </c>
      <c r="J228" s="231" t="s">
        <v>682</v>
      </c>
      <c r="K228" s="128">
        <f t="shared" si="96"/>
        <v>67</v>
      </c>
      <c r="L228" s="180">
        <f t="shared" si="97"/>
        <v>0.26171875</v>
      </c>
      <c r="M228" s="181" t="s">
        <v>599</v>
      </c>
      <c r="N228" s="182">
        <v>43067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102</v>
      </c>
      <c r="B229" s="154">
        <v>43017</v>
      </c>
      <c r="C229" s="154"/>
      <c r="D229" s="155" t="s">
        <v>360</v>
      </c>
      <c r="E229" s="156" t="s">
        <v>623</v>
      </c>
      <c r="F229" s="157">
        <v>137.5</v>
      </c>
      <c r="G229" s="156"/>
      <c r="H229" s="156">
        <v>184</v>
      </c>
      <c r="I229" s="178">
        <v>183</v>
      </c>
      <c r="J229" s="179" t="s">
        <v>738</v>
      </c>
      <c r="K229" s="128">
        <f t="shared" si="96"/>
        <v>46.5</v>
      </c>
      <c r="L229" s="180">
        <f t="shared" si="97"/>
        <v>0.33818181818181819</v>
      </c>
      <c r="M229" s="181" t="s">
        <v>599</v>
      </c>
      <c r="N229" s="182">
        <v>43108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103</v>
      </c>
      <c r="B230" s="154">
        <v>43018</v>
      </c>
      <c r="C230" s="154"/>
      <c r="D230" s="155" t="s">
        <v>739</v>
      </c>
      <c r="E230" s="156" t="s">
        <v>623</v>
      </c>
      <c r="F230" s="157">
        <v>125.5</v>
      </c>
      <c r="G230" s="156"/>
      <c r="H230" s="156">
        <v>158</v>
      </c>
      <c r="I230" s="178">
        <v>155</v>
      </c>
      <c r="J230" s="179" t="s">
        <v>740</v>
      </c>
      <c r="K230" s="128">
        <f t="shared" si="96"/>
        <v>32.5</v>
      </c>
      <c r="L230" s="180">
        <f t="shared" si="97"/>
        <v>0.25896414342629481</v>
      </c>
      <c r="M230" s="181" t="s">
        <v>599</v>
      </c>
      <c r="N230" s="182">
        <v>43067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104</v>
      </c>
      <c r="B231" s="154">
        <v>43018</v>
      </c>
      <c r="C231" s="154"/>
      <c r="D231" s="155" t="s">
        <v>770</v>
      </c>
      <c r="E231" s="156" t="s">
        <v>623</v>
      </c>
      <c r="F231" s="157">
        <v>895</v>
      </c>
      <c r="G231" s="156"/>
      <c r="H231" s="156">
        <v>1122.5</v>
      </c>
      <c r="I231" s="178">
        <v>1078</v>
      </c>
      <c r="J231" s="179" t="s">
        <v>771</v>
      </c>
      <c r="K231" s="128">
        <v>227.5</v>
      </c>
      <c r="L231" s="180">
        <v>0.25418994413407803</v>
      </c>
      <c r="M231" s="181" t="s">
        <v>599</v>
      </c>
      <c r="N231" s="182">
        <v>43117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105</v>
      </c>
      <c r="B232" s="154">
        <v>43020</v>
      </c>
      <c r="C232" s="154"/>
      <c r="D232" s="155" t="s">
        <v>347</v>
      </c>
      <c r="E232" s="156" t="s">
        <v>623</v>
      </c>
      <c r="F232" s="157">
        <v>525</v>
      </c>
      <c r="G232" s="156"/>
      <c r="H232" s="156">
        <v>629</v>
      </c>
      <c r="I232" s="178">
        <v>629</v>
      </c>
      <c r="J232" s="231" t="s">
        <v>682</v>
      </c>
      <c r="K232" s="128">
        <v>104</v>
      </c>
      <c r="L232" s="180">
        <v>0.19809523809523799</v>
      </c>
      <c r="M232" s="181" t="s">
        <v>599</v>
      </c>
      <c r="N232" s="182">
        <v>43119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106</v>
      </c>
      <c r="B233" s="154">
        <v>43046</v>
      </c>
      <c r="C233" s="154"/>
      <c r="D233" s="155" t="s">
        <v>393</v>
      </c>
      <c r="E233" s="156" t="s">
        <v>623</v>
      </c>
      <c r="F233" s="157">
        <v>740</v>
      </c>
      <c r="G233" s="156"/>
      <c r="H233" s="156">
        <v>892.5</v>
      </c>
      <c r="I233" s="178">
        <v>900</v>
      </c>
      <c r="J233" s="179" t="s">
        <v>741</v>
      </c>
      <c r="K233" s="128">
        <f>H233-F233</f>
        <v>152.5</v>
      </c>
      <c r="L233" s="180">
        <f>K233/F233</f>
        <v>0.20608108108108109</v>
      </c>
      <c r="M233" s="181" t="s">
        <v>599</v>
      </c>
      <c r="N233" s="182">
        <v>43052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107</v>
      </c>
      <c r="B234" s="106">
        <v>43073</v>
      </c>
      <c r="C234" s="106"/>
      <c r="D234" s="107" t="s">
        <v>742</v>
      </c>
      <c r="E234" s="108" t="s">
        <v>623</v>
      </c>
      <c r="F234" s="109">
        <v>118.5</v>
      </c>
      <c r="G234" s="108"/>
      <c r="H234" s="108">
        <v>143.5</v>
      </c>
      <c r="I234" s="126">
        <v>145</v>
      </c>
      <c r="J234" s="141" t="s">
        <v>743</v>
      </c>
      <c r="K234" s="128">
        <f>H234-F234</f>
        <v>25</v>
      </c>
      <c r="L234" s="129">
        <f>K234/F234</f>
        <v>0.2109704641350211</v>
      </c>
      <c r="M234" s="130" t="s">
        <v>599</v>
      </c>
      <c r="N234" s="131">
        <v>43097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108</v>
      </c>
      <c r="B235" s="110">
        <v>43090</v>
      </c>
      <c r="C235" s="110"/>
      <c r="D235" s="158" t="s">
        <v>443</v>
      </c>
      <c r="E235" s="112" t="s">
        <v>623</v>
      </c>
      <c r="F235" s="113">
        <v>715</v>
      </c>
      <c r="G235" s="113"/>
      <c r="H235" s="114">
        <v>500</v>
      </c>
      <c r="I235" s="132">
        <v>872</v>
      </c>
      <c r="J235" s="138" t="s">
        <v>744</v>
      </c>
      <c r="K235" s="134">
        <f>H235-F235</f>
        <v>-215</v>
      </c>
      <c r="L235" s="135">
        <f>K235/F235</f>
        <v>-0.30069930069930068</v>
      </c>
      <c r="M235" s="136" t="s">
        <v>663</v>
      </c>
      <c r="N235" s="137">
        <v>43670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109</v>
      </c>
      <c r="B236" s="106">
        <v>43098</v>
      </c>
      <c r="C236" s="106"/>
      <c r="D236" s="107" t="s">
        <v>735</v>
      </c>
      <c r="E236" s="108" t="s">
        <v>623</v>
      </c>
      <c r="F236" s="109">
        <v>435</v>
      </c>
      <c r="G236" s="108"/>
      <c r="H236" s="108">
        <v>542.5</v>
      </c>
      <c r="I236" s="126">
        <v>539</v>
      </c>
      <c r="J236" s="141" t="s">
        <v>682</v>
      </c>
      <c r="K236" s="128">
        <v>107.5</v>
      </c>
      <c r="L236" s="129">
        <v>0.247126436781609</v>
      </c>
      <c r="M236" s="130" t="s">
        <v>599</v>
      </c>
      <c r="N236" s="131">
        <v>43206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110</v>
      </c>
      <c r="B237" s="106">
        <v>43098</v>
      </c>
      <c r="C237" s="106"/>
      <c r="D237" s="107" t="s">
        <v>571</v>
      </c>
      <c r="E237" s="108" t="s">
        <v>623</v>
      </c>
      <c r="F237" s="109">
        <v>885</v>
      </c>
      <c r="G237" s="108"/>
      <c r="H237" s="108">
        <v>1090</v>
      </c>
      <c r="I237" s="126">
        <v>1084</v>
      </c>
      <c r="J237" s="141" t="s">
        <v>682</v>
      </c>
      <c r="K237" s="128">
        <v>205</v>
      </c>
      <c r="L237" s="129">
        <v>0.23163841807909599</v>
      </c>
      <c r="M237" s="130" t="s">
        <v>599</v>
      </c>
      <c r="N237" s="131">
        <v>43213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7">
        <v>111</v>
      </c>
      <c r="B238" s="348">
        <v>43192</v>
      </c>
      <c r="C238" s="348"/>
      <c r="D238" s="116" t="s">
        <v>752</v>
      </c>
      <c r="E238" s="351" t="s">
        <v>623</v>
      </c>
      <c r="F238" s="354">
        <v>478.5</v>
      </c>
      <c r="G238" s="351"/>
      <c r="H238" s="351">
        <v>442</v>
      </c>
      <c r="I238" s="357">
        <v>613</v>
      </c>
      <c r="J238" s="384" t="s">
        <v>3403</v>
      </c>
      <c r="K238" s="134">
        <f>H238-F238</f>
        <v>-36.5</v>
      </c>
      <c r="L238" s="135">
        <f>K238/F238</f>
        <v>-7.6280041797283177E-2</v>
      </c>
      <c r="M238" s="136" t="s">
        <v>663</v>
      </c>
      <c r="N238" s="137">
        <v>43762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112</v>
      </c>
      <c r="B239" s="110">
        <v>43194</v>
      </c>
      <c r="C239" s="110"/>
      <c r="D239" s="374" t="s">
        <v>2978</v>
      </c>
      <c r="E239" s="112" t="s">
        <v>623</v>
      </c>
      <c r="F239" s="113">
        <f>141.5-7.3</f>
        <v>134.19999999999999</v>
      </c>
      <c r="G239" s="113"/>
      <c r="H239" s="114">
        <v>77</v>
      </c>
      <c r="I239" s="132">
        <v>180</v>
      </c>
      <c r="J239" s="384" t="s">
        <v>3402</v>
      </c>
      <c r="K239" s="134">
        <f>H239-F239</f>
        <v>-57.199999999999989</v>
      </c>
      <c r="L239" s="135">
        <f>K239/F239</f>
        <v>-0.42622950819672129</v>
      </c>
      <c r="M239" s="136" t="s">
        <v>663</v>
      </c>
      <c r="N239" s="137">
        <v>43522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113</v>
      </c>
      <c r="B240" s="110">
        <v>43209</v>
      </c>
      <c r="C240" s="110"/>
      <c r="D240" s="111" t="s">
        <v>745</v>
      </c>
      <c r="E240" s="112" t="s">
        <v>623</v>
      </c>
      <c r="F240" s="113">
        <v>430</v>
      </c>
      <c r="G240" s="113"/>
      <c r="H240" s="114">
        <v>220</v>
      </c>
      <c r="I240" s="132">
        <v>537</v>
      </c>
      <c r="J240" s="138" t="s">
        <v>746</v>
      </c>
      <c r="K240" s="134">
        <f>H240-F240</f>
        <v>-210</v>
      </c>
      <c r="L240" s="135">
        <f>K240/F240</f>
        <v>-0.48837209302325579</v>
      </c>
      <c r="M240" s="136" t="s">
        <v>663</v>
      </c>
      <c r="N240" s="137">
        <v>43252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8">
        <v>114</v>
      </c>
      <c r="B241" s="159">
        <v>43220</v>
      </c>
      <c r="C241" s="159"/>
      <c r="D241" s="160" t="s">
        <v>394</v>
      </c>
      <c r="E241" s="161" t="s">
        <v>623</v>
      </c>
      <c r="F241" s="163">
        <v>153.5</v>
      </c>
      <c r="G241" s="163"/>
      <c r="H241" s="163">
        <v>196</v>
      </c>
      <c r="I241" s="163">
        <v>196</v>
      </c>
      <c r="J241" s="359" t="s">
        <v>3494</v>
      </c>
      <c r="K241" s="183">
        <f>H241-F241</f>
        <v>42.5</v>
      </c>
      <c r="L241" s="184">
        <f>K241/F241</f>
        <v>0.27687296416938112</v>
      </c>
      <c r="M241" s="162" t="s">
        <v>599</v>
      </c>
      <c r="N241" s="185">
        <v>43605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115</v>
      </c>
      <c r="B242" s="110">
        <v>43306</v>
      </c>
      <c r="C242" s="110"/>
      <c r="D242" s="111" t="s">
        <v>768</v>
      </c>
      <c r="E242" s="112" t="s">
        <v>623</v>
      </c>
      <c r="F242" s="113">
        <v>27.5</v>
      </c>
      <c r="G242" s="113"/>
      <c r="H242" s="114">
        <v>13.1</v>
      </c>
      <c r="I242" s="132">
        <v>60</v>
      </c>
      <c r="J242" s="138" t="s">
        <v>772</v>
      </c>
      <c r="K242" s="134">
        <v>-14.4</v>
      </c>
      <c r="L242" s="135">
        <v>-0.52363636363636401</v>
      </c>
      <c r="M242" s="136" t="s">
        <v>663</v>
      </c>
      <c r="N242" s="137">
        <v>43138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7">
        <v>116</v>
      </c>
      <c r="B243" s="348">
        <v>43318</v>
      </c>
      <c r="C243" s="348"/>
      <c r="D243" s="116" t="s">
        <v>747</v>
      </c>
      <c r="E243" s="351" t="s">
        <v>623</v>
      </c>
      <c r="F243" s="351">
        <v>148.5</v>
      </c>
      <c r="G243" s="351"/>
      <c r="H243" s="351">
        <v>102</v>
      </c>
      <c r="I243" s="357">
        <v>182</v>
      </c>
      <c r="J243" s="138" t="s">
        <v>3493</v>
      </c>
      <c r="K243" s="134">
        <f>H243-F243</f>
        <v>-46.5</v>
      </c>
      <c r="L243" s="135">
        <f>K243/F243</f>
        <v>-0.31313131313131315</v>
      </c>
      <c r="M243" s="136" t="s">
        <v>663</v>
      </c>
      <c r="N243" s="137">
        <v>43661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117</v>
      </c>
      <c r="B244" s="106">
        <v>43335</v>
      </c>
      <c r="C244" s="106"/>
      <c r="D244" s="107" t="s">
        <v>773</v>
      </c>
      <c r="E244" s="108" t="s">
        <v>623</v>
      </c>
      <c r="F244" s="156">
        <v>285</v>
      </c>
      <c r="G244" s="108"/>
      <c r="H244" s="108">
        <v>355</v>
      </c>
      <c r="I244" s="126">
        <v>364</v>
      </c>
      <c r="J244" s="141" t="s">
        <v>774</v>
      </c>
      <c r="K244" s="128">
        <v>70</v>
      </c>
      <c r="L244" s="129">
        <v>0.24561403508771901</v>
      </c>
      <c r="M244" s="130" t="s">
        <v>599</v>
      </c>
      <c r="N244" s="131">
        <v>43455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118</v>
      </c>
      <c r="B245" s="106">
        <v>43341</v>
      </c>
      <c r="C245" s="106"/>
      <c r="D245" s="107" t="s">
        <v>384</v>
      </c>
      <c r="E245" s="108" t="s">
        <v>623</v>
      </c>
      <c r="F245" s="156">
        <v>525</v>
      </c>
      <c r="G245" s="108"/>
      <c r="H245" s="108">
        <v>585</v>
      </c>
      <c r="I245" s="126">
        <v>635</v>
      </c>
      <c r="J245" s="141" t="s">
        <v>748</v>
      </c>
      <c r="K245" s="128">
        <f t="shared" ref="K245:K257" si="98">H245-F245</f>
        <v>60</v>
      </c>
      <c r="L245" s="129">
        <f t="shared" ref="L245:L257" si="99">K245/F245</f>
        <v>0.11428571428571428</v>
      </c>
      <c r="M245" s="130" t="s">
        <v>599</v>
      </c>
      <c r="N245" s="131">
        <v>43662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119</v>
      </c>
      <c r="B246" s="106">
        <v>43395</v>
      </c>
      <c r="C246" s="106"/>
      <c r="D246" s="107" t="s">
        <v>368</v>
      </c>
      <c r="E246" s="108" t="s">
        <v>623</v>
      </c>
      <c r="F246" s="156">
        <v>475</v>
      </c>
      <c r="G246" s="108"/>
      <c r="H246" s="108">
        <v>574</v>
      </c>
      <c r="I246" s="126">
        <v>570</v>
      </c>
      <c r="J246" s="141" t="s">
        <v>682</v>
      </c>
      <c r="K246" s="128">
        <f t="shared" si="98"/>
        <v>99</v>
      </c>
      <c r="L246" s="129">
        <f t="shared" si="99"/>
        <v>0.20842105263157895</v>
      </c>
      <c r="M246" s="130" t="s">
        <v>599</v>
      </c>
      <c r="N246" s="131">
        <v>43403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120</v>
      </c>
      <c r="B247" s="154">
        <v>43397</v>
      </c>
      <c r="C247" s="154"/>
      <c r="D247" s="413" t="s">
        <v>391</v>
      </c>
      <c r="E247" s="156" t="s">
        <v>623</v>
      </c>
      <c r="F247" s="156">
        <v>707.5</v>
      </c>
      <c r="G247" s="156"/>
      <c r="H247" s="156">
        <v>872</v>
      </c>
      <c r="I247" s="178">
        <v>872</v>
      </c>
      <c r="J247" s="179" t="s">
        <v>682</v>
      </c>
      <c r="K247" s="128">
        <f t="shared" si="98"/>
        <v>164.5</v>
      </c>
      <c r="L247" s="180">
        <f t="shared" si="99"/>
        <v>0.23250883392226149</v>
      </c>
      <c r="M247" s="181" t="s">
        <v>599</v>
      </c>
      <c r="N247" s="182">
        <v>43482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121</v>
      </c>
      <c r="B248" s="154">
        <v>43398</v>
      </c>
      <c r="C248" s="154"/>
      <c r="D248" s="413" t="s">
        <v>348</v>
      </c>
      <c r="E248" s="156" t="s">
        <v>623</v>
      </c>
      <c r="F248" s="156">
        <v>162</v>
      </c>
      <c r="G248" s="156"/>
      <c r="H248" s="156">
        <v>204</v>
      </c>
      <c r="I248" s="178">
        <v>209</v>
      </c>
      <c r="J248" s="179" t="s">
        <v>3492</v>
      </c>
      <c r="K248" s="128">
        <f t="shared" si="98"/>
        <v>42</v>
      </c>
      <c r="L248" s="180">
        <f t="shared" si="99"/>
        <v>0.25925925925925924</v>
      </c>
      <c r="M248" s="181" t="s">
        <v>599</v>
      </c>
      <c r="N248" s="182">
        <v>43539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122</v>
      </c>
      <c r="B249" s="207">
        <v>43399</v>
      </c>
      <c r="C249" s="207"/>
      <c r="D249" s="155" t="s">
        <v>495</v>
      </c>
      <c r="E249" s="208" t="s">
        <v>623</v>
      </c>
      <c r="F249" s="208">
        <v>240</v>
      </c>
      <c r="G249" s="208"/>
      <c r="H249" s="208">
        <v>297</v>
      </c>
      <c r="I249" s="232">
        <v>297</v>
      </c>
      <c r="J249" s="179" t="s">
        <v>682</v>
      </c>
      <c r="K249" s="233">
        <f t="shared" si="98"/>
        <v>57</v>
      </c>
      <c r="L249" s="234">
        <f t="shared" si="99"/>
        <v>0.23749999999999999</v>
      </c>
      <c r="M249" s="235" t="s">
        <v>599</v>
      </c>
      <c r="N249" s="236">
        <v>43417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123</v>
      </c>
      <c r="B250" s="106">
        <v>43439</v>
      </c>
      <c r="C250" s="106"/>
      <c r="D250" s="148" t="s">
        <v>749</v>
      </c>
      <c r="E250" s="108" t="s">
        <v>623</v>
      </c>
      <c r="F250" s="108">
        <v>202.5</v>
      </c>
      <c r="G250" s="108"/>
      <c r="H250" s="108">
        <v>255</v>
      </c>
      <c r="I250" s="126">
        <v>252</v>
      </c>
      <c r="J250" s="141" t="s">
        <v>682</v>
      </c>
      <c r="K250" s="128">
        <f t="shared" si="98"/>
        <v>52.5</v>
      </c>
      <c r="L250" s="129">
        <f t="shared" si="99"/>
        <v>0.25925925925925924</v>
      </c>
      <c r="M250" s="130" t="s">
        <v>599</v>
      </c>
      <c r="N250" s="131">
        <v>43542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124</v>
      </c>
      <c r="B251" s="207">
        <v>43465</v>
      </c>
      <c r="C251" s="106"/>
      <c r="D251" s="413" t="s">
        <v>423</v>
      </c>
      <c r="E251" s="208" t="s">
        <v>623</v>
      </c>
      <c r="F251" s="208">
        <v>710</v>
      </c>
      <c r="G251" s="208"/>
      <c r="H251" s="208">
        <v>866</v>
      </c>
      <c r="I251" s="232">
        <v>866</v>
      </c>
      <c r="J251" s="179" t="s">
        <v>682</v>
      </c>
      <c r="K251" s="128">
        <f t="shared" si="98"/>
        <v>156</v>
      </c>
      <c r="L251" s="129">
        <f t="shared" si="99"/>
        <v>0.21971830985915494</v>
      </c>
      <c r="M251" s="130" t="s">
        <v>599</v>
      </c>
      <c r="N251" s="362">
        <v>43553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125</v>
      </c>
      <c r="B252" s="207">
        <v>43522</v>
      </c>
      <c r="C252" s="207"/>
      <c r="D252" s="413" t="s">
        <v>141</v>
      </c>
      <c r="E252" s="208" t="s">
        <v>623</v>
      </c>
      <c r="F252" s="208">
        <v>337.25</v>
      </c>
      <c r="G252" s="208"/>
      <c r="H252" s="208">
        <v>398.5</v>
      </c>
      <c r="I252" s="232">
        <v>411</v>
      </c>
      <c r="J252" s="141" t="s">
        <v>3491</v>
      </c>
      <c r="K252" s="128">
        <f t="shared" si="98"/>
        <v>61.25</v>
      </c>
      <c r="L252" s="129">
        <f t="shared" si="99"/>
        <v>0.1816160118606375</v>
      </c>
      <c r="M252" s="130" t="s">
        <v>599</v>
      </c>
      <c r="N252" s="362">
        <v>43760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9">
        <v>126</v>
      </c>
      <c r="B253" s="164">
        <v>43559</v>
      </c>
      <c r="C253" s="164"/>
      <c r="D253" s="165" t="s">
        <v>410</v>
      </c>
      <c r="E253" s="166" t="s">
        <v>623</v>
      </c>
      <c r="F253" s="166">
        <v>130</v>
      </c>
      <c r="G253" s="166"/>
      <c r="H253" s="166">
        <v>65</v>
      </c>
      <c r="I253" s="186">
        <v>158</v>
      </c>
      <c r="J253" s="138" t="s">
        <v>750</v>
      </c>
      <c r="K253" s="134">
        <f t="shared" si="98"/>
        <v>-65</v>
      </c>
      <c r="L253" s="135">
        <f t="shared" si="99"/>
        <v>-0.5</v>
      </c>
      <c r="M253" s="136" t="s">
        <v>663</v>
      </c>
      <c r="N253" s="137">
        <v>43726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0">
        <v>127</v>
      </c>
      <c r="B254" s="187">
        <v>43017</v>
      </c>
      <c r="C254" s="187"/>
      <c r="D254" s="188" t="s">
        <v>169</v>
      </c>
      <c r="E254" s="189" t="s">
        <v>623</v>
      </c>
      <c r="F254" s="190">
        <v>141.5</v>
      </c>
      <c r="G254" s="191"/>
      <c r="H254" s="191">
        <v>183.5</v>
      </c>
      <c r="I254" s="191">
        <v>210</v>
      </c>
      <c r="J254" s="218" t="s">
        <v>3440</v>
      </c>
      <c r="K254" s="219">
        <f t="shared" si="98"/>
        <v>42</v>
      </c>
      <c r="L254" s="220">
        <f t="shared" si="99"/>
        <v>0.29681978798586572</v>
      </c>
      <c r="M254" s="190" t="s">
        <v>599</v>
      </c>
      <c r="N254" s="221">
        <v>43042</v>
      </c>
      <c r="O254" s="57"/>
      <c r="P254" s="16"/>
      <c r="Q254" s="16"/>
      <c r="R254" s="94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128</v>
      </c>
      <c r="B255" s="164">
        <v>43074</v>
      </c>
      <c r="C255" s="164"/>
      <c r="D255" s="165" t="s">
        <v>303</v>
      </c>
      <c r="E255" s="166" t="s">
        <v>623</v>
      </c>
      <c r="F255" s="167">
        <v>172</v>
      </c>
      <c r="G255" s="166"/>
      <c r="H255" s="166">
        <v>155.25</v>
      </c>
      <c r="I255" s="186">
        <v>230</v>
      </c>
      <c r="J255" s="384" t="s">
        <v>3400</v>
      </c>
      <c r="K255" s="134">
        <f t="shared" ref="K255" si="100">H255-F255</f>
        <v>-16.75</v>
      </c>
      <c r="L255" s="135">
        <f t="shared" ref="L255" si="101">K255/F255</f>
        <v>-9.7383720930232565E-2</v>
      </c>
      <c r="M255" s="136" t="s">
        <v>663</v>
      </c>
      <c r="N255" s="137">
        <v>43787</v>
      </c>
      <c r="O255" s="57"/>
      <c r="P255" s="16"/>
      <c r="Q255" s="16"/>
      <c r="R255" s="17" t="s">
        <v>751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0">
        <v>129</v>
      </c>
      <c r="B256" s="187">
        <v>43398</v>
      </c>
      <c r="C256" s="187"/>
      <c r="D256" s="188" t="s">
        <v>104</v>
      </c>
      <c r="E256" s="189" t="s">
        <v>623</v>
      </c>
      <c r="F256" s="191">
        <v>698.5</v>
      </c>
      <c r="G256" s="191"/>
      <c r="H256" s="191">
        <v>850</v>
      </c>
      <c r="I256" s="191">
        <v>890</v>
      </c>
      <c r="J256" s="222" t="s">
        <v>3488</v>
      </c>
      <c r="K256" s="219">
        <f t="shared" si="98"/>
        <v>151.5</v>
      </c>
      <c r="L256" s="220">
        <f t="shared" si="99"/>
        <v>0.21689334287759485</v>
      </c>
      <c r="M256" s="190" t="s">
        <v>599</v>
      </c>
      <c r="N256" s="221">
        <v>43453</v>
      </c>
      <c r="O256" s="57"/>
      <c r="P256" s="16"/>
      <c r="Q256" s="16"/>
      <c r="R256" s="94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130</v>
      </c>
      <c r="B257" s="159">
        <v>42877</v>
      </c>
      <c r="C257" s="159"/>
      <c r="D257" s="160" t="s">
        <v>383</v>
      </c>
      <c r="E257" s="161" t="s">
        <v>623</v>
      </c>
      <c r="F257" s="162">
        <v>127.6</v>
      </c>
      <c r="G257" s="163"/>
      <c r="H257" s="163">
        <v>138</v>
      </c>
      <c r="I257" s="163">
        <v>190</v>
      </c>
      <c r="J257" s="385" t="s">
        <v>3404</v>
      </c>
      <c r="K257" s="183">
        <f t="shared" si="98"/>
        <v>10.400000000000006</v>
      </c>
      <c r="L257" s="184">
        <f t="shared" si="99"/>
        <v>8.1504702194357417E-2</v>
      </c>
      <c r="M257" s="162" t="s">
        <v>599</v>
      </c>
      <c r="N257" s="185">
        <v>43774</v>
      </c>
      <c r="O257" s="57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1">
        <v>131</v>
      </c>
      <c r="B258" s="195">
        <v>43158</v>
      </c>
      <c r="C258" s="195"/>
      <c r="D258" s="192" t="s">
        <v>754</v>
      </c>
      <c r="E258" s="196" t="s">
        <v>623</v>
      </c>
      <c r="F258" s="197">
        <v>317</v>
      </c>
      <c r="G258" s="196"/>
      <c r="H258" s="196"/>
      <c r="I258" s="225">
        <v>398</v>
      </c>
      <c r="J258" s="238" t="s">
        <v>601</v>
      </c>
      <c r="K258" s="194"/>
      <c r="L258" s="193"/>
      <c r="M258" s="224" t="s">
        <v>601</v>
      </c>
      <c r="N258" s="223"/>
      <c r="O258" s="57"/>
      <c r="P258" s="16"/>
      <c r="Q258" s="16"/>
      <c r="R258" s="94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9">
        <v>132</v>
      </c>
      <c r="B259" s="164">
        <v>43164</v>
      </c>
      <c r="C259" s="164"/>
      <c r="D259" s="165" t="s">
        <v>135</v>
      </c>
      <c r="E259" s="166" t="s">
        <v>623</v>
      </c>
      <c r="F259" s="167">
        <f>510-14.4</f>
        <v>495.6</v>
      </c>
      <c r="G259" s="166"/>
      <c r="H259" s="166">
        <v>350</v>
      </c>
      <c r="I259" s="186">
        <v>672</v>
      </c>
      <c r="J259" s="384" t="s">
        <v>3461</v>
      </c>
      <c r="K259" s="134">
        <f t="shared" ref="K259" si="102">H259-F259</f>
        <v>-145.60000000000002</v>
      </c>
      <c r="L259" s="135">
        <f t="shared" ref="L259" si="103">K259/F259</f>
        <v>-0.29378531073446329</v>
      </c>
      <c r="M259" s="136" t="s">
        <v>663</v>
      </c>
      <c r="N259" s="137">
        <v>43887</v>
      </c>
      <c r="O259" s="57"/>
      <c r="P259" s="16"/>
      <c r="Q259" s="16"/>
      <c r="R259" s="17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9">
        <v>133</v>
      </c>
      <c r="B260" s="164">
        <v>43237</v>
      </c>
      <c r="C260" s="164"/>
      <c r="D260" s="165" t="s">
        <v>489</v>
      </c>
      <c r="E260" s="166" t="s">
        <v>623</v>
      </c>
      <c r="F260" s="167">
        <v>230.3</v>
      </c>
      <c r="G260" s="166"/>
      <c r="H260" s="166">
        <v>102.5</v>
      </c>
      <c r="I260" s="186">
        <v>348</v>
      </c>
      <c r="J260" s="384" t="s">
        <v>3482</v>
      </c>
      <c r="K260" s="134">
        <f t="shared" ref="K260" si="104">H260-F260</f>
        <v>-127.80000000000001</v>
      </c>
      <c r="L260" s="135">
        <f t="shared" ref="L260" si="105">K260/F260</f>
        <v>-0.55492835432045162</v>
      </c>
      <c r="M260" s="136" t="s">
        <v>663</v>
      </c>
      <c r="N260" s="137">
        <v>43896</v>
      </c>
      <c r="O260" s="57"/>
      <c r="P260" s="16"/>
      <c r="Q260" s="16"/>
      <c r="R260" s="17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5">
        <v>134</v>
      </c>
      <c r="B261" s="198">
        <v>43258</v>
      </c>
      <c r="C261" s="198"/>
      <c r="D261" s="201" t="s">
        <v>449</v>
      </c>
      <c r="E261" s="199" t="s">
        <v>623</v>
      </c>
      <c r="F261" s="197">
        <f>342.5-5.1</f>
        <v>337.4</v>
      </c>
      <c r="G261" s="199"/>
      <c r="H261" s="199"/>
      <c r="I261" s="226">
        <v>439</v>
      </c>
      <c r="J261" s="238" t="s">
        <v>601</v>
      </c>
      <c r="K261" s="228"/>
      <c r="L261" s="229"/>
      <c r="M261" s="227" t="s">
        <v>601</v>
      </c>
      <c r="N261" s="230"/>
      <c r="O261" s="57"/>
      <c r="P261" s="16"/>
      <c r="Q261" s="16"/>
      <c r="R261" s="94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5">
        <v>135</v>
      </c>
      <c r="B262" s="198">
        <v>43285</v>
      </c>
      <c r="C262" s="198"/>
      <c r="D262" s="202" t="s">
        <v>49</v>
      </c>
      <c r="E262" s="199" t="s">
        <v>623</v>
      </c>
      <c r="F262" s="197">
        <f>127.5-5.53</f>
        <v>121.97</v>
      </c>
      <c r="G262" s="199"/>
      <c r="H262" s="199"/>
      <c r="I262" s="226">
        <v>170</v>
      </c>
      <c r="J262" s="238" t="s">
        <v>601</v>
      </c>
      <c r="K262" s="228"/>
      <c r="L262" s="229"/>
      <c r="M262" s="227" t="s">
        <v>601</v>
      </c>
      <c r="N262" s="230"/>
      <c r="O262" s="57"/>
      <c r="P262" s="16"/>
      <c r="Q262" s="16"/>
      <c r="R262" s="342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9">
        <v>136</v>
      </c>
      <c r="B263" s="164">
        <v>43294</v>
      </c>
      <c r="C263" s="164"/>
      <c r="D263" s="165" t="s">
        <v>243</v>
      </c>
      <c r="E263" s="166" t="s">
        <v>623</v>
      </c>
      <c r="F263" s="167">
        <v>46.5</v>
      </c>
      <c r="G263" s="166"/>
      <c r="H263" s="166">
        <v>17</v>
      </c>
      <c r="I263" s="186">
        <v>59</v>
      </c>
      <c r="J263" s="384" t="s">
        <v>3460</v>
      </c>
      <c r="K263" s="134">
        <f t="shared" ref="K263" si="106">H263-F263</f>
        <v>-29.5</v>
      </c>
      <c r="L263" s="135">
        <f t="shared" ref="L263" si="107">K263/F263</f>
        <v>-0.63440860215053763</v>
      </c>
      <c r="M263" s="136" t="s">
        <v>663</v>
      </c>
      <c r="N263" s="137">
        <v>43887</v>
      </c>
      <c r="O263" s="57"/>
      <c r="P263" s="16"/>
      <c r="Q263" s="16"/>
      <c r="R263" s="17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1">
        <v>137</v>
      </c>
      <c r="B264" s="195">
        <v>43396</v>
      </c>
      <c r="C264" s="195"/>
      <c r="D264" s="202" t="s">
        <v>425</v>
      </c>
      <c r="E264" s="199" t="s">
        <v>623</v>
      </c>
      <c r="F264" s="200">
        <v>156.5</v>
      </c>
      <c r="G264" s="199"/>
      <c r="H264" s="199"/>
      <c r="I264" s="226">
        <v>191</v>
      </c>
      <c r="J264" s="238" t="s">
        <v>601</v>
      </c>
      <c r="K264" s="228"/>
      <c r="L264" s="229"/>
      <c r="M264" s="227" t="s">
        <v>601</v>
      </c>
      <c r="N264" s="230"/>
      <c r="O264" s="57"/>
      <c r="P264" s="16"/>
      <c r="Q264" s="16"/>
      <c r="R264" s="344" t="s">
        <v>751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1">
        <v>138</v>
      </c>
      <c r="B265" s="195">
        <v>43439</v>
      </c>
      <c r="C265" s="195"/>
      <c r="D265" s="202" t="s">
        <v>330</v>
      </c>
      <c r="E265" s="199" t="s">
        <v>623</v>
      </c>
      <c r="F265" s="200">
        <v>259.5</v>
      </c>
      <c r="G265" s="199"/>
      <c r="H265" s="199"/>
      <c r="I265" s="226">
        <v>321</v>
      </c>
      <c r="J265" s="238" t="s">
        <v>601</v>
      </c>
      <c r="K265" s="228"/>
      <c r="L265" s="229"/>
      <c r="M265" s="227" t="s">
        <v>601</v>
      </c>
      <c r="N265" s="230"/>
      <c r="O265" s="16"/>
      <c r="P265" s="16"/>
      <c r="Q265" s="16"/>
      <c r="R265" s="342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139</v>
      </c>
      <c r="B266" s="164">
        <v>43439</v>
      </c>
      <c r="C266" s="164"/>
      <c r="D266" s="165" t="s">
        <v>775</v>
      </c>
      <c r="E266" s="166" t="s">
        <v>623</v>
      </c>
      <c r="F266" s="166">
        <v>715</v>
      </c>
      <c r="G266" s="166"/>
      <c r="H266" s="166">
        <v>445</v>
      </c>
      <c r="I266" s="186">
        <v>840</v>
      </c>
      <c r="J266" s="138" t="s">
        <v>2994</v>
      </c>
      <c r="K266" s="134">
        <f t="shared" ref="K266:K269" si="108">H266-F266</f>
        <v>-270</v>
      </c>
      <c r="L266" s="135">
        <f t="shared" ref="L266:L269" si="109">K266/F266</f>
        <v>-0.3776223776223776</v>
      </c>
      <c r="M266" s="136" t="s">
        <v>663</v>
      </c>
      <c r="N266" s="137">
        <v>43800</v>
      </c>
      <c r="O266" s="57"/>
      <c r="P266" s="16"/>
      <c r="Q266" s="16"/>
      <c r="R266" s="17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140</v>
      </c>
      <c r="B267" s="207">
        <v>43469</v>
      </c>
      <c r="C267" s="207"/>
      <c r="D267" s="155" t="s">
        <v>145</v>
      </c>
      <c r="E267" s="208" t="s">
        <v>623</v>
      </c>
      <c r="F267" s="208">
        <v>875</v>
      </c>
      <c r="G267" s="208"/>
      <c r="H267" s="208">
        <v>1165</v>
      </c>
      <c r="I267" s="232">
        <v>1185</v>
      </c>
      <c r="J267" s="141" t="s">
        <v>3489</v>
      </c>
      <c r="K267" s="128">
        <f t="shared" si="108"/>
        <v>290</v>
      </c>
      <c r="L267" s="129">
        <f t="shared" si="109"/>
        <v>0.33142857142857141</v>
      </c>
      <c r="M267" s="130" t="s">
        <v>599</v>
      </c>
      <c r="N267" s="362">
        <v>43847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141</v>
      </c>
      <c r="B268" s="207">
        <v>43559</v>
      </c>
      <c r="C268" s="207"/>
      <c r="D268" s="413" t="s">
        <v>345</v>
      </c>
      <c r="E268" s="208" t="s">
        <v>623</v>
      </c>
      <c r="F268" s="208">
        <f>387-14.63</f>
        <v>372.37</v>
      </c>
      <c r="G268" s="208"/>
      <c r="H268" s="208">
        <v>490</v>
      </c>
      <c r="I268" s="232">
        <v>490</v>
      </c>
      <c r="J268" s="141" t="s">
        <v>682</v>
      </c>
      <c r="K268" s="128">
        <f t="shared" si="108"/>
        <v>117.63</v>
      </c>
      <c r="L268" s="129">
        <f t="shared" si="109"/>
        <v>0.31589548030185027</v>
      </c>
      <c r="M268" s="130" t="s">
        <v>599</v>
      </c>
      <c r="N268" s="362">
        <v>43850</v>
      </c>
      <c r="O268" s="57"/>
      <c r="P268" s="16"/>
      <c r="Q268" s="16"/>
      <c r="R268" s="17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9">
        <v>142</v>
      </c>
      <c r="B269" s="164">
        <v>43578</v>
      </c>
      <c r="C269" s="164"/>
      <c r="D269" s="165" t="s">
        <v>776</v>
      </c>
      <c r="E269" s="166" t="s">
        <v>600</v>
      </c>
      <c r="F269" s="166">
        <v>220</v>
      </c>
      <c r="G269" s="166"/>
      <c r="H269" s="166">
        <v>127.5</v>
      </c>
      <c r="I269" s="186">
        <v>284</v>
      </c>
      <c r="J269" s="384" t="s">
        <v>3483</v>
      </c>
      <c r="K269" s="134">
        <f t="shared" si="108"/>
        <v>-92.5</v>
      </c>
      <c r="L269" s="135">
        <f t="shared" si="109"/>
        <v>-0.42045454545454547</v>
      </c>
      <c r="M269" s="136" t="s">
        <v>663</v>
      </c>
      <c r="N269" s="137">
        <v>43896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143</v>
      </c>
      <c r="B270" s="207">
        <v>43622</v>
      </c>
      <c r="C270" s="207"/>
      <c r="D270" s="413" t="s">
        <v>496</v>
      </c>
      <c r="E270" s="208" t="s">
        <v>600</v>
      </c>
      <c r="F270" s="208">
        <v>332.8</v>
      </c>
      <c r="G270" s="208"/>
      <c r="H270" s="208">
        <v>405</v>
      </c>
      <c r="I270" s="232">
        <v>419</v>
      </c>
      <c r="J270" s="141" t="s">
        <v>3490</v>
      </c>
      <c r="K270" s="128">
        <f t="shared" ref="K270" si="110">H270-F270</f>
        <v>72.199999999999989</v>
      </c>
      <c r="L270" s="129">
        <f t="shared" ref="L270" si="111">K270/F270</f>
        <v>0.21694711538461534</v>
      </c>
      <c r="M270" s="130" t="s">
        <v>599</v>
      </c>
      <c r="N270" s="362">
        <v>43860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44">
        <v>144</v>
      </c>
      <c r="B271" s="143">
        <v>43641</v>
      </c>
      <c r="C271" s="143"/>
      <c r="D271" s="144" t="s">
        <v>139</v>
      </c>
      <c r="E271" s="145" t="s">
        <v>623</v>
      </c>
      <c r="F271" s="146">
        <v>386</v>
      </c>
      <c r="G271" s="147"/>
      <c r="H271" s="147">
        <v>395</v>
      </c>
      <c r="I271" s="147">
        <v>452</v>
      </c>
      <c r="J271" s="170" t="s">
        <v>3405</v>
      </c>
      <c r="K271" s="171">
        <f t="shared" ref="K271" si="112">H271-F271</f>
        <v>9</v>
      </c>
      <c r="L271" s="172">
        <f t="shared" ref="L271" si="113">K271/F271</f>
        <v>2.3316062176165803E-2</v>
      </c>
      <c r="M271" s="173" t="s">
        <v>708</v>
      </c>
      <c r="N271" s="174">
        <v>43868</v>
      </c>
      <c r="O271" s="16"/>
      <c r="P271" s="16"/>
      <c r="Q271" s="16"/>
      <c r="R271" s="344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2">
        <v>145</v>
      </c>
      <c r="B272" s="195">
        <v>43707</v>
      </c>
      <c r="C272" s="195"/>
      <c r="D272" s="202" t="s">
        <v>260</v>
      </c>
      <c r="E272" s="199" t="s">
        <v>623</v>
      </c>
      <c r="F272" s="199" t="s">
        <v>755</v>
      </c>
      <c r="G272" s="199"/>
      <c r="H272" s="199"/>
      <c r="I272" s="226">
        <v>190</v>
      </c>
      <c r="J272" s="238" t="s">
        <v>601</v>
      </c>
      <c r="K272" s="228"/>
      <c r="L272" s="229"/>
      <c r="M272" s="358" t="s">
        <v>601</v>
      </c>
      <c r="N272" s="230"/>
      <c r="O272" s="16"/>
      <c r="P272" s="16"/>
      <c r="Q272" s="16"/>
      <c r="R272" s="344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146</v>
      </c>
      <c r="B273" s="207">
        <v>43731</v>
      </c>
      <c r="C273" s="207"/>
      <c r="D273" s="155" t="s">
        <v>440</v>
      </c>
      <c r="E273" s="208" t="s">
        <v>623</v>
      </c>
      <c r="F273" s="208">
        <v>235</v>
      </c>
      <c r="G273" s="208"/>
      <c r="H273" s="208">
        <v>295</v>
      </c>
      <c r="I273" s="232">
        <v>296</v>
      </c>
      <c r="J273" s="141" t="s">
        <v>3147</v>
      </c>
      <c r="K273" s="128">
        <f t="shared" ref="K273" si="114">H273-F273</f>
        <v>60</v>
      </c>
      <c r="L273" s="129">
        <f t="shared" ref="L273" si="115">K273/F273</f>
        <v>0.25531914893617019</v>
      </c>
      <c r="M273" s="130" t="s">
        <v>599</v>
      </c>
      <c r="N273" s="362">
        <v>43844</v>
      </c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147</v>
      </c>
      <c r="B274" s="207">
        <v>43752</v>
      </c>
      <c r="C274" s="207"/>
      <c r="D274" s="155" t="s">
        <v>2977</v>
      </c>
      <c r="E274" s="208" t="s">
        <v>623</v>
      </c>
      <c r="F274" s="208">
        <v>277.5</v>
      </c>
      <c r="G274" s="208"/>
      <c r="H274" s="208">
        <v>333</v>
      </c>
      <c r="I274" s="232">
        <v>333</v>
      </c>
      <c r="J274" s="141" t="s">
        <v>3148</v>
      </c>
      <c r="K274" s="128">
        <f t="shared" ref="K274" si="116">H274-F274</f>
        <v>55.5</v>
      </c>
      <c r="L274" s="129">
        <f t="shared" ref="L274" si="117">K274/F274</f>
        <v>0.2</v>
      </c>
      <c r="M274" s="130" t="s">
        <v>599</v>
      </c>
      <c r="N274" s="362">
        <v>43846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148</v>
      </c>
      <c r="B275" s="207">
        <v>43752</v>
      </c>
      <c r="C275" s="207"/>
      <c r="D275" s="155" t="s">
        <v>2976</v>
      </c>
      <c r="E275" s="208" t="s">
        <v>623</v>
      </c>
      <c r="F275" s="208">
        <v>930</v>
      </c>
      <c r="G275" s="208"/>
      <c r="H275" s="208">
        <v>1165</v>
      </c>
      <c r="I275" s="232">
        <v>1200</v>
      </c>
      <c r="J275" s="141" t="s">
        <v>3150</v>
      </c>
      <c r="K275" s="128">
        <f t="shared" ref="K275" si="118">H275-F275</f>
        <v>235</v>
      </c>
      <c r="L275" s="129">
        <f t="shared" ref="L275" si="119">K275/F275</f>
        <v>0.25268817204301075</v>
      </c>
      <c r="M275" s="130" t="s">
        <v>599</v>
      </c>
      <c r="N275" s="362">
        <v>43847</v>
      </c>
      <c r="O275" s="57"/>
      <c r="P275" s="16"/>
      <c r="Q275" s="16"/>
      <c r="R275" s="17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149</v>
      </c>
      <c r="B276" s="347">
        <v>43753</v>
      </c>
      <c r="C276" s="212"/>
      <c r="D276" s="373" t="s">
        <v>2975</v>
      </c>
      <c r="E276" s="350" t="s">
        <v>623</v>
      </c>
      <c r="F276" s="353">
        <v>111</v>
      </c>
      <c r="G276" s="350"/>
      <c r="H276" s="350"/>
      <c r="I276" s="356">
        <v>141</v>
      </c>
      <c r="J276" s="238" t="s">
        <v>601</v>
      </c>
      <c r="K276" s="238"/>
      <c r="L276" s="123"/>
      <c r="M276" s="361" t="s">
        <v>601</v>
      </c>
      <c r="N276" s="240"/>
      <c r="O276" s="16"/>
      <c r="P276" s="16"/>
      <c r="Q276" s="16"/>
      <c r="R276" s="344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6">
        <v>150</v>
      </c>
      <c r="B277" s="207">
        <v>43753</v>
      </c>
      <c r="C277" s="207"/>
      <c r="D277" s="155" t="s">
        <v>2974</v>
      </c>
      <c r="E277" s="208" t="s">
        <v>623</v>
      </c>
      <c r="F277" s="209">
        <v>296</v>
      </c>
      <c r="G277" s="208"/>
      <c r="H277" s="208">
        <v>370</v>
      </c>
      <c r="I277" s="232">
        <v>370</v>
      </c>
      <c r="J277" s="141" t="s">
        <v>682</v>
      </c>
      <c r="K277" s="128">
        <f t="shared" ref="K277" si="120">H277-F277</f>
        <v>74</v>
      </c>
      <c r="L277" s="129">
        <f t="shared" ref="L277" si="121">K277/F277</f>
        <v>0.25</v>
      </c>
      <c r="M277" s="130" t="s">
        <v>599</v>
      </c>
      <c r="N277" s="362">
        <v>43853</v>
      </c>
      <c r="O277" s="57"/>
      <c r="P277" s="16"/>
      <c r="Q277" s="16"/>
      <c r="R277" s="17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2">
        <v>151</v>
      </c>
      <c r="B278" s="211">
        <v>43754</v>
      </c>
      <c r="C278" s="211"/>
      <c r="D278" s="192" t="s">
        <v>2973</v>
      </c>
      <c r="E278" s="349" t="s">
        <v>623</v>
      </c>
      <c r="F278" s="352" t="s">
        <v>2939</v>
      </c>
      <c r="G278" s="349"/>
      <c r="H278" s="349"/>
      <c r="I278" s="355">
        <v>344</v>
      </c>
      <c r="J278" s="238" t="s">
        <v>601</v>
      </c>
      <c r="K278" s="241"/>
      <c r="L278" s="360"/>
      <c r="M278" s="343" t="s">
        <v>601</v>
      </c>
      <c r="N278" s="363"/>
      <c r="O278" s="16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46">
        <v>152</v>
      </c>
      <c r="B279" s="212">
        <v>43832</v>
      </c>
      <c r="C279" s="212"/>
      <c r="D279" s="216" t="s">
        <v>2253</v>
      </c>
      <c r="E279" s="213" t="s">
        <v>623</v>
      </c>
      <c r="F279" s="214" t="s">
        <v>3135</v>
      </c>
      <c r="G279" s="213"/>
      <c r="H279" s="213"/>
      <c r="I279" s="237">
        <v>590</v>
      </c>
      <c r="J279" s="238" t="s">
        <v>601</v>
      </c>
      <c r="K279" s="238"/>
      <c r="L279" s="123"/>
      <c r="M279" s="343" t="s">
        <v>601</v>
      </c>
      <c r="N279" s="240"/>
      <c r="O279" s="16"/>
      <c r="P279" s="16"/>
      <c r="Q279" s="16"/>
      <c r="R279" s="344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6">
        <v>153</v>
      </c>
      <c r="B280" s="207">
        <v>43966</v>
      </c>
      <c r="C280" s="207"/>
      <c r="D280" s="155" t="s">
        <v>65</v>
      </c>
      <c r="E280" s="208" t="s">
        <v>623</v>
      </c>
      <c r="F280" s="209">
        <v>67.5</v>
      </c>
      <c r="G280" s="208"/>
      <c r="H280" s="208">
        <v>86</v>
      </c>
      <c r="I280" s="232">
        <v>86</v>
      </c>
      <c r="J280" s="141" t="s">
        <v>3628</v>
      </c>
      <c r="K280" s="128">
        <f t="shared" ref="K280" si="122">H280-F280</f>
        <v>18.5</v>
      </c>
      <c r="L280" s="129">
        <f t="shared" ref="L280" si="123">K280/F280</f>
        <v>0.27407407407407408</v>
      </c>
      <c r="M280" s="130" t="s">
        <v>599</v>
      </c>
      <c r="N280" s="362">
        <v>44008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0">
        <v>154</v>
      </c>
      <c r="B281" s="3">
        <v>44035</v>
      </c>
      <c r="C281" s="212"/>
      <c r="D281" s="216" t="s">
        <v>495</v>
      </c>
      <c r="E281" s="213" t="s">
        <v>623</v>
      </c>
      <c r="F281" s="214" t="s">
        <v>3633</v>
      </c>
      <c r="G281" s="213"/>
      <c r="H281" s="213"/>
      <c r="I281" s="237">
        <v>296</v>
      </c>
      <c r="J281" s="238" t="s">
        <v>601</v>
      </c>
      <c r="K281" s="238"/>
      <c r="L281" s="123"/>
      <c r="M281" s="239"/>
      <c r="N281" s="240"/>
      <c r="O281" s="16"/>
      <c r="P281" s="16"/>
      <c r="Q281" s="16"/>
      <c r="R281" s="344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Q282" s="16"/>
      <c r="R282" s="344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Q283" s="16"/>
      <c r="R283" s="344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0"/>
      <c r="B284" s="212"/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Q284" s="16"/>
      <c r="R284" s="344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0"/>
      <c r="B285" s="212"/>
      <c r="C285" s="212"/>
      <c r="D285" s="216"/>
      <c r="E285" s="213"/>
      <c r="F285" s="214"/>
      <c r="G285" s="213"/>
      <c r="H285" s="213"/>
      <c r="I285" s="237"/>
      <c r="J285" s="238"/>
      <c r="K285" s="238"/>
      <c r="L285" s="123"/>
      <c r="M285" s="239"/>
      <c r="N285" s="240"/>
      <c r="O285" s="16"/>
      <c r="P285" s="16"/>
      <c r="Q285" s="16"/>
      <c r="R285" s="344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0"/>
      <c r="B286" s="212"/>
      <c r="C286" s="212"/>
      <c r="D286" s="216"/>
      <c r="E286" s="213"/>
      <c r="F286" s="214"/>
      <c r="G286" s="213"/>
      <c r="H286" s="213"/>
      <c r="I286" s="237"/>
      <c r="J286" s="238"/>
      <c r="K286" s="238"/>
      <c r="L286" s="123"/>
      <c r="M286" s="239"/>
      <c r="N286" s="240"/>
      <c r="O286" s="16"/>
      <c r="P286" s="16"/>
      <c r="Q286" s="16"/>
      <c r="R286" s="344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0"/>
      <c r="B287" s="212"/>
      <c r="C287" s="212"/>
      <c r="D287" s="216"/>
      <c r="E287" s="213"/>
      <c r="F287" s="214"/>
      <c r="G287" s="213"/>
      <c r="H287" s="213"/>
      <c r="I287" s="237"/>
      <c r="J287" s="238"/>
      <c r="K287" s="238"/>
      <c r="L287" s="123"/>
      <c r="M287" s="239"/>
      <c r="N287" s="240"/>
      <c r="O287" s="16"/>
      <c r="P287" s="16"/>
      <c r="Q287" s="16"/>
      <c r="R287" s="344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0"/>
      <c r="B288" s="212"/>
      <c r="C288" s="212"/>
      <c r="D288" s="216"/>
      <c r="E288" s="213"/>
      <c r="F288" s="214"/>
      <c r="G288" s="213"/>
      <c r="H288" s="213"/>
      <c r="I288" s="237"/>
      <c r="J288" s="238"/>
      <c r="K288" s="238"/>
      <c r="L288" s="123"/>
      <c r="M288" s="239"/>
      <c r="N288" s="240"/>
      <c r="O288" s="16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18">
      <c r="A289" s="210"/>
      <c r="B289" s="212"/>
      <c r="C289" s="212"/>
      <c r="D289" s="216"/>
      <c r="E289" s="213"/>
      <c r="F289" s="214"/>
      <c r="G289" s="213"/>
      <c r="H289" s="213"/>
      <c r="I289" s="237"/>
      <c r="J289" s="238"/>
      <c r="K289" s="238"/>
      <c r="L289" s="123"/>
      <c r="M289" s="239"/>
      <c r="N289" s="240"/>
      <c r="O289" s="16"/>
      <c r="P289" s="16"/>
      <c r="R289" s="344"/>
    </row>
    <row r="290" spans="1:18">
      <c r="A290" s="210"/>
      <c r="B290" s="212"/>
      <c r="C290" s="212"/>
      <c r="D290" s="216"/>
      <c r="E290" s="213"/>
      <c r="F290" s="214"/>
      <c r="G290" s="213"/>
      <c r="H290" s="213"/>
      <c r="I290" s="237"/>
      <c r="J290" s="238"/>
      <c r="K290" s="238"/>
      <c r="L290" s="123"/>
      <c r="M290" s="239"/>
      <c r="N290" s="240"/>
      <c r="O290" s="16"/>
      <c r="P290" s="16"/>
      <c r="R290" s="344"/>
    </row>
    <row r="291" spans="1:18">
      <c r="A291" s="210"/>
      <c r="B291" s="212"/>
      <c r="C291" s="212"/>
      <c r="D291" s="216"/>
      <c r="E291" s="213"/>
      <c r="F291" s="214"/>
      <c r="G291" s="213"/>
      <c r="H291" s="213"/>
      <c r="I291" s="237"/>
      <c r="J291" s="238"/>
      <c r="K291" s="238"/>
      <c r="L291" s="123"/>
      <c r="M291" s="239"/>
      <c r="N291" s="240"/>
      <c r="O291" s="16"/>
      <c r="P291" s="16"/>
      <c r="R291" s="344"/>
    </row>
    <row r="292" spans="1:18">
      <c r="A292" s="210"/>
      <c r="B292" s="212"/>
      <c r="C292" s="212"/>
      <c r="D292" s="216"/>
      <c r="E292" s="213"/>
      <c r="F292" s="214"/>
      <c r="G292" s="213"/>
      <c r="H292" s="213"/>
      <c r="I292" s="237"/>
      <c r="J292" s="238"/>
      <c r="K292" s="238"/>
      <c r="L292" s="123"/>
      <c r="M292" s="239"/>
      <c r="N292" s="240"/>
      <c r="O292" s="16"/>
      <c r="P292" s="16"/>
      <c r="R292" s="344"/>
    </row>
    <row r="293" spans="1:18">
      <c r="A293" s="210"/>
      <c r="B293" s="200" t="s">
        <v>2980</v>
      </c>
      <c r="O293" s="16"/>
      <c r="P293" s="16"/>
      <c r="R293" s="344"/>
    </row>
    <row r="294" spans="1:18">
      <c r="R294" s="242"/>
    </row>
    <row r="295" spans="1:18">
      <c r="R295" s="242"/>
    </row>
    <row r="296" spans="1:18">
      <c r="R296" s="242"/>
    </row>
    <row r="297" spans="1:18">
      <c r="R297" s="242"/>
    </row>
    <row r="298" spans="1:18">
      <c r="R298" s="242"/>
    </row>
    <row r="299" spans="1:18">
      <c r="R299" s="242"/>
    </row>
    <row r="300" spans="1:18">
      <c r="R300" s="242"/>
    </row>
    <row r="301" spans="1:18">
      <c r="R301" s="242"/>
    </row>
    <row r="302" spans="1:18">
      <c r="R302" s="242"/>
    </row>
    <row r="303" spans="1:18">
      <c r="R303" s="242"/>
    </row>
    <row r="304" spans="1:18">
      <c r="R304" s="242"/>
    </row>
    <row r="310" spans="1:1">
      <c r="A310" s="217"/>
    </row>
    <row r="311" spans="1:1">
      <c r="A311" s="217"/>
    </row>
    <row r="312" spans="1:1">
      <c r="A312" s="213"/>
    </row>
  </sheetData>
  <autoFilter ref="R1:R31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2020-09-16T03:03:30Z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