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1054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F&amp;O)'!$R$1:$R$316</definedName>
  </definedNames>
  <calcPr calcId="152511"/>
</workbook>
</file>

<file path=xl/calcChain.xml><?xml version="1.0" encoding="utf-8"?>
<calcChain xmlns="http://schemas.openxmlformats.org/spreadsheetml/2006/main">
  <c r="L21" i="6" l="1"/>
  <c r="K21" i="6"/>
  <c r="K308" i="6"/>
  <c r="L308" i="6" s="1"/>
  <c r="K99" i="6"/>
  <c r="M99" i="6" s="1"/>
  <c r="K98" i="6"/>
  <c r="M98" i="6" s="1"/>
  <c r="P28" i="6"/>
  <c r="P27" i="6"/>
  <c r="K97" i="6"/>
  <c r="M97" i="6" s="1"/>
  <c r="L26" i="6"/>
  <c r="K26" i="6"/>
  <c r="L14" i="6"/>
  <c r="K14" i="6"/>
  <c r="M14" i="6" s="1"/>
  <c r="L74" i="6"/>
  <c r="K74" i="6"/>
  <c r="L50" i="6"/>
  <c r="K50" i="6"/>
  <c r="M50" i="6" s="1"/>
  <c r="M26" i="6" l="1"/>
  <c r="M21" i="6"/>
  <c r="M74" i="6"/>
  <c r="L22" i="6"/>
  <c r="K22" i="6"/>
  <c r="M22" i="6" s="1"/>
  <c r="K95" i="6"/>
  <c r="M95" i="6" s="1"/>
  <c r="L72" i="6"/>
  <c r="K72" i="6"/>
  <c r="K94" i="6"/>
  <c r="M94" i="6" s="1"/>
  <c r="L48" i="6"/>
  <c r="K48" i="6"/>
  <c r="L12" i="6"/>
  <c r="K12" i="6"/>
  <c r="L73" i="6"/>
  <c r="K73" i="6"/>
  <c r="L43" i="6"/>
  <c r="K43" i="6"/>
  <c r="M43" i="6" l="1"/>
  <c r="M72" i="6"/>
  <c r="M48" i="6"/>
  <c r="M12" i="6"/>
  <c r="M73" i="6"/>
  <c r="L47" i="6"/>
  <c r="K47" i="6"/>
  <c r="K93" i="6"/>
  <c r="M93" i="6" s="1"/>
  <c r="K92" i="6"/>
  <c r="M92" i="6" s="1"/>
  <c r="L70" i="6"/>
  <c r="K70" i="6"/>
  <c r="L71" i="6"/>
  <c r="K71" i="6"/>
  <c r="L69" i="6"/>
  <c r="K69" i="6"/>
  <c r="K90" i="6"/>
  <c r="M90" i="6" s="1"/>
  <c r="M47" i="6" l="1"/>
  <c r="M70" i="6"/>
  <c r="M71" i="6"/>
  <c r="M69" i="6"/>
  <c r="P24" i="6"/>
  <c r="P25" i="6"/>
  <c r="K91" i="6"/>
  <c r="M91" i="6" s="1"/>
  <c r="L11" i="6"/>
  <c r="K11" i="6"/>
  <c r="L64" i="6"/>
  <c r="K64" i="6"/>
  <c r="L106" i="6"/>
  <c r="K106" i="6"/>
  <c r="L45" i="6"/>
  <c r="L46" i="6"/>
  <c r="M64" i="6" l="1"/>
  <c r="M106" i="6"/>
  <c r="M11" i="6"/>
  <c r="L6" i="2"/>
  <c r="K6" i="3"/>
  <c r="L68" i="6"/>
  <c r="K68" i="6"/>
  <c r="L67" i="6"/>
  <c r="K67" i="6"/>
  <c r="L66" i="6"/>
  <c r="K66" i="6"/>
  <c r="M66" i="6" l="1"/>
  <c r="M67" i="6"/>
  <c r="M68" i="6"/>
  <c r="L17" i="6"/>
  <c r="L16" i="6"/>
  <c r="L10" i="6"/>
  <c r="L44" i="6"/>
  <c r="L42" i="6"/>
  <c r="L65" i="6"/>
  <c r="L63" i="6"/>
  <c r="L62" i="6"/>
  <c r="L61" i="6"/>
  <c r="L60" i="6"/>
  <c r="P18" i="6" l="1"/>
  <c r="P23" i="6"/>
  <c r="K42" i="6"/>
  <c r="M42" i="6" s="1"/>
  <c r="K65" i="6"/>
  <c r="M65" i="6" l="1"/>
  <c r="K89" i="6"/>
  <c r="M89" i="6" s="1"/>
  <c r="K63" i="6"/>
  <c r="K46" i="6"/>
  <c r="K82" i="6"/>
  <c r="M82" i="6" s="1"/>
  <c r="K85" i="6"/>
  <c r="M85" i="6" s="1"/>
  <c r="K88" i="6"/>
  <c r="M88" i="6" s="1"/>
  <c r="K87" i="6"/>
  <c r="M87" i="6" s="1"/>
  <c r="M63" i="6" l="1"/>
  <c r="M46" i="6"/>
  <c r="K84" i="6"/>
  <c r="M84" i="6" s="1"/>
  <c r="K86" i="6"/>
  <c r="M86" i="6" s="1"/>
  <c r="K16" i="6"/>
  <c r="K62" i="6"/>
  <c r="K17" i="6"/>
  <c r="K60" i="6"/>
  <c r="K83" i="6"/>
  <c r="M83" i="6" s="1"/>
  <c r="M17" i="6" l="1"/>
  <c r="M16" i="6"/>
  <c r="M62" i="6"/>
  <c r="M60" i="6"/>
  <c r="K45" i="6"/>
  <c r="P19" i="6"/>
  <c r="P20" i="6"/>
  <c r="K10" i="6"/>
  <c r="M10" i="6" l="1"/>
  <c r="M45" i="6"/>
  <c r="K44" i="6"/>
  <c r="M44" i="6" s="1"/>
  <c r="K61" i="6"/>
  <c r="M61" i="6" l="1"/>
  <c r="D7" i="5"/>
  <c r="M7" i="6"/>
  <c r="P15" i="6" l="1"/>
  <c r="P13" i="6" l="1"/>
  <c r="K303" i="6" l="1"/>
  <c r="L303" i="6" s="1"/>
  <c r="K300" i="6" l="1"/>
  <c r="L300" i="6" s="1"/>
  <c r="K304" i="6" l="1"/>
  <c r="L304" i="6" s="1"/>
  <c r="K299" i="6"/>
  <c r="L299" i="6" s="1"/>
  <c r="K298" i="6"/>
  <c r="L298" i="6" s="1"/>
  <c r="K296" i="6"/>
  <c r="L296" i="6" s="1"/>
  <c r="H294" i="6"/>
  <c r="K294" i="6" s="1"/>
  <c r="L294" i="6" s="1"/>
  <c r="K293" i="6"/>
  <c r="L293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F262" i="6"/>
  <c r="K262" i="6" s="1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F256" i="6"/>
  <c r="K256" i="6" s="1"/>
  <c r="L256" i="6" s="1"/>
  <c r="F255" i="6"/>
  <c r="K255" i="6" s="1"/>
  <c r="L255" i="6" s="1"/>
  <c r="K254" i="6"/>
  <c r="L254" i="6" s="1"/>
  <c r="F253" i="6"/>
  <c r="K253" i="6" s="1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5" i="6"/>
  <c r="L235" i="6" s="1"/>
  <c r="K234" i="6"/>
  <c r="L234" i="6" s="1"/>
  <c r="F233" i="6"/>
  <c r="K233" i="6" s="1"/>
  <c r="L233" i="6" s="1"/>
  <c r="K232" i="6"/>
  <c r="L232" i="6" s="1"/>
  <c r="K229" i="6"/>
  <c r="L229" i="6" s="1"/>
  <c r="K228" i="6"/>
  <c r="L228" i="6" s="1"/>
  <c r="K227" i="6"/>
  <c r="L227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5" i="6"/>
  <c r="L205" i="6" s="1"/>
  <c r="K203" i="6"/>
  <c r="L203" i="6" s="1"/>
  <c r="K201" i="6"/>
  <c r="L201" i="6" s="1"/>
  <c r="K200" i="6"/>
  <c r="L200" i="6" s="1"/>
  <c r="K199" i="6"/>
  <c r="L199" i="6" s="1"/>
  <c r="K197" i="6"/>
  <c r="L197" i="6" s="1"/>
  <c r="K196" i="6"/>
  <c r="L196" i="6" s="1"/>
  <c r="K195" i="6"/>
  <c r="L195" i="6" s="1"/>
  <c r="K194" i="6"/>
  <c r="K193" i="6"/>
  <c r="L193" i="6" s="1"/>
  <c r="K192" i="6"/>
  <c r="L192" i="6" s="1"/>
  <c r="K190" i="6"/>
  <c r="L190" i="6" s="1"/>
  <c r="K189" i="6"/>
  <c r="L189" i="6" s="1"/>
  <c r="K188" i="6"/>
  <c r="L188" i="6" s="1"/>
  <c r="K187" i="6"/>
  <c r="L187" i="6" s="1"/>
  <c r="K186" i="6"/>
  <c r="L186" i="6" s="1"/>
  <c r="F185" i="6"/>
  <c r="K185" i="6" s="1"/>
  <c r="L185" i="6" s="1"/>
  <c r="H184" i="6"/>
  <c r="K184" i="6" s="1"/>
  <c r="L184" i="6" s="1"/>
  <c r="K181" i="6"/>
  <c r="L181" i="6" s="1"/>
  <c r="K180" i="6"/>
  <c r="L180" i="6" s="1"/>
  <c r="K179" i="6"/>
  <c r="L179" i="6" s="1"/>
  <c r="K178" i="6"/>
  <c r="L178" i="6" s="1"/>
  <c r="K177" i="6"/>
  <c r="L177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H150" i="6"/>
  <c r="K150" i="6" s="1"/>
  <c r="L150" i="6" s="1"/>
  <c r="F149" i="6"/>
  <c r="K149" i="6" s="1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6" i="4"/>
</calcChain>
</file>

<file path=xl/sharedStrings.xml><?xml version="1.0" encoding="utf-8"?>
<sst xmlns="http://schemas.openxmlformats.org/spreadsheetml/2006/main" count="3205" uniqueCount="1245">
  <si>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</si>
  <si>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</si>
  <si>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</si>
  <si>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</si>
  <si>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</si>
  <si>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</si>
  <si>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</si>
  <si>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</si>
  <si>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</si>
  <si>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</si>
  <si>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</si>
  <si>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</si>
  <si>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</si>
  <si>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</si>
  <si>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</si>
  <si>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</si>
  <si>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</si>
  <si>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</si>
  <si>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</si>
  <si>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</si>
  <si>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</si>
  <si>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</si>
  <si>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</si>
  <si>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</si>
  <si>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</si>
  <si>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</si>
  <si>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</si>
  <si>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</si>
  <si>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</si>
  <si>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</si>
  <si>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</si>
  <si>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</si>
  <si>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</si>
  <si>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</si>
  <si>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</si>
  <si>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</si>
  <si>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</si>
  <si>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</si>
  <si>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</si>
  <si>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</si>
  <si>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</si>
  <si>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</si>
  <si>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</si>
  <si>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</si>
  <si>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</si>
  <si>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</si>
  <si>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</si>
  <si>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</si>
  <si>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</si>
  <si>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</si>
  <si>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</si>
  <si>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</si>
  <si>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</si>
  <si>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</si>
  <si>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</si>
  <si>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</si>
  <si>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</si>
  <si>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</si>
  <si>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</si>
  <si>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</si>
  <si>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</si>
  <si>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</si>
  <si>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</si>
  <si>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</si>
  <si>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</si>
  <si>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</si>
  <si>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</si>
  <si>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</si>
  <si>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</si>
  <si>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</si>
  <si>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</si>
  <si>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</si>
  <si>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</si>
  <si>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</si>
  <si>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</si>
  <si>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</si>
  <si>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</si>
  <si>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</si>
  <si>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</si>
  <si>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</si>
  <si>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</si>
  <si>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</si>
  <si>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</si>
  <si>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</si>
  <si>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</si>
  <si>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</si>
  <si>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</si>
  <si>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</si>
  <si>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</si>
  <si>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</si>
  <si>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</si>
  <si>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</si>
  <si>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</si>
  <si>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</si>
  <si>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</si>
  <si>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</si>
  <si>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</si>
  <si>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</si>
  <si>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</si>
  <si>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</si>
  <si>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</si>
  <si>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</si>
  <si>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</si>
  <si>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</si>
  <si>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</si>
  <si>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</si>
  <si>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</si>
  <si>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</si>
  <si>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</si>
  <si>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</si>
  <si>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</si>
  <si>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</si>
  <si>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</si>
  <si>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</si>
  <si>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</si>
  <si>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</si>
  <si>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</si>
  <si>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</si>
  <si>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</si>
  <si>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</si>
  <si>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</si>
  <si>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</si>
  <si>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</si>
  <si>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</si>
  <si>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</si>
  <si>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</si>
  <si>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</si>
  <si>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</si>
  <si>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</si>
  <si>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</si>
  <si>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</si>
  <si>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</si>
  <si>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</si>
  <si>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</si>
  <si>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</si>
  <si>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</si>
  <si>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</si>
  <si>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</si>
  <si>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</si>
  <si>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</si>
  <si>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</si>
  <si>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</si>
  <si>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</si>
  <si>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</si>
  <si>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</si>
  <si>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</si>
  <si>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</si>
  <si>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</si>
  <si>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</si>
  <si>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</si>
  <si>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</si>
  <si>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</si>
  <si>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</si>
  <si>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</si>
  <si>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</si>
  <si>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</si>
  <si>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</si>
  <si>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</si>
  <si>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</si>
  <si>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</si>
  <si>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</si>
  <si>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</si>
  <si>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</si>
  <si>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</si>
  <si>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</si>
  <si>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</si>
  <si>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</si>
  <si>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</si>
  <si>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</si>
  <si>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</si>
  <si>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</si>
  <si>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</si>
  <si>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</si>
  <si>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</si>
  <si>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</si>
  <si>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</si>
  <si>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</si>
  <si>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</si>
  <si>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</si>
  <si>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</si>
  <si>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</si>
  <si>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</si>
  <si>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</si>
  <si>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</si>
  <si>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</si>
  <si>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</si>
  <si>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</si>
  <si>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</si>
  <si>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</si>
  <si>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</si>
  <si>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</si>
  <si>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</si>
  <si>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</si>
  <si>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</si>
  <si>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</si>
  <si>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</si>
  <si>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</si>
  <si>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</si>
  <si>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</si>
  <si>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</si>
  <si>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</si>
  <si>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</si>
  <si>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</si>
  <si>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</si>
  <si>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</si>
  <si>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</si>
  <si>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</si>
  <si>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</si>
  <si>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</si>
  <si>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</si>
  <si>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</si>
  <si>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</si>
  <si>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</si>
  <si>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</si>
  <si>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</si>
  <si>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</si>
  <si>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</si>
  <si>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</si>
  <si>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</si>
  <si>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</si>
  <si>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</si>
  <si>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</si>
  <si>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</si>
  <si>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</si>
  <si>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</si>
  <si>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</si>
  <si>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</si>
  <si>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</si>
  <si>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</si>
  <si>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</si>
  <si>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</si>
  <si>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</si>
  <si>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</si>
  <si>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</si>
  <si>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</si>
  <si>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</si>
  <si>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</si>
  <si>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</si>
  <si>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</si>
  <si>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</si>
  <si>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</si>
  <si>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</si>
  <si>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</si>
  <si>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</si>
  <si>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</si>
  <si>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</si>
  <si>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</si>
  <si>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</si>
  <si>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</si>
  <si>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</si>
  <si>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</si>
  <si>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</si>
  <si>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</si>
  <si>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</si>
  <si>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</si>
  <si>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</si>
  <si>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</si>
  <si>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</si>
  <si>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</si>
  <si>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</si>
  <si>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</si>
  <si>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</si>
  <si>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</si>
  <si>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</si>
  <si>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</si>
  <si>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</si>
  <si>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</si>
  <si>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</si>
  <si>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</si>
  <si>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</si>
  <si>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</si>
  <si>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</si>
  <si>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</si>
  <si>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</si>
  <si>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</si>
  <si>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</si>
  <si>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</si>
  <si>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</si>
  <si>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</si>
  <si>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</si>
  <si>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</si>
  <si>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</si>
  <si>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</si>
  <si>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</si>
  <si>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</si>
  <si>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</si>
  <si>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</si>
  <si>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</si>
  <si>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</si>
  <si>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</si>
  <si>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</si>
  <si>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</si>
  <si>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</si>
  <si>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</si>
  <si>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</si>
  <si>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</si>
  <si>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</si>
  <si>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</si>
  <si>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</si>
  <si>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</si>
  <si>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</si>
  <si>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</si>
  <si>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</si>
  <si>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</si>
  <si>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</si>
  <si>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</si>
  <si>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</si>
  <si>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</si>
  <si>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</si>
  <si>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</si>
  <si>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</si>
  <si>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</si>
  <si>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</si>
  <si>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</si>
  <si>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</si>
  <si>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</si>
  <si>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</si>
  <si>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</si>
  <si>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</si>
  <si>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</si>
  <si>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</si>
  <si>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</si>
  <si>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</si>
  <si>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</si>
  <si>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</si>
  <si>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</si>
  <si>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</si>
  <si>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</si>
  <si>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</si>
  <si>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</si>
  <si>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</si>
  <si>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</si>
  <si>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</si>
  <si>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</si>
  <si>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</si>
  <si>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</si>
  <si>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</si>
  <si>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</si>
  <si>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</si>
  <si>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</si>
  <si>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</si>
  <si>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</si>
  <si>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</si>
  <si>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</si>
  <si>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</si>
  <si>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</si>
  <si>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</si>
  <si>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</si>
  <si>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</si>
  <si>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</si>
  <si>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</si>
  <si>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</si>
  <si>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</si>
  <si>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</si>
  <si>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</si>
  <si>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</si>
  <si>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</si>
  <si>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</si>
  <si>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</si>
  <si>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</si>
  <si>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</si>
  <si>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</si>
  <si>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</si>
  <si>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</si>
  <si>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</si>
  <si>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</si>
  <si>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</si>
  <si>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</si>
  <si>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</si>
  <si>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</si>
  <si>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</si>
  <si>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</si>
  <si>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</si>
  <si>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</si>
  <si>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</si>
  <si>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</si>
  <si>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</si>
  <si>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</si>
  <si>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</si>
  <si>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</si>
  <si>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</si>
  <si>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</si>
  <si>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</si>
  <si>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</si>
  <si>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</si>
  <si>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</si>
  <si>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</si>
  <si>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</si>
  <si>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</si>
  <si>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</si>
  <si>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</si>
  <si>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</si>
  <si>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</si>
  <si>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</si>
  <si>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</si>
  <si>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</si>
  <si>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</si>
  <si>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</si>
  <si>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</si>
  <si>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</si>
  <si>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</si>
  <si>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</si>
  <si>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</si>
  <si>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</si>
  <si>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</si>
  <si>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</si>
  <si>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</si>
  <si>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</si>
  <si>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</si>
  <si>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</si>
  <si>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</si>
  <si>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</si>
  <si>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</si>
  <si>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</si>
  <si>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</si>
  <si>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</si>
  <si>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</si>
  <si>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</si>
  <si>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</si>
  <si>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</si>
  <si>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</si>
  <si>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</si>
  <si>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</si>
  <si>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</si>
  <si>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</si>
  <si>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</si>
  <si>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</si>
  <si>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</si>
  <si>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</si>
  <si>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</si>
  <si>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</si>
  <si>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</si>
  <si>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</si>
  <si>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</si>
  <si>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</si>
  <si>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</si>
  <si>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</si>
  <si>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</si>
  <si>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</si>
  <si>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</si>
  <si>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</si>
  <si>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</si>
  <si>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</si>
  <si>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</si>
  <si>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</si>
  <si>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</si>
  <si>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</si>
  <si>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</si>
  <si>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</si>
  <si>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</si>
  <si>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</si>
  <si>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</si>
  <si>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</si>
  <si>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</si>
  <si>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</si>
  <si>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</si>
  <si>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</si>
  <si>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</si>
  <si>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</si>
  <si>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</si>
  <si>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</si>
  <si>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</si>
  <si>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</si>
  <si>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</si>
  <si>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</si>
  <si>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</si>
  <si>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</si>
  <si>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</si>
  <si>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</si>
  <si>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</si>
  <si>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</si>
  <si>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</si>
  <si>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</si>
  <si>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</si>
  <si>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</si>
  <si>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</si>
  <si>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</si>
  <si>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</si>
  <si>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</si>
  <si>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</si>
  <si>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</si>
  <si>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</si>
  <si>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</si>
  <si>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</si>
  <si>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</si>
  <si>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</si>
  <si>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</si>
  <si>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</si>
  <si>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</si>
  <si>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</si>
  <si>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</si>
  <si>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</si>
  <si>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</si>
  <si>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</si>
  <si>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</si>
  <si>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</si>
  <si>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</si>
  <si>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</si>
  <si>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</si>
  <si>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</si>
  <si>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</si>
  <si>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</si>
  <si>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</si>
  <si>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</si>
  <si>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</si>
  <si>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</si>
  <si>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</si>
  <si>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</si>
  <si>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</si>
  <si>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</si>
  <si>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</si>
  <si>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</si>
  <si>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</si>
  <si>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</si>
  <si>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</si>
  <si>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</si>
  <si>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</si>
  <si>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</si>
  <si>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</si>
  <si>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</si>
  <si>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</si>
  <si>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</si>
  <si>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</si>
  <si>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</si>
  <si>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</si>
  <si>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</si>
  <si>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</si>
  <si>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</si>
  <si>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</si>
  <si>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</si>
  <si>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</si>
  <si>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</si>
  <si>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</si>
  <si>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</si>
  <si>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</si>
  <si>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</si>
  <si>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</si>
  <si>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</si>
  <si>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</si>
  <si>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</si>
  <si>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</si>
  <si>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</si>
  <si>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</si>
  <si>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</si>
  <si>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</si>
  <si>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</si>
  <si>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</si>
  <si>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</si>
  <si>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</si>
  <si>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</si>
  <si>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</si>
  <si>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</si>
  <si>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</si>
  <si>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</si>
  <si>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</si>
  <si>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</si>
  <si>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</si>
  <si>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</si>
  <si>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</si>
  <si>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</si>
  <si>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</si>
  <si>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</si>
  <si>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</si>
  <si>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</si>
  <si>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</si>
  <si>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</si>
  <si>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</si>
  <si>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</si>
  <si>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</si>
  <si>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</si>
  <si>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</si>
  <si>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</si>
  <si>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</si>
  <si>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</si>
  <si>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</si>
  <si>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</si>
  <si>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</si>
  <si>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</si>
  <si>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</si>
  <si>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</si>
  <si>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</si>
  <si>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</si>
  <si>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</si>
  <si>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</si>
  <si>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</si>
  <si>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</si>
  <si>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</si>
  <si>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</si>
  <si>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</si>
  <si>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</si>
  <si>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</si>
  <si>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</si>
  <si>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</si>
  <si>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</si>
  <si>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</si>
  <si>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</si>
  <si>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</si>
  <si>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</si>
  <si>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</si>
  <si>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</si>
  <si>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</si>
  <si>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</si>
  <si>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</si>
  <si>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</si>
  <si>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</si>
  <si>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</si>
  <si>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</si>
  <si>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</si>
  <si>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</si>
  <si>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</si>
  <si>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</si>
  <si>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</si>
  <si>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</si>
  <si>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</si>
  <si>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</si>
  <si>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</si>
  <si>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</si>
  <si>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</si>
  <si>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</si>
  <si>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</si>
  <si>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</si>
  <si>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</si>
  <si>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</si>
  <si>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</si>
  <si>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</si>
  <si>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</si>
  <si>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</si>
  <si>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</si>
  <si>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</si>
  <si>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</si>
  <si>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</si>
  <si>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</si>
  <si>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</si>
  <si>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</si>
  <si>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</si>
  <si>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</si>
  <si>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</si>
  <si>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</si>
  <si>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</si>
  <si>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</si>
  <si>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</si>
  <si>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</si>
  <si>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</si>
  <si>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</si>
  <si>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</si>
  <si>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</si>
  <si>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</si>
  <si>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</si>
  <si>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</si>
  <si>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</si>
  <si>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</si>
  <si>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</si>
  <si>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</si>
  <si>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</si>
  <si>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</si>
  <si>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</si>
  <si>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</si>
  <si>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</si>
  <si>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</si>
  <si>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</si>
  <si>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</si>
  <si>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</si>
  <si>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</si>
  <si>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</si>
  <si>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</si>
  <si>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</si>
  <si>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</si>
  <si>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</si>
  <si>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</si>
  <si>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</si>
  <si>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</si>
  <si>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</si>
  <si>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</si>
  <si>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</si>
  <si>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</si>
  <si>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</si>
  <si>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</si>
  <si>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</si>
  <si>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</si>
  <si>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</si>
  <si>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</si>
  <si>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</si>
  <si>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</si>
  <si>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</si>
  <si>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</si>
  <si>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</si>
  <si>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</si>
  <si>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</si>
  <si>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</si>
  <si>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</si>
  <si>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</si>
  <si>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</si>
  <si>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</si>
  <si>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</si>
  <si>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</si>
  <si>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</si>
  <si>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</si>
  <si>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</si>
  <si>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</si>
  <si>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</si>
  <si>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</si>
  <si>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</si>
  <si>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</si>
  <si>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</si>
  <si>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</si>
  <si>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</si>
  <si>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</si>
  <si>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</si>
  <si>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</si>
  <si>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</si>
  <si>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</si>
  <si>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</si>
  <si>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</si>
  <si>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</si>
  <si>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</si>
  <si>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</si>
  <si>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</si>
  <si>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</si>
  <si>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</si>
  <si>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</si>
  <si>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</si>
  <si>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</si>
  <si>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</si>
  <si>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</si>
  <si>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</si>
  <si>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</si>
  <si>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</si>
  <si>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</si>
  <si>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</si>
  <si>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</si>
  <si>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</si>
  <si>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</si>
  <si>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</si>
  <si>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</si>
  <si>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</si>
  <si>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</si>
  <si>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</si>
  <si>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</si>
  <si>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</si>
  <si>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</si>
  <si>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</si>
  <si>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</si>
  <si>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</si>
  <si>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</si>
  <si>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</si>
  <si>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</si>
  <si>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</si>
  <si>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</si>
  <si>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</si>
  <si>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</si>
  <si>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</si>
  <si>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</si>
  <si>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</si>
  <si>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</si>
  <si>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</si>
  <si>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</si>
  <si>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</si>
  <si>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</si>
  <si>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</si>
  <si>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</si>
  <si>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</si>
  <si>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</si>
  <si>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</si>
  <si>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</si>
  <si>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</si>
  <si>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</si>
  <si>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</si>
  <si>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</si>
  <si>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</si>
  <si>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</si>
  <si>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</si>
  <si>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</si>
  <si>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</si>
  <si>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</si>
  <si>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</si>
  <si>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</si>
  <si>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</si>
  <si>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</si>
  <si>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</si>
  <si>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</si>
  <si>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</si>
  <si>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</si>
  <si>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</si>
  <si>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</si>
  <si>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</si>
  <si>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</si>
  <si>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</si>
  <si>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</si>
  <si>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</si>
  <si>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</si>
  <si>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</si>
  <si>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</si>
  <si>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</si>
  <si>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</si>
  <si>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</si>
  <si>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</si>
  <si>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</si>
  <si>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</si>
  <si>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</si>
  <si>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</si>
  <si>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</si>
  <si>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</si>
  <si>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</si>
  <si>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</si>
  <si>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</si>
  <si>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</si>
  <si>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</si>
  <si>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</si>
  <si>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</si>
  <si>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</si>
  <si>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</si>
  <si>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</si>
  <si>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</si>
  <si>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</si>
  <si>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</si>
  <si>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</si>
  <si>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</si>
  <si>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</si>
  <si>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</si>
  <si>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</si>
  <si>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</si>
  <si>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</si>
  <si>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</si>
  <si>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</si>
  <si>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</si>
  <si>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</si>
  <si>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</si>
  <si>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</si>
  <si>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</si>
  <si>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</si>
  <si>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</si>
  <si>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</si>
  <si>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</si>
  <si>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</si>
  <si>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</si>
  <si>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</si>
  <si>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</si>
  <si>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</si>
  <si>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</si>
  <si>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</si>
  <si>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</si>
  <si>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</si>
  <si>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</si>
  <si>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</si>
  <si>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</si>
  <si>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</si>
  <si>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</si>
  <si>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</si>
  <si>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</si>
  <si>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</si>
  <si>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</si>
  <si>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</si>
  <si>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</si>
  <si>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</si>
  <si>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</si>
  <si>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</si>
  <si>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</si>
  <si>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</si>
  <si>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</si>
  <si>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</si>
  <si>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</si>
  <si>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</si>
  <si>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</si>
  <si>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</si>
  <si>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</si>
  <si>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</si>
  <si>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</si>
  <si>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</si>
  <si>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</si>
  <si>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</si>
  <si>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</si>
  <si>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</si>
  <si>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</si>
  <si>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</si>
  <si>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</si>
  <si>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</si>
  <si>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</si>
  <si>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</si>
  <si>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</si>
  <si>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</si>
  <si>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</si>
  <si>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</si>
  <si>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</si>
  <si>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</si>
  <si>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1595-1655</t>
  </si>
  <si>
    <t>2300-2325</t>
  </si>
  <si>
    <t>118-122</t>
  </si>
  <si>
    <t>MINDACORP</t>
  </si>
  <si>
    <t>MANKIND</t>
  </si>
  <si>
    <t>Profit of Rs.9.5/-</t>
  </si>
  <si>
    <t>HRTI PRIVATE LIMITED</t>
  </si>
  <si>
    <t>3970-3990</t>
  </si>
  <si>
    <t>29</t>
  </si>
  <si>
    <t>564-594</t>
  </si>
  <si>
    <t>640-660</t>
  </si>
  <si>
    <t>195-205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</si>
  <si>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</si>
  <si>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</si>
  <si>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</si>
  <si>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</si>
  <si>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</si>
  <si>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</si>
  <si>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</si>
  <si>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</si>
  <si>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170-177</t>
  </si>
  <si>
    <t>190-200</t>
  </si>
  <si>
    <t xml:space="preserve">MARUTI </t>
  </si>
  <si>
    <t>10100-10300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</si>
  <si>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</si>
  <si>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</si>
  <si>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</si>
  <si>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</si>
  <si>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</si>
  <si>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</si>
  <si>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</si>
  <si>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</si>
  <si>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</si>
  <si>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</si>
  <si>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</si>
  <si>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</si>
  <si>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</si>
  <si>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</si>
  <si>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</si>
  <si>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</si>
  <si>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</si>
  <si>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</si>
  <si>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</si>
  <si>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</si>
  <si>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JAINAM BROKING LIMITED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</si>
  <si>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</si>
  <si>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</si>
  <si>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</si>
  <si>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</si>
  <si>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</si>
  <si>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</si>
  <si>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</si>
  <si>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</si>
  <si>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</si>
  <si>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</si>
  <si>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</si>
  <si>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</si>
  <si>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</si>
  <si>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</si>
  <si>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</si>
  <si>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</si>
  <si>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</si>
  <si>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</si>
  <si>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</si>
  <si>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</si>
  <si>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</si>
  <si>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</si>
  <si>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</si>
  <si>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</si>
  <si>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</si>
  <si>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</si>
  <si>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</si>
  <si>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</si>
  <si>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</si>
  <si>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</si>
  <si>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</si>
  <si>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</si>
  <si>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</si>
  <si>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</si>
  <si>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</si>
  <si>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</si>
  <si>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</si>
  <si>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</si>
  <si>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</si>
  <si>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</si>
  <si>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</si>
  <si>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</si>
  <si>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</si>
  <si>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</si>
  <si>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</si>
  <si>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</si>
  <si>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</si>
  <si>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</si>
  <si>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</si>
  <si>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MANSI SHARE AND STOCK ADVISORS PVT LTD</t>
  </si>
  <si>
    <t>VCL-RE</t>
  </si>
  <si>
    <t>Vaxtex Cotfab Limited</t>
  </si>
  <si>
    <t>1000-1025</t>
  </si>
  <si>
    <t>1100-1150</t>
  </si>
  <si>
    <t>JUBLFOOD AUG FUT</t>
  </si>
  <si>
    <t>520-525</t>
  </si>
  <si>
    <t>DRREDDY 5750 CE AUG</t>
  </si>
  <si>
    <t>160-180</t>
  </si>
  <si>
    <t>FINNIFTY 20100 PE 08-AUG</t>
  </si>
  <si>
    <t>30-45</t>
  </si>
  <si>
    <t>12</t>
  </si>
  <si>
    <t>Profit of Rs.10.5/-</t>
  </si>
  <si>
    <t>LTTS AUG FUT</t>
  </si>
  <si>
    <t>4350-4400</t>
  </si>
  <si>
    <t>GGENG</t>
  </si>
  <si>
    <t>SBLI</t>
  </si>
  <si>
    <t>VAXFAB ENTERPRISES LIMITED</t>
  </si>
  <si>
    <t>Loss of Rs.37.5/-</t>
  </si>
  <si>
    <t>106.5</t>
  </si>
  <si>
    <t>Profit of Rs.23.5/-</t>
  </si>
  <si>
    <t>507</t>
  </si>
  <si>
    <t>Loss of Rs.10/-</t>
  </si>
  <si>
    <t>900-950</t>
  </si>
  <si>
    <t>MARUTI 9600 CE AUG</t>
  </si>
  <si>
    <t>200-240</t>
  </si>
  <si>
    <t>ABB AUG FUT</t>
  </si>
  <si>
    <t>4600-4640</t>
  </si>
  <si>
    <t>RELIANCE 2520 CE AUG</t>
  </si>
  <si>
    <t>65-75</t>
  </si>
  <si>
    <t>SILONI UPPAL</t>
  </si>
  <si>
    <t>ADVIK CAPITAL LIMITED</t>
  </si>
  <si>
    <t>KAMAL JEET GUPTA</t>
  </si>
  <si>
    <t>TOPGAIN FINANCE PRIVATE LIMITED</t>
  </si>
  <si>
    <t>ANTGRAPHIC</t>
  </si>
  <si>
    <t>Antarctica Graphics Ltd</t>
  </si>
  <si>
    <t>VIBRANT SECURITIES PVT. LTD</t>
  </si>
  <si>
    <t>HCC</t>
  </si>
  <si>
    <t>Hindustan Construc Co.</t>
  </si>
  <si>
    <t>Profit of Rs.37.5/-</t>
  </si>
  <si>
    <t>Profit of Rs.40.5/-</t>
  </si>
  <si>
    <t xml:space="preserve">MANAPPURAM </t>
  </si>
  <si>
    <t>152-158</t>
  </si>
  <si>
    <t>146</t>
  </si>
  <si>
    <t>44</t>
  </si>
  <si>
    <t>Profit of Rs.7/-</t>
  </si>
  <si>
    <t>ABBOTINDIA AUG FUT</t>
  </si>
  <si>
    <t>24500-24700</t>
  </si>
  <si>
    <t>4320-4350</t>
  </si>
  <si>
    <t>Profit of Rs.2.5/-</t>
  </si>
  <si>
    <t>SOCIETE GENERALE</t>
  </si>
  <si>
    <t>BONANZA COMMODITY BROKERS PRIVATE LIMITED</t>
  </si>
  <si>
    <t>SAWARNBHUMI VANIJYA PRIVATE LIMITED</t>
  </si>
  <si>
    <t>VASUDHAGAM</t>
  </si>
  <si>
    <t>SAHANA</t>
  </si>
  <si>
    <t>Sahana System Limited</t>
  </si>
  <si>
    <t>SIMPLEXINF</t>
  </si>
  <si>
    <t>Simplex Infrastructures L</t>
  </si>
  <si>
    <t>Loss of Rs.28/-</t>
  </si>
  <si>
    <t>Profit of Rs.80/-</t>
  </si>
  <si>
    <t>Profit of Rs.5/-</t>
  </si>
  <si>
    <t>157-163</t>
  </si>
  <si>
    <t>180-190</t>
  </si>
  <si>
    <t>PERSISTENT 5000 CE AUG</t>
  </si>
  <si>
    <t>140-160</t>
  </si>
  <si>
    <t>106</t>
  </si>
  <si>
    <t>Profit of Rs.19/-</t>
  </si>
  <si>
    <t>Profit of Rs.205/-</t>
  </si>
  <si>
    <t>FINNIFTY 19850 CE 14-AUG</t>
  </si>
  <si>
    <t>59</t>
  </si>
  <si>
    <t>120-150</t>
  </si>
  <si>
    <t>Loss of Rs.170/-</t>
  </si>
  <si>
    <t>PURVISH MUKESH SHAH</t>
  </si>
  <si>
    <t>NIKUNJ KAUSHIK SHAH</t>
  </si>
  <si>
    <t>JUST RIGHT LIFE LIMITED</t>
  </si>
  <si>
    <t>GOPAIST</t>
  </si>
  <si>
    <t>VIJAYKUMAR JAYANTILAL THAKKAR</t>
  </si>
  <si>
    <t>TARA HARSHADBHAI GOHIL</t>
  </si>
  <si>
    <t>RAVI MAHESHBHAI PATEL</t>
  </si>
  <si>
    <t>THINKINK</t>
  </si>
  <si>
    <t>ESAAR (INDIA) LIMITED</t>
  </si>
  <si>
    <t>ICM FINANCE PRIVATE LIMITED</t>
  </si>
  <si>
    <t>PERFECT</t>
  </si>
  <si>
    <t>Perfect Infraengineer Ltd</t>
  </si>
  <si>
    <t>PRAKASHSTL</t>
  </si>
  <si>
    <t>Prakash Steelage Ltd</t>
  </si>
  <si>
    <t>SETU SECURITIES PVT LTD</t>
  </si>
  <si>
    <t>L7 HITECH PRIVATE LIMITED</t>
  </si>
  <si>
    <t>PATINTLOG</t>
  </si>
  <si>
    <t>Patel Integrated Logistic</t>
  </si>
  <si>
    <t>ASGAR SHAKOOR PATEL</t>
  </si>
  <si>
    <t>HDFC MUTUAL FUND</t>
  </si>
  <si>
    <t xml:space="preserve">SIEMENS </t>
  </si>
  <si>
    <t>3620-3640</t>
  </si>
  <si>
    <t>3750-3800</t>
  </si>
  <si>
    <t>4250-4300</t>
  </si>
  <si>
    <t xml:space="preserve">TATAPOWER </t>
  </si>
  <si>
    <t>230-220</t>
  </si>
  <si>
    <t>250-270</t>
  </si>
  <si>
    <t>COFORGE 5350 CE 31-AUG</t>
  </si>
  <si>
    <t>95-98</t>
  </si>
  <si>
    <t>126-132</t>
  </si>
  <si>
    <t>FINNIFTY 19600 CE 14-AUG</t>
  </si>
  <si>
    <t>50-70</t>
  </si>
  <si>
    <t>22.5</t>
  </si>
  <si>
    <t>Profit of Rs.18.5/-</t>
  </si>
  <si>
    <t>FINNIFTY 19700 CE 14-AUG</t>
  </si>
  <si>
    <t>FINNIFTY 19650 PE 14-AUG</t>
  </si>
  <si>
    <t>6</t>
  </si>
  <si>
    <t>Loss of Rs.19.5/-</t>
  </si>
  <si>
    <t>BPCL 365 CE 31-AUG</t>
  </si>
  <si>
    <t>4.5-5</t>
  </si>
  <si>
    <t>GUJGASLTD AUG FUT</t>
  </si>
  <si>
    <t>451-452</t>
  </si>
  <si>
    <t>465-475</t>
  </si>
  <si>
    <t>ALMONDZ</t>
  </si>
  <si>
    <t>RAJASTHAN GLOBAL SECURITIES PRIVATE LIMITED</t>
  </si>
  <si>
    <t>AL ANWAR INVESTMENTS SAOG</t>
  </si>
  <si>
    <t>MANISH WADHWA</t>
  </si>
  <si>
    <t>ASHNI</t>
  </si>
  <si>
    <t>VIMLABEN VISHNUBHAI CHAUHAN</t>
  </si>
  <si>
    <t>AVANCE</t>
  </si>
  <si>
    <t>BRIDGESE</t>
  </si>
  <si>
    <t>HARSHAD AMRUTLAL PANCHAL</t>
  </si>
  <si>
    <t>DHABRIYA</t>
  </si>
  <si>
    <t>FINAVENUE GROWTH FUND</t>
  </si>
  <si>
    <t>DIGVIJAY DHABRIYA</t>
  </si>
  <si>
    <t>PRATEEK JAIN</t>
  </si>
  <si>
    <t>GAURAV JAIN</t>
  </si>
  <si>
    <t>ASHISH RAMESHCHANDRA KACHOLIA</t>
  </si>
  <si>
    <t>GFIL</t>
  </si>
  <si>
    <t>GAURAV KUMAR</t>
  </si>
  <si>
    <t>PREM LATA SABOO</t>
  </si>
  <si>
    <t>VIKAS LIFECARE LIMITED</t>
  </si>
  <si>
    <t>JTL INDUSTRIES LIMITED</t>
  </si>
  <si>
    <t>SHARE INDIA SECURITIES LIMITED</t>
  </si>
  <si>
    <t>NIKITA KATTA</t>
  </si>
  <si>
    <t>RAJAN GUPTA</t>
  </si>
  <si>
    <t>AJAY PRATAP SINGH</t>
  </si>
  <si>
    <t>ROHIT MISHRA</t>
  </si>
  <si>
    <t>GISOLUTION</t>
  </si>
  <si>
    <t>PRAVEEN KURELE</t>
  </si>
  <si>
    <t>MISTERKAPOORKESHRI</t>
  </si>
  <si>
    <t>HPAL</t>
  </si>
  <si>
    <t>IISL</t>
  </si>
  <si>
    <t>BHAKTI ALPESHBHAI KADECHA</t>
  </si>
  <si>
    <t>DHIREN JIVANLAL RAVAL</t>
  </si>
  <si>
    <t>SANTOSH KUMAR</t>
  </si>
  <si>
    <t>GAURANG ABHAYKUMAR NATHVANI</t>
  </si>
  <si>
    <t>INNOKAIZ</t>
  </si>
  <si>
    <t>JAMSHRI</t>
  </si>
  <si>
    <t>MOTHER INDIA SECURITIES PVT LTD</t>
  </si>
  <si>
    <t>MAHESH KRISHNAMOORTHY</t>
  </si>
  <si>
    <t>GQG PARTNERS EMERGING MARKETS EQUITY FUND</t>
  </si>
  <si>
    <t>AUTHUM INVESTMENT &amp; INFRASTRUCTURE LIMITED</t>
  </si>
  <si>
    <t>LYKISLTD</t>
  </si>
  <si>
    <t>MARIS</t>
  </si>
  <si>
    <t>AMIRKUMAR ASHOK SAMANT</t>
  </si>
  <si>
    <t>NAVODAYENT</t>
  </si>
  <si>
    <t>NNM SECURITIES PVT LTD</t>
  </si>
  <si>
    <t>NCLRESE</t>
  </si>
  <si>
    <t>VIBRANT SECURITIES PRIVATE LIMITED</t>
  </si>
  <si>
    <t>RMC</t>
  </si>
  <si>
    <t>ARGENT LEASING AND FINANCE PRIVATE LIMITED</t>
  </si>
  <si>
    <t>SEVEN ALPHA INVESTORS PRIVATE LIMITED</t>
  </si>
  <si>
    <t>PANCHAL JAYESHKUMAR</t>
  </si>
  <si>
    <t>NARMADABEN VAGHELA</t>
  </si>
  <si>
    <t>SELLWIN</t>
  </si>
  <si>
    <t>SWATI VASANT SANAS</t>
  </si>
  <si>
    <t>SONALIS</t>
  </si>
  <si>
    <t>SAURABHTRIPATHI</t>
  </si>
  <si>
    <t>BEELINE BROKING LIMITED</t>
  </si>
  <si>
    <t>SSPNFIN</t>
  </si>
  <si>
    <t>HEMANT PARMANAND SINGH</t>
  </si>
  <si>
    <t>RAJWANT PARMANAND SINGH</t>
  </si>
  <si>
    <t>SWADEIN</t>
  </si>
  <si>
    <t>CHANDRAPRASAD SATYANARAYANA DIDDI</t>
  </si>
  <si>
    <t>SHISHIR KUMAR</t>
  </si>
  <si>
    <t>TRANSPACT</t>
  </si>
  <si>
    <t>RAHUL ANANTRAI MEHTA</t>
  </si>
  <si>
    <t>GAURAVAGARWAL</t>
  </si>
  <si>
    <t>BP EQUITIES PVT. LTD.</t>
  </si>
  <si>
    <t>VEERHEALTH</t>
  </si>
  <si>
    <t>DARSHI SHAH</t>
  </si>
  <si>
    <t>RAJESH KANJI SHAH</t>
  </si>
  <si>
    <t>ZPPOLYSA</t>
  </si>
  <si>
    <t>STANLEY EVEREST ANTONY MENEZES</t>
  </si>
  <si>
    <t>ABCOTS</t>
  </si>
  <si>
    <t>A B Cotspin India Limited</t>
  </si>
  <si>
    <t>VIJAY SINGLA</t>
  </si>
  <si>
    <t>AGRITECH</t>
  </si>
  <si>
    <t>Agri-Tech (India) Limited</t>
  </si>
  <si>
    <t>ANKITA VISHAL SHAH</t>
  </si>
  <si>
    <t>BOMDYEING</t>
  </si>
  <si>
    <t>Bombay Dyeing &amp; Mfg Co.</t>
  </si>
  <si>
    <t>DBREALTY</t>
  </si>
  <si>
    <t>D B Realty Limited</t>
  </si>
  <si>
    <t>DIL</t>
  </si>
  <si>
    <t>Debock Industries Limited</t>
  </si>
  <si>
    <t>DRONE</t>
  </si>
  <si>
    <t>Drone Destination Limited</t>
  </si>
  <si>
    <t>YUGA STOCKS AND COMMODITIES PRIVATE LIMITED  .</t>
  </si>
  <si>
    <t>GAYAPROJ</t>
  </si>
  <si>
    <t>Gayatri Projects Ltd</t>
  </si>
  <si>
    <t>ASHJEET SINGH GURBIR SINGH SARNA</t>
  </si>
  <si>
    <t>Garden Reach Ship</t>
  </si>
  <si>
    <t>GSLSU</t>
  </si>
  <si>
    <t>Global Surfaces Limited</t>
  </si>
  <si>
    <t>HEMALI PATHIK THAKKAR</t>
  </si>
  <si>
    <t>JAIPURKURT</t>
  </si>
  <si>
    <t>Nandani Creation Limited</t>
  </si>
  <si>
    <t>MERU INVESTMENT FUND PCC- CELL 1</t>
  </si>
  <si>
    <t>KHADIM</t>
  </si>
  <si>
    <t>Khadim India Limited</t>
  </si>
  <si>
    <t>MAXIND</t>
  </si>
  <si>
    <t>Max India Limited</t>
  </si>
  <si>
    <t>AIONIOS ALPHA FUND I</t>
  </si>
  <si>
    <t>ORIENTALTL</t>
  </si>
  <si>
    <t>Oriental Trimex Limited</t>
  </si>
  <si>
    <t>SHYAM M JATIA</t>
  </si>
  <si>
    <t>HAPPY WALIA</t>
  </si>
  <si>
    <t>HI GROWTH CORPORATE SERVICES PVT LTD</t>
  </si>
  <si>
    <t>NIKHIL RAJESH SINGH</t>
  </si>
  <si>
    <t>SECURCRED</t>
  </si>
  <si>
    <t>SecUR Credentials Limited</t>
  </si>
  <si>
    <t>KREDENT TRADING LLP</t>
  </si>
  <si>
    <t>SANTOSH INDUSTRIES LTD</t>
  </si>
  <si>
    <t>TEXMOPIPES</t>
  </si>
  <si>
    <t>Texmo Pipe &amp; Products Ltd</t>
  </si>
  <si>
    <t>TFCILTD</t>
  </si>
  <si>
    <t>Tourism Finance Corp</t>
  </si>
  <si>
    <t>CRONY VYAPAR PVT LTD</t>
  </si>
  <si>
    <t>UJJIVAN</t>
  </si>
  <si>
    <t>Ujjivan Fin. Servc. Ltd.</t>
  </si>
  <si>
    <t>BNP PARIBAS ARBITRAGE</t>
  </si>
  <si>
    <t>ABAKKUS EMERGING OPPORTUNITIES FUND-1</t>
  </si>
  <si>
    <t>RAJESH KAILASH MISTRY</t>
  </si>
  <si>
    <t>SWARNA RATNAKUMAR  NARMALA</t>
  </si>
  <si>
    <t>VIKASECO</t>
  </si>
  <si>
    <t>Vikas EcoTech Limited</t>
  </si>
  <si>
    <t>VISHWAS FINCAP SERVICES PRIVATE LIMITED</t>
  </si>
  <si>
    <t>VIKASLIFE</t>
  </si>
  <si>
    <t>Vikas Lifecare Limited</t>
  </si>
  <si>
    <t>ACHINTYA SECURITIES PRIVATE LIMITED</t>
  </si>
  <si>
    <t>BROOKS-RE</t>
  </si>
  <si>
    <t>Brooks Lab Limited</t>
  </si>
  <si>
    <t>UMASHANKAR AGARWALA</t>
  </si>
  <si>
    <t>BRJ RESOURCES PRIVATE LIMITED</t>
  </si>
  <si>
    <t>ZYANA STOCKS AND COMMODITIES</t>
  </si>
  <si>
    <t>CHOTRANI NAMRATA ASHOK</t>
  </si>
  <si>
    <t>PERF-RE</t>
  </si>
  <si>
    <t>Perfect Infra Limited-RE</t>
  </si>
  <si>
    <t>UNION BANK OF INDIA</t>
  </si>
  <si>
    <t>VIJAY KUMAR PAHWA</t>
  </si>
  <si>
    <t>RAHUL  BELWALKAR</t>
  </si>
  <si>
    <t>TRIGYN</t>
  </si>
  <si>
    <t>Trigyn Technologies Ltd</t>
  </si>
  <si>
    <t>LILAVATI ASHOK SHAH</t>
  </si>
  <si>
    <t>TVSELECT</t>
  </si>
  <si>
    <t>TVS Electronics Limited</t>
  </si>
  <si>
    <t>GOLECHHA YASHKUMAR POONAMCHAND</t>
  </si>
  <si>
    <t>NEWQUEST ASIA INVESTMENTS II LIMITED</t>
  </si>
  <si>
    <t>Profit of Rs.48.75/-</t>
  </si>
  <si>
    <t>Accu&lt;&gt;</t>
  </si>
  <si>
    <t>Profit of Rs.7.1/-</t>
  </si>
  <si>
    <t>Loss of Rs.195/-</t>
  </si>
  <si>
    <t>Profit of Rs.109/-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</si>
</sst>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0" fillId="0" borderId="0" applyFont="0" applyFill="0" applyBorder="0" applyAlignment="0" applyProtection="0"/>
    <xf numFmtId="0" fontId="1" fillId="0" borderId="24"/>
    <xf numFmtId="0" fontId="1" fillId="0" borderId="24"/>
  </cellStyleXfs>
  <cellXfs count="362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0" fontId="37" fillId="13" borderId="20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/>
    </xf>
    <xf numFmtId="43" fontId="36" fillId="13" borderId="31" xfId="0" applyNumberFormat="1" applyFont="1" applyFill="1" applyBorder="1" applyAlignment="1">
      <alignment horizontal="center" vertical="top"/>
    </xf>
    <xf numFmtId="0" fontId="37" fillId="15" borderId="2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0" fontId="37" fillId="15" borderId="2" xfId="0" applyNumberFormat="1" applyFont="1" applyFill="1" applyBorder="1" applyAlignment="1">
      <alignment horizontal="center" vertical="center" wrapText="1"/>
    </xf>
    <xf numFmtId="0" fontId="37" fillId="15" borderId="20" xfId="0" applyFont="1" applyFill="1" applyBorder="1" applyAlignment="1">
      <alignment horizontal="center" vertical="center"/>
    </xf>
    <xf numFmtId="16" fontId="37" fillId="15" borderId="31" xfId="0" applyNumberFormat="1" applyFont="1" applyFill="1" applyBorder="1" applyAlignment="1">
      <alignment horizontal="center" vertical="center"/>
    </xf>
    <xf numFmtId="2" fontId="37" fillId="13" borderId="1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6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9" fillId="17" borderId="2" xfId="0" applyFont="1" applyFill="1" applyBorder="1" applyAlignment="1">
      <alignment horizontal="left"/>
    </xf>
    <xf numFmtId="43" fontId="36" fillId="17" borderId="2" xfId="0" applyNumberFormat="1" applyFont="1" applyFill="1" applyBorder="1" applyAlignment="1">
      <alignment horizontal="center" vertical="top"/>
    </xf>
    <xf numFmtId="0" fontId="37" fillId="17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2" fontId="37" fillId="18" borderId="2" xfId="0" applyNumberFormat="1" applyFont="1" applyFill="1" applyBorder="1" applyAlignment="1">
      <alignment horizontal="center" vertical="center"/>
    </xf>
    <xf numFmtId="10" fontId="37" fillId="18" borderId="2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16" fontId="37" fillId="18" borderId="31" xfId="0" applyNumberFormat="1" applyFont="1" applyFill="1" applyBorder="1" applyAlignment="1">
      <alignment horizontal="center" vertical="center"/>
    </xf>
    <xf numFmtId="0" fontId="39" fillId="13" borderId="31" xfId="0" applyFont="1" applyFill="1" applyBorder="1" applyAlignment="1">
      <alignment horizontal="left"/>
    </xf>
    <xf numFmtId="2" fontId="37" fillId="11" borderId="17" xfId="0" applyNumberFormat="1" applyFont="1" applyFill="1" applyBorder="1" applyAlignment="1">
      <alignment horizontal="center" vertical="center"/>
    </xf>
    <xf numFmtId="166" fontId="36" fillId="13" borderId="31" xfId="0" applyNumberFormat="1" applyFont="1" applyFill="1" applyBorder="1" applyAlignment="1">
      <alignment horizontal="center" vertical="center"/>
    </xf>
    <xf numFmtId="0" fontId="36" fillId="13" borderId="0" xfId="0" applyFont="1" applyFill="1" applyAlignment="1">
      <alignment horizontal="center" vertical="center"/>
    </xf>
    <xf numFmtId="0" fontId="0" fillId="13" borderId="0" xfId="0" applyFill="1"/>
    <xf numFmtId="43" fontId="36" fillId="12" borderId="2" xfId="0" applyNumberFormat="1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7" fillId="13" borderId="32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165" fontId="36" fillId="13" borderId="32" xfId="0" applyNumberFormat="1" applyFont="1" applyFill="1" applyBorder="1" applyAlignment="1">
      <alignment horizontal="center" vertical="center"/>
    </xf>
    <xf numFmtId="165" fontId="36" fillId="13" borderId="33" xfId="0" applyNumberFormat="1" applyFont="1" applyFill="1" applyBorder="1" applyAlignment="1">
      <alignment horizontal="center" vertical="center"/>
    </xf>
    <xf numFmtId="0" fontId="36" fillId="13" borderId="32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0" sqref="B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45154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45154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6" t="s">
        <v>16</v>
      </c>
      <c r="B9" s="348" t="s">
        <v>17</v>
      </c>
      <c r="C9" s="348" t="s">
        <v>18</v>
      </c>
      <c r="D9" s="348" t="s">
        <v>19</v>
      </c>
      <c r="E9" s="26" t="s">
        <v>20</v>
      </c>
      <c r="F9" s="26" t="s">
        <v>21</v>
      </c>
      <c r="G9" s="343" t="s">
        <v>22</v>
      </c>
      <c r="H9" s="344"/>
      <c r="I9" s="345"/>
      <c r="J9" s="343" t="s">
        <v>23</v>
      </c>
      <c r="K9" s="344"/>
      <c r="L9" s="345"/>
      <c r="M9" s="26"/>
      <c r="N9" s="27"/>
      <c r="O9" s="27"/>
      <c r="P9" s="27"/>
    </row>
    <row r="10" spans="1:16" ht="38.25">
      <c r="A10" s="347"/>
      <c r="B10" s="349"/>
      <c r="C10" s="349"/>
      <c r="D10" s="349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877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19478.349999999999</v>
      </c>
      <c r="F11" s="35">
        <v>19433.816666666666</v>
      </c>
      <c r="G11" s="36">
        <v>19361.383333333331</v>
      </c>
      <c r="H11" s="36">
        <v>19244.416666666664</v>
      </c>
      <c r="I11" s="36">
        <v>19171.98333333333</v>
      </c>
      <c r="J11" s="36">
        <v>19550.783333333333</v>
      </c>
      <c r="K11" s="36">
        <v>19623.216666666667</v>
      </c>
      <c r="L11" s="36">
        <v>19740.183333333334</v>
      </c>
      <c r="M11" s="37">
        <v>19506.25</v>
      </c>
      <c r="N11" s="37">
        <v>19316.849999999999</v>
      </c>
      <c r="O11" s="255">
        <v>12751400</v>
      </c>
      <c r="P11" s="257">
        <v>-1.1055572574734662E-2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44234.05</v>
      </c>
      <c r="F12" s="38">
        <v>44205.133333333331</v>
      </c>
      <c r="G12" s="39">
        <v>44011.316666666666</v>
      </c>
      <c r="H12" s="39">
        <v>43788.583333333336</v>
      </c>
      <c r="I12" s="39">
        <v>43594.76666666667</v>
      </c>
      <c r="J12" s="39">
        <v>44427.866666666661</v>
      </c>
      <c r="K12" s="39">
        <v>44621.683333333327</v>
      </c>
      <c r="L12" s="39">
        <v>44844.416666666657</v>
      </c>
      <c r="M12" s="31">
        <v>44398.95</v>
      </c>
      <c r="N12" s="31">
        <v>43982.400000000001</v>
      </c>
      <c r="O12" s="256">
        <v>2240100</v>
      </c>
      <c r="P12" s="257">
        <v>-4.9340827927761614E-2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19728.7</v>
      </c>
      <c r="F13" s="38">
        <v>19712.916666666668</v>
      </c>
      <c r="G13" s="39">
        <v>19625.783333333336</v>
      </c>
      <c r="H13" s="39">
        <v>19522.866666666669</v>
      </c>
      <c r="I13" s="39">
        <v>19435.733333333337</v>
      </c>
      <c r="J13" s="39">
        <v>19815.833333333336</v>
      </c>
      <c r="K13" s="39">
        <v>19902.966666666667</v>
      </c>
      <c r="L13" s="39">
        <v>20005.883333333335</v>
      </c>
      <c r="M13" s="31">
        <v>19800.05</v>
      </c>
      <c r="N13" s="31">
        <v>19610</v>
      </c>
      <c r="O13" s="256">
        <v>90600</v>
      </c>
      <c r="P13" s="258">
        <v>-4.671717171717172E-2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45168</v>
      </c>
      <c r="E14" s="38">
        <v>8582.9500000000007</v>
      </c>
      <c r="F14" s="38">
        <v>8544.6666666666661</v>
      </c>
      <c r="G14" s="39">
        <v>8484.3333333333321</v>
      </c>
      <c r="H14" s="39">
        <v>8385.7166666666653</v>
      </c>
      <c r="I14" s="39">
        <v>8325.3833333333314</v>
      </c>
      <c r="J14" s="39">
        <v>8643.2833333333328</v>
      </c>
      <c r="K14" s="39">
        <v>8703.616666666665</v>
      </c>
      <c r="L14" s="39">
        <v>8802.2333333333336</v>
      </c>
      <c r="M14" s="31">
        <v>8605</v>
      </c>
      <c r="N14" s="31">
        <v>8446.0499999999993</v>
      </c>
      <c r="O14" s="256">
        <v>96825</v>
      </c>
      <c r="P14" s="258">
        <v>0.21563088512241055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465.95</v>
      </c>
      <c r="F15" s="38">
        <v>461.31666666666666</v>
      </c>
      <c r="G15" s="39">
        <v>454.68333333333334</v>
      </c>
      <c r="H15" s="39">
        <v>443.41666666666669</v>
      </c>
      <c r="I15" s="39">
        <v>436.78333333333336</v>
      </c>
      <c r="J15" s="39">
        <v>472.58333333333331</v>
      </c>
      <c r="K15" s="39">
        <v>479.21666666666664</v>
      </c>
      <c r="L15" s="39">
        <v>490.48333333333329</v>
      </c>
      <c r="M15" s="31">
        <v>467.95</v>
      </c>
      <c r="N15" s="31">
        <v>450.05</v>
      </c>
      <c r="O15" s="256">
        <v>11596000</v>
      </c>
      <c r="P15" s="257">
        <v>-1.0242403550699898E-2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4361.05</v>
      </c>
      <c r="F16" s="38">
        <v>4372.6499999999996</v>
      </c>
      <c r="G16" s="39">
        <v>4246.2999999999993</v>
      </c>
      <c r="H16" s="39">
        <v>4131.5499999999993</v>
      </c>
      <c r="I16" s="39">
        <v>4005.1999999999989</v>
      </c>
      <c r="J16" s="39">
        <v>4487.3999999999996</v>
      </c>
      <c r="K16" s="39">
        <v>4613.75</v>
      </c>
      <c r="L16" s="39">
        <v>4728.5</v>
      </c>
      <c r="M16" s="31">
        <v>4499</v>
      </c>
      <c r="N16" s="31">
        <v>4257.8999999999996</v>
      </c>
      <c r="O16" s="256">
        <v>1759750</v>
      </c>
      <c r="P16" s="257">
        <v>-5.6813613828219214E-2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23680.35</v>
      </c>
      <c r="F17" s="38">
        <v>23565.850000000002</v>
      </c>
      <c r="G17" s="39">
        <v>23343.700000000004</v>
      </c>
      <c r="H17" s="39">
        <v>23007.050000000003</v>
      </c>
      <c r="I17" s="39">
        <v>22784.900000000005</v>
      </c>
      <c r="J17" s="39">
        <v>23902.500000000004</v>
      </c>
      <c r="K17" s="39">
        <v>24124.650000000005</v>
      </c>
      <c r="L17" s="39">
        <v>24461.300000000003</v>
      </c>
      <c r="M17" s="31">
        <v>23788</v>
      </c>
      <c r="N17" s="31">
        <v>23229.200000000001</v>
      </c>
      <c r="O17" s="256">
        <v>78280</v>
      </c>
      <c r="P17" s="257">
        <v>-3.166749134092034E-2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183.5</v>
      </c>
      <c r="F18" s="38">
        <v>182.65</v>
      </c>
      <c r="G18" s="39">
        <v>181.05</v>
      </c>
      <c r="H18" s="39">
        <v>178.6</v>
      </c>
      <c r="I18" s="39">
        <v>177</v>
      </c>
      <c r="J18" s="39">
        <v>185.10000000000002</v>
      </c>
      <c r="K18" s="39">
        <v>186.7</v>
      </c>
      <c r="L18" s="39">
        <v>189.15000000000003</v>
      </c>
      <c r="M18" s="31">
        <v>184.25</v>
      </c>
      <c r="N18" s="31">
        <v>180.2</v>
      </c>
      <c r="O18" s="256">
        <v>27653400</v>
      </c>
      <c r="P18" s="257">
        <v>-1.424446583253128E-2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212.9</v>
      </c>
      <c r="F19" s="38">
        <v>211.75</v>
      </c>
      <c r="G19" s="39">
        <v>209.7</v>
      </c>
      <c r="H19" s="39">
        <v>206.5</v>
      </c>
      <c r="I19" s="39">
        <v>204.45</v>
      </c>
      <c r="J19" s="39">
        <v>214.95</v>
      </c>
      <c r="K19" s="39">
        <v>217</v>
      </c>
      <c r="L19" s="39">
        <v>220.2</v>
      </c>
      <c r="M19" s="31">
        <v>213.8</v>
      </c>
      <c r="N19" s="31">
        <v>208.55</v>
      </c>
      <c r="O19" s="256">
        <v>26548600</v>
      </c>
      <c r="P19" s="257">
        <v>-1.4857694163048722E-2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1914.45</v>
      </c>
      <c r="F20" s="38">
        <v>1922.8499999999997</v>
      </c>
      <c r="G20" s="39">
        <v>1894.6999999999994</v>
      </c>
      <c r="H20" s="39">
        <v>1874.9499999999996</v>
      </c>
      <c r="I20" s="39">
        <v>1846.7999999999993</v>
      </c>
      <c r="J20" s="39">
        <v>1942.5999999999995</v>
      </c>
      <c r="K20" s="39">
        <v>1970.7499999999995</v>
      </c>
      <c r="L20" s="39">
        <v>1990.4999999999995</v>
      </c>
      <c r="M20" s="31">
        <v>1951</v>
      </c>
      <c r="N20" s="31">
        <v>1903.1</v>
      </c>
      <c r="O20" s="256">
        <v>6402300</v>
      </c>
      <c r="P20" s="257">
        <v>8.3156154027876211E-3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2457.85</v>
      </c>
      <c r="F21" s="38">
        <v>2452.0833333333335</v>
      </c>
      <c r="G21" s="39">
        <v>2410.7666666666669</v>
      </c>
      <c r="H21" s="39">
        <v>2363.6833333333334</v>
      </c>
      <c r="I21" s="39">
        <v>2322.3666666666668</v>
      </c>
      <c r="J21" s="39">
        <v>2499.166666666667</v>
      </c>
      <c r="K21" s="39">
        <v>2540.4833333333336</v>
      </c>
      <c r="L21" s="39">
        <v>2587.5666666666671</v>
      </c>
      <c r="M21" s="31">
        <v>2493.4</v>
      </c>
      <c r="N21" s="31">
        <v>2405</v>
      </c>
      <c r="O21" s="256">
        <v>12416400</v>
      </c>
      <c r="P21" s="257">
        <v>-1.961341671404207E-2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790.35</v>
      </c>
      <c r="F22" s="38">
        <v>787.18333333333339</v>
      </c>
      <c r="G22" s="39">
        <v>776.76666666666677</v>
      </c>
      <c r="H22" s="39">
        <v>763.18333333333339</v>
      </c>
      <c r="I22" s="39">
        <v>752.76666666666677</v>
      </c>
      <c r="J22" s="39">
        <v>800.76666666666677</v>
      </c>
      <c r="K22" s="39">
        <v>811.18333333333328</v>
      </c>
      <c r="L22" s="39">
        <v>824.76666666666677</v>
      </c>
      <c r="M22" s="31">
        <v>797.6</v>
      </c>
      <c r="N22" s="31">
        <v>773.6</v>
      </c>
      <c r="O22" s="256">
        <v>41804000</v>
      </c>
      <c r="P22" s="257">
        <v>5.2764122814086552E-2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3797.95</v>
      </c>
      <c r="F23" s="38">
        <v>3791.0166666666664</v>
      </c>
      <c r="G23" s="39">
        <v>3752.0333333333328</v>
      </c>
      <c r="H23" s="39">
        <v>3706.1166666666663</v>
      </c>
      <c r="I23" s="39">
        <v>3667.1333333333328</v>
      </c>
      <c r="J23" s="39">
        <v>3836.9333333333329</v>
      </c>
      <c r="K23" s="39">
        <v>3875.9166666666665</v>
      </c>
      <c r="L23" s="39">
        <v>3921.833333333333</v>
      </c>
      <c r="M23" s="31">
        <v>3830</v>
      </c>
      <c r="N23" s="31">
        <v>3745.1</v>
      </c>
      <c r="O23" s="256">
        <v>687600</v>
      </c>
      <c r="P23" s="257">
        <v>5.817174515235457E-2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442.95</v>
      </c>
      <c r="F24" s="38">
        <v>445.7833333333333</v>
      </c>
      <c r="G24" s="39">
        <v>436.51666666666659</v>
      </c>
      <c r="H24" s="39">
        <v>430.08333333333331</v>
      </c>
      <c r="I24" s="39">
        <v>420.81666666666661</v>
      </c>
      <c r="J24" s="39">
        <v>452.21666666666658</v>
      </c>
      <c r="K24" s="39">
        <v>461.48333333333323</v>
      </c>
      <c r="L24" s="39">
        <v>467.91666666666657</v>
      </c>
      <c r="M24" s="31">
        <v>455.05</v>
      </c>
      <c r="N24" s="31">
        <v>439.35</v>
      </c>
      <c r="O24" s="256">
        <v>65118600</v>
      </c>
      <c r="P24" s="257">
        <v>1.2964103712829703E-2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4831.8999999999996</v>
      </c>
      <c r="F25" s="38">
        <v>4835.2166666666662</v>
      </c>
      <c r="G25" s="39">
        <v>4726.0833333333321</v>
      </c>
      <c r="H25" s="39">
        <v>4620.2666666666655</v>
      </c>
      <c r="I25" s="39">
        <v>4511.1333333333314</v>
      </c>
      <c r="J25" s="39">
        <v>4941.0333333333328</v>
      </c>
      <c r="K25" s="39">
        <v>5050.1666666666661</v>
      </c>
      <c r="L25" s="39">
        <v>5155.9833333333336</v>
      </c>
      <c r="M25" s="31">
        <v>4944.3500000000004</v>
      </c>
      <c r="N25" s="31">
        <v>4729.3999999999996</v>
      </c>
      <c r="O25" s="256">
        <v>2749000</v>
      </c>
      <c r="P25" s="257">
        <v>-4.4363965595291986E-3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399.65</v>
      </c>
      <c r="F26" s="38">
        <v>395.88333333333338</v>
      </c>
      <c r="G26" s="39">
        <v>390.61666666666679</v>
      </c>
      <c r="H26" s="39">
        <v>381.58333333333343</v>
      </c>
      <c r="I26" s="39">
        <v>376.31666666666683</v>
      </c>
      <c r="J26" s="39">
        <v>404.91666666666674</v>
      </c>
      <c r="K26" s="39">
        <v>410.18333333333328</v>
      </c>
      <c r="L26" s="39">
        <v>419.2166666666667</v>
      </c>
      <c r="M26" s="31">
        <v>401.15</v>
      </c>
      <c r="N26" s="31">
        <v>386.85</v>
      </c>
      <c r="O26" s="256">
        <v>11636500</v>
      </c>
      <c r="P26" s="257">
        <v>-2.9490996738976323E-2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186.2</v>
      </c>
      <c r="F27" s="38">
        <v>184.96666666666667</v>
      </c>
      <c r="G27" s="39">
        <v>182.88333333333333</v>
      </c>
      <c r="H27" s="39">
        <v>179.56666666666666</v>
      </c>
      <c r="I27" s="39">
        <v>177.48333333333332</v>
      </c>
      <c r="J27" s="39">
        <v>188.28333333333333</v>
      </c>
      <c r="K27" s="39">
        <v>190.36666666666665</v>
      </c>
      <c r="L27" s="39">
        <v>193.68333333333334</v>
      </c>
      <c r="M27" s="31">
        <v>187.05</v>
      </c>
      <c r="N27" s="31">
        <v>181.65</v>
      </c>
      <c r="O27" s="256">
        <v>78530000</v>
      </c>
      <c r="P27" s="257">
        <v>-1.3352832708081643E-3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3217.3</v>
      </c>
      <c r="F28" s="38">
        <v>3203.1833333333329</v>
      </c>
      <c r="G28" s="39">
        <v>3181.5666666666657</v>
      </c>
      <c r="H28" s="39">
        <v>3145.8333333333326</v>
      </c>
      <c r="I28" s="39">
        <v>3124.2166666666653</v>
      </c>
      <c r="J28" s="39">
        <v>3238.9166666666661</v>
      </c>
      <c r="K28" s="39">
        <v>3260.5333333333338</v>
      </c>
      <c r="L28" s="39">
        <v>3296.2666666666664</v>
      </c>
      <c r="M28" s="31">
        <v>3224.8</v>
      </c>
      <c r="N28" s="31">
        <v>3167.45</v>
      </c>
      <c r="O28" s="256">
        <v>5267600</v>
      </c>
      <c r="P28" s="257">
        <v>1.3584760438714642E-2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1985.35</v>
      </c>
      <c r="F29" s="38">
        <v>1956.6166666666668</v>
      </c>
      <c r="G29" s="39">
        <v>1918.9833333333336</v>
      </c>
      <c r="H29" s="39">
        <v>1852.6166666666668</v>
      </c>
      <c r="I29" s="39">
        <v>1814.9833333333336</v>
      </c>
      <c r="J29" s="39">
        <v>2022.9833333333336</v>
      </c>
      <c r="K29" s="39">
        <v>2060.6166666666668</v>
      </c>
      <c r="L29" s="39">
        <v>2126.9833333333336</v>
      </c>
      <c r="M29" s="31">
        <v>1994.25</v>
      </c>
      <c r="N29" s="31">
        <v>1890.25</v>
      </c>
      <c r="O29" s="256">
        <v>3626327</v>
      </c>
      <c r="P29" s="257">
        <v>-1.0019036168720569E-2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6760.7</v>
      </c>
      <c r="F30" s="38">
        <v>6730.7166666666672</v>
      </c>
      <c r="G30" s="39">
        <v>6681.6333333333341</v>
      </c>
      <c r="H30" s="39">
        <v>6602.5666666666666</v>
      </c>
      <c r="I30" s="39">
        <v>6553.4833333333336</v>
      </c>
      <c r="J30" s="39">
        <v>6809.7833333333347</v>
      </c>
      <c r="K30" s="39">
        <v>6858.8666666666668</v>
      </c>
      <c r="L30" s="39">
        <v>6937.9333333333352</v>
      </c>
      <c r="M30" s="31">
        <v>6779.8</v>
      </c>
      <c r="N30" s="31">
        <v>6651.65</v>
      </c>
      <c r="O30" s="256">
        <v>428550</v>
      </c>
      <c r="P30" s="257">
        <v>5.8088364724520327E-3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704.95</v>
      </c>
      <c r="F31" s="38">
        <v>703.56666666666661</v>
      </c>
      <c r="G31" s="39">
        <v>697.88333333333321</v>
      </c>
      <c r="H31" s="39">
        <v>690.81666666666661</v>
      </c>
      <c r="I31" s="39">
        <v>685.13333333333321</v>
      </c>
      <c r="J31" s="39">
        <v>710.63333333333321</v>
      </c>
      <c r="K31" s="39">
        <v>716.31666666666661</v>
      </c>
      <c r="L31" s="39">
        <v>723.38333333333321</v>
      </c>
      <c r="M31" s="31">
        <v>709.25</v>
      </c>
      <c r="N31" s="31">
        <v>696.5</v>
      </c>
      <c r="O31" s="256">
        <v>13323000</v>
      </c>
      <c r="P31" s="257">
        <v>-2.3526824978012312E-2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875.5</v>
      </c>
      <c r="F32" s="38">
        <v>872.69999999999993</v>
      </c>
      <c r="G32" s="39">
        <v>855.79999999999984</v>
      </c>
      <c r="H32" s="39">
        <v>836.09999999999991</v>
      </c>
      <c r="I32" s="39">
        <v>819.19999999999982</v>
      </c>
      <c r="J32" s="39">
        <v>892.39999999999986</v>
      </c>
      <c r="K32" s="39">
        <v>909.3</v>
      </c>
      <c r="L32" s="39">
        <v>928.99999999999989</v>
      </c>
      <c r="M32" s="31">
        <v>889.6</v>
      </c>
      <c r="N32" s="31">
        <v>853</v>
      </c>
      <c r="O32" s="256">
        <v>14725700</v>
      </c>
      <c r="P32" s="257">
        <v>1.7558528428093644E-2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943.25</v>
      </c>
      <c r="F33" s="38">
        <v>940.6</v>
      </c>
      <c r="G33" s="39">
        <v>935.40000000000009</v>
      </c>
      <c r="H33" s="39">
        <v>927.55000000000007</v>
      </c>
      <c r="I33" s="39">
        <v>922.35000000000014</v>
      </c>
      <c r="J33" s="39">
        <v>948.45</v>
      </c>
      <c r="K33" s="39">
        <v>953.65000000000009</v>
      </c>
      <c r="L33" s="39">
        <v>961.5</v>
      </c>
      <c r="M33" s="31">
        <v>945.8</v>
      </c>
      <c r="N33" s="31">
        <v>932.75</v>
      </c>
      <c r="O33" s="256">
        <v>45373125</v>
      </c>
      <c r="P33" s="257">
        <v>7.186559191997669E-3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4632.8</v>
      </c>
      <c r="F34" s="38">
        <v>4615.8666666666677</v>
      </c>
      <c r="G34" s="39">
        <v>4584.133333333335</v>
      </c>
      <c r="H34" s="39">
        <v>4535.4666666666672</v>
      </c>
      <c r="I34" s="39">
        <v>4503.7333333333345</v>
      </c>
      <c r="J34" s="39">
        <v>4664.5333333333356</v>
      </c>
      <c r="K34" s="39">
        <v>4696.2666666666673</v>
      </c>
      <c r="L34" s="39">
        <v>4744.9333333333361</v>
      </c>
      <c r="M34" s="31">
        <v>4647.6000000000004</v>
      </c>
      <c r="N34" s="31">
        <v>4567.2</v>
      </c>
      <c r="O34" s="256">
        <v>2742500</v>
      </c>
      <c r="P34" s="257">
        <v>-7.3296534250294094E-3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1483.7</v>
      </c>
      <c r="F35" s="38">
        <v>1484.7333333333333</v>
      </c>
      <c r="G35" s="39">
        <v>1468.1666666666667</v>
      </c>
      <c r="H35" s="39">
        <v>1452.6333333333334</v>
      </c>
      <c r="I35" s="39">
        <v>1436.0666666666668</v>
      </c>
      <c r="J35" s="39">
        <v>1500.2666666666667</v>
      </c>
      <c r="K35" s="39">
        <v>1516.8333333333333</v>
      </c>
      <c r="L35" s="39">
        <v>1532.3666666666666</v>
      </c>
      <c r="M35" s="31">
        <v>1501.3</v>
      </c>
      <c r="N35" s="31">
        <v>1469.2</v>
      </c>
      <c r="O35" s="256">
        <v>10212000</v>
      </c>
      <c r="P35" s="257">
        <v>1.0788874591705433E-2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7027.1</v>
      </c>
      <c r="F36" s="38">
        <v>7020.8499999999995</v>
      </c>
      <c r="G36" s="39">
        <v>6963.1999999999989</v>
      </c>
      <c r="H36" s="39">
        <v>6899.2999999999993</v>
      </c>
      <c r="I36" s="39">
        <v>6841.6499999999987</v>
      </c>
      <c r="J36" s="39">
        <v>7084.7499999999991</v>
      </c>
      <c r="K36" s="39">
        <v>7142.3999999999987</v>
      </c>
      <c r="L36" s="39">
        <v>7206.2999999999993</v>
      </c>
      <c r="M36" s="31">
        <v>7078.5</v>
      </c>
      <c r="N36" s="31">
        <v>6956.95</v>
      </c>
      <c r="O36" s="256">
        <v>5158125</v>
      </c>
      <c r="P36" s="257">
        <v>1.1000588004704038E-2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2368.25</v>
      </c>
      <c r="F37" s="38">
        <v>2350.9333333333334</v>
      </c>
      <c r="G37" s="39">
        <v>2327.3666666666668</v>
      </c>
      <c r="H37" s="39">
        <v>2286.4833333333336</v>
      </c>
      <c r="I37" s="39">
        <v>2262.916666666667</v>
      </c>
      <c r="J37" s="39">
        <v>2391.8166666666666</v>
      </c>
      <c r="K37" s="39">
        <v>2415.3833333333332</v>
      </c>
      <c r="L37" s="39">
        <v>2456.2666666666664</v>
      </c>
      <c r="M37" s="31">
        <v>2374.5</v>
      </c>
      <c r="N37" s="31">
        <v>2310.0500000000002</v>
      </c>
      <c r="O37" s="256">
        <v>1910100</v>
      </c>
      <c r="P37" s="257">
        <v>-3.7926866122695677E-2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393.1</v>
      </c>
      <c r="F38" s="38">
        <v>392.0333333333333</v>
      </c>
      <c r="G38" s="39">
        <v>389.31666666666661</v>
      </c>
      <c r="H38" s="39">
        <v>385.5333333333333</v>
      </c>
      <c r="I38" s="39">
        <v>382.81666666666661</v>
      </c>
      <c r="J38" s="39">
        <v>395.81666666666661</v>
      </c>
      <c r="K38" s="39">
        <v>398.5333333333333</v>
      </c>
      <c r="L38" s="39">
        <v>402.31666666666661</v>
      </c>
      <c r="M38" s="31">
        <v>394.75</v>
      </c>
      <c r="N38" s="31">
        <v>388.25</v>
      </c>
      <c r="O38" s="256">
        <v>11267200</v>
      </c>
      <c r="P38" s="257">
        <v>-8.4483244156575606E-3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228.6</v>
      </c>
      <c r="F39" s="38">
        <v>226.81666666666669</v>
      </c>
      <c r="G39" s="39">
        <v>223.83333333333337</v>
      </c>
      <c r="H39" s="39">
        <v>219.06666666666669</v>
      </c>
      <c r="I39" s="39">
        <v>216.08333333333337</v>
      </c>
      <c r="J39" s="39">
        <v>231.58333333333337</v>
      </c>
      <c r="K39" s="39">
        <v>234.56666666666666</v>
      </c>
      <c r="L39" s="39">
        <v>239.33333333333337</v>
      </c>
      <c r="M39" s="31">
        <v>229.8</v>
      </c>
      <c r="N39" s="31">
        <v>222.05</v>
      </c>
      <c r="O39" s="256">
        <v>85677500</v>
      </c>
      <c r="P39" s="257">
        <v>-1.1822035120094576E-2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189.65</v>
      </c>
      <c r="F40" s="38">
        <v>190.25</v>
      </c>
      <c r="G40" s="39">
        <v>187.7</v>
      </c>
      <c r="H40" s="39">
        <v>185.75</v>
      </c>
      <c r="I40" s="39">
        <v>183.2</v>
      </c>
      <c r="J40" s="39">
        <v>192.2</v>
      </c>
      <c r="K40" s="39">
        <v>194.75</v>
      </c>
      <c r="L40" s="39">
        <v>196.7</v>
      </c>
      <c r="M40" s="31">
        <v>192.8</v>
      </c>
      <c r="N40" s="31">
        <v>188.3</v>
      </c>
      <c r="O40" s="256">
        <v>109517850</v>
      </c>
      <c r="P40" s="257">
        <v>2.6426887439004332E-2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1647.9</v>
      </c>
      <c r="F41" s="38">
        <v>1637.3999999999999</v>
      </c>
      <c r="G41" s="39">
        <v>1622.7499999999998</v>
      </c>
      <c r="H41" s="39">
        <v>1597.6</v>
      </c>
      <c r="I41" s="39">
        <v>1582.9499999999998</v>
      </c>
      <c r="J41" s="39">
        <v>1662.5499999999997</v>
      </c>
      <c r="K41" s="39">
        <v>1677.1999999999998</v>
      </c>
      <c r="L41" s="39">
        <v>1702.3499999999997</v>
      </c>
      <c r="M41" s="31">
        <v>1652.05</v>
      </c>
      <c r="N41" s="31">
        <v>1612.25</v>
      </c>
      <c r="O41" s="256">
        <v>2616000</v>
      </c>
      <c r="P41" s="257">
        <v>1.5577231037996797E-2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130.5</v>
      </c>
      <c r="F42" s="38">
        <v>130.43333333333331</v>
      </c>
      <c r="G42" s="39">
        <v>129.16666666666663</v>
      </c>
      <c r="H42" s="39">
        <v>127.83333333333331</v>
      </c>
      <c r="I42" s="39">
        <v>126.56666666666663</v>
      </c>
      <c r="J42" s="39">
        <v>131.76666666666662</v>
      </c>
      <c r="K42" s="39">
        <v>133.03333333333333</v>
      </c>
      <c r="L42" s="39">
        <v>134.36666666666662</v>
      </c>
      <c r="M42" s="31">
        <v>131.69999999999999</v>
      </c>
      <c r="N42" s="31">
        <v>129.1</v>
      </c>
      <c r="O42" s="256">
        <v>81196500</v>
      </c>
      <c r="P42" s="257">
        <v>1.6265962759506314E-2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697.85</v>
      </c>
      <c r="F43" s="38">
        <v>693.35</v>
      </c>
      <c r="G43" s="39">
        <v>686.95</v>
      </c>
      <c r="H43" s="39">
        <v>676.05000000000007</v>
      </c>
      <c r="I43" s="39">
        <v>669.65000000000009</v>
      </c>
      <c r="J43" s="39">
        <v>704.25</v>
      </c>
      <c r="K43" s="39">
        <v>710.64999999999986</v>
      </c>
      <c r="L43" s="39">
        <v>721.55</v>
      </c>
      <c r="M43" s="31">
        <v>699.75</v>
      </c>
      <c r="N43" s="31">
        <v>682.45</v>
      </c>
      <c r="O43" s="256">
        <v>9110200</v>
      </c>
      <c r="P43" s="257">
        <v>-2.4958794443136333E-2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955.8</v>
      </c>
      <c r="F44" s="38">
        <v>959.56666666666661</v>
      </c>
      <c r="G44" s="39">
        <v>947.18333333333317</v>
      </c>
      <c r="H44" s="39">
        <v>938.56666666666661</v>
      </c>
      <c r="I44" s="39">
        <v>926.18333333333317</v>
      </c>
      <c r="J44" s="39">
        <v>968.18333333333317</v>
      </c>
      <c r="K44" s="39">
        <v>980.56666666666661</v>
      </c>
      <c r="L44" s="39">
        <v>989.18333333333317</v>
      </c>
      <c r="M44" s="31">
        <v>971.95</v>
      </c>
      <c r="N44" s="31">
        <v>950.95</v>
      </c>
      <c r="O44" s="256">
        <v>7854000</v>
      </c>
      <c r="P44" s="257">
        <v>-3.1729914963827895E-3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867.9</v>
      </c>
      <c r="F45" s="38">
        <v>866.45000000000016</v>
      </c>
      <c r="G45" s="39">
        <v>860.15000000000032</v>
      </c>
      <c r="H45" s="39">
        <v>852.4000000000002</v>
      </c>
      <c r="I45" s="39">
        <v>846.10000000000036</v>
      </c>
      <c r="J45" s="39">
        <v>874.20000000000027</v>
      </c>
      <c r="K45" s="39">
        <v>880.50000000000023</v>
      </c>
      <c r="L45" s="39">
        <v>888.25000000000023</v>
      </c>
      <c r="M45" s="31">
        <v>872.75</v>
      </c>
      <c r="N45" s="31">
        <v>858.7</v>
      </c>
      <c r="O45" s="256">
        <v>38442700</v>
      </c>
      <c r="P45" s="257">
        <v>8.5738497582373754E-3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102</v>
      </c>
      <c r="F46" s="38">
        <v>101.95</v>
      </c>
      <c r="G46" s="39">
        <v>100.85000000000001</v>
      </c>
      <c r="H46" s="39">
        <v>99.7</v>
      </c>
      <c r="I46" s="39">
        <v>98.600000000000009</v>
      </c>
      <c r="J46" s="39">
        <v>103.10000000000001</v>
      </c>
      <c r="K46" s="39">
        <v>104.2</v>
      </c>
      <c r="L46" s="39">
        <v>105.35000000000001</v>
      </c>
      <c r="M46" s="31">
        <v>103.05</v>
      </c>
      <c r="N46" s="31">
        <v>100.8</v>
      </c>
      <c r="O46" s="256">
        <v>110250000</v>
      </c>
      <c r="P46" s="257">
        <v>-1.6164305410288106E-3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255.05</v>
      </c>
      <c r="F47" s="38">
        <v>258.08333333333331</v>
      </c>
      <c r="G47" s="39">
        <v>251.16666666666663</v>
      </c>
      <c r="H47" s="39">
        <v>247.2833333333333</v>
      </c>
      <c r="I47" s="39">
        <v>240.36666666666662</v>
      </c>
      <c r="J47" s="39">
        <v>261.96666666666664</v>
      </c>
      <c r="K47" s="39">
        <v>268.88333333333327</v>
      </c>
      <c r="L47" s="39">
        <v>272.76666666666665</v>
      </c>
      <c r="M47" s="31">
        <v>265</v>
      </c>
      <c r="N47" s="31">
        <v>254.2</v>
      </c>
      <c r="O47" s="256">
        <v>32130000</v>
      </c>
      <c r="P47" s="257">
        <v>-2.9598308668076109E-2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18136.150000000001</v>
      </c>
      <c r="F48" s="38">
        <v>18092.75</v>
      </c>
      <c r="G48" s="39">
        <v>17998.5</v>
      </c>
      <c r="H48" s="39">
        <v>17860.849999999999</v>
      </c>
      <c r="I48" s="39">
        <v>17766.599999999999</v>
      </c>
      <c r="J48" s="39">
        <v>18230.400000000001</v>
      </c>
      <c r="K48" s="39">
        <v>18324.650000000001</v>
      </c>
      <c r="L48" s="39">
        <v>18462.300000000003</v>
      </c>
      <c r="M48" s="31">
        <v>18187</v>
      </c>
      <c r="N48" s="31">
        <v>17955.099999999999</v>
      </c>
      <c r="O48" s="256">
        <v>199300</v>
      </c>
      <c r="P48" s="257">
        <v>-2.1600392734413353E-2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357.6</v>
      </c>
      <c r="F49" s="38">
        <v>356.09999999999997</v>
      </c>
      <c r="G49" s="39">
        <v>353.54999999999995</v>
      </c>
      <c r="H49" s="39">
        <v>349.5</v>
      </c>
      <c r="I49" s="39">
        <v>346.95</v>
      </c>
      <c r="J49" s="39">
        <v>360.14999999999992</v>
      </c>
      <c r="K49" s="39">
        <v>362.7</v>
      </c>
      <c r="L49" s="39">
        <v>366.74999999999989</v>
      </c>
      <c r="M49" s="31">
        <v>358.65</v>
      </c>
      <c r="N49" s="31">
        <v>352.05</v>
      </c>
      <c r="O49" s="256">
        <v>30762000</v>
      </c>
      <c r="P49" s="257">
        <v>-1.6119746689694875E-2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4519.55</v>
      </c>
      <c r="F50" s="38">
        <v>4524.55</v>
      </c>
      <c r="G50" s="39">
        <v>4471.8500000000004</v>
      </c>
      <c r="H50" s="39">
        <v>4424.1500000000005</v>
      </c>
      <c r="I50" s="39">
        <v>4371.4500000000007</v>
      </c>
      <c r="J50" s="39">
        <v>4572.25</v>
      </c>
      <c r="K50" s="39">
        <v>4624.9499999999989</v>
      </c>
      <c r="L50" s="39">
        <v>4672.6499999999996</v>
      </c>
      <c r="M50" s="31">
        <v>4577.25</v>
      </c>
      <c r="N50" s="31">
        <v>4476.8500000000004</v>
      </c>
      <c r="O50" s="256">
        <v>2847200</v>
      </c>
      <c r="P50" s="257">
        <v>3.7760606502405598E-2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449.95</v>
      </c>
      <c r="F51" s="38">
        <v>447.08333333333331</v>
      </c>
      <c r="G51" s="39">
        <v>443.31666666666661</v>
      </c>
      <c r="H51" s="39">
        <v>436.68333333333328</v>
      </c>
      <c r="I51" s="39">
        <v>432.91666666666657</v>
      </c>
      <c r="J51" s="39">
        <v>453.71666666666664</v>
      </c>
      <c r="K51" s="39">
        <v>457.48333333333341</v>
      </c>
      <c r="L51" s="39">
        <v>464.11666666666667</v>
      </c>
      <c r="M51" s="31">
        <v>450.85</v>
      </c>
      <c r="N51" s="31">
        <v>440.45</v>
      </c>
      <c r="O51" s="256">
        <v>7460000</v>
      </c>
      <c r="P51" s="257">
        <v>2.8965517241379312E-2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330.8</v>
      </c>
      <c r="F52" s="38">
        <v>329.08333333333331</v>
      </c>
      <c r="G52" s="39">
        <v>325.36666666666662</v>
      </c>
      <c r="H52" s="39">
        <v>319.93333333333328</v>
      </c>
      <c r="I52" s="39">
        <v>316.21666666666658</v>
      </c>
      <c r="J52" s="39">
        <v>334.51666666666665</v>
      </c>
      <c r="K52" s="39">
        <v>338.23333333333335</v>
      </c>
      <c r="L52" s="39">
        <v>343.66666666666669</v>
      </c>
      <c r="M52" s="31">
        <v>332.8</v>
      </c>
      <c r="N52" s="31">
        <v>323.64999999999998</v>
      </c>
      <c r="O52" s="256">
        <v>54245700</v>
      </c>
      <c r="P52" s="257">
        <v>7.57271815446339E-3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737.65</v>
      </c>
      <c r="F53" s="38">
        <v>727.5</v>
      </c>
      <c r="G53" s="39">
        <v>711.15</v>
      </c>
      <c r="H53" s="39">
        <v>684.65</v>
      </c>
      <c r="I53" s="39">
        <v>668.3</v>
      </c>
      <c r="J53" s="39">
        <v>754</v>
      </c>
      <c r="K53" s="39">
        <v>770.34999999999991</v>
      </c>
      <c r="L53" s="39">
        <v>796.85</v>
      </c>
      <c r="M53" s="31">
        <v>743.85</v>
      </c>
      <c r="N53" s="31">
        <v>701</v>
      </c>
      <c r="O53" s="256">
        <v>5616975</v>
      </c>
      <c r="P53" s="257">
        <v>3.0774736088745751E-2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252.35</v>
      </c>
      <c r="F54" s="38">
        <v>253.68333333333331</v>
      </c>
      <c r="G54" s="39">
        <v>248.91666666666663</v>
      </c>
      <c r="H54" s="39">
        <v>245.48333333333332</v>
      </c>
      <c r="I54" s="39">
        <v>240.71666666666664</v>
      </c>
      <c r="J54" s="39">
        <v>257.11666666666662</v>
      </c>
      <c r="K54" s="39">
        <v>261.88333333333333</v>
      </c>
      <c r="L54" s="39">
        <v>265.31666666666661</v>
      </c>
      <c r="M54" s="31">
        <v>258.45</v>
      </c>
      <c r="N54" s="31">
        <v>250.25</v>
      </c>
      <c r="O54" s="256">
        <v>14390600</v>
      </c>
      <c r="P54" s="257">
        <v>-3.2694763729246491E-2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1042.4000000000001</v>
      </c>
      <c r="F55" s="38">
        <v>1038.5166666666667</v>
      </c>
      <c r="G55" s="39">
        <v>1030.7333333333333</v>
      </c>
      <c r="H55" s="39">
        <v>1019.0666666666666</v>
      </c>
      <c r="I55" s="39">
        <v>1011.2833333333333</v>
      </c>
      <c r="J55" s="39">
        <v>1050.1833333333334</v>
      </c>
      <c r="K55" s="39">
        <v>1057.9666666666667</v>
      </c>
      <c r="L55" s="39">
        <v>1069.6333333333334</v>
      </c>
      <c r="M55" s="31">
        <v>1046.3</v>
      </c>
      <c r="N55" s="31">
        <v>1026.8499999999999</v>
      </c>
      <c r="O55" s="256">
        <v>12428750</v>
      </c>
      <c r="P55" s="257">
        <v>1.077564298058351E-2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1236.75</v>
      </c>
      <c r="F56" s="38">
        <v>1240.7333333333333</v>
      </c>
      <c r="G56" s="39">
        <v>1231.0166666666667</v>
      </c>
      <c r="H56" s="39">
        <v>1225.2833333333333</v>
      </c>
      <c r="I56" s="39">
        <v>1215.5666666666666</v>
      </c>
      <c r="J56" s="39">
        <v>1246.4666666666667</v>
      </c>
      <c r="K56" s="39">
        <v>1256.1833333333334</v>
      </c>
      <c r="L56" s="39">
        <v>1261.9166666666667</v>
      </c>
      <c r="M56" s="31">
        <v>1250.45</v>
      </c>
      <c r="N56" s="31">
        <v>1235</v>
      </c>
      <c r="O56" s="256">
        <v>11598600</v>
      </c>
      <c r="P56" s="257">
        <v>-2.8369180506398039E-2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230.4</v>
      </c>
      <c r="F57" s="38">
        <v>230.15</v>
      </c>
      <c r="G57" s="39">
        <v>227.70000000000002</v>
      </c>
      <c r="H57" s="39">
        <v>225</v>
      </c>
      <c r="I57" s="39">
        <v>222.55</v>
      </c>
      <c r="J57" s="39">
        <v>232.85000000000002</v>
      </c>
      <c r="K57" s="39">
        <v>235.3</v>
      </c>
      <c r="L57" s="39">
        <v>238.00000000000003</v>
      </c>
      <c r="M57" s="31">
        <v>232.6</v>
      </c>
      <c r="N57" s="31">
        <v>227.45</v>
      </c>
      <c r="O57" s="256">
        <v>81043200</v>
      </c>
      <c r="P57" s="257">
        <v>5.1851083687649076E-4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5235.7</v>
      </c>
      <c r="F58" s="38">
        <v>5220.1166666666668</v>
      </c>
      <c r="G58" s="39">
        <v>5176.4333333333334</v>
      </c>
      <c r="H58" s="39">
        <v>5117.166666666667</v>
      </c>
      <c r="I58" s="39">
        <v>5073.4833333333336</v>
      </c>
      <c r="J58" s="39">
        <v>5279.3833333333332</v>
      </c>
      <c r="K58" s="39">
        <v>5323.0666666666675</v>
      </c>
      <c r="L58" s="39">
        <v>5382.333333333333</v>
      </c>
      <c r="M58" s="31">
        <v>5263.8</v>
      </c>
      <c r="N58" s="31">
        <v>5160.8500000000004</v>
      </c>
      <c r="O58" s="256">
        <v>951450</v>
      </c>
      <c r="P58" s="257">
        <v>8.7620027434842249E-2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1971.15</v>
      </c>
      <c r="F59" s="38">
        <v>1970.4333333333334</v>
      </c>
      <c r="G59" s="39">
        <v>1950.8666666666668</v>
      </c>
      <c r="H59" s="39">
        <v>1930.5833333333335</v>
      </c>
      <c r="I59" s="39">
        <v>1911.0166666666669</v>
      </c>
      <c r="J59" s="39">
        <v>1990.7166666666667</v>
      </c>
      <c r="K59" s="39">
        <v>2010.2833333333333</v>
      </c>
      <c r="L59" s="39">
        <v>2030.5666666666666</v>
      </c>
      <c r="M59" s="31">
        <v>1990</v>
      </c>
      <c r="N59" s="31">
        <v>1950.15</v>
      </c>
      <c r="O59" s="256">
        <v>2608200</v>
      </c>
      <c r="P59" s="257">
        <v>1.5950920245398775E-2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664.15</v>
      </c>
      <c r="F60" s="38">
        <v>659.65</v>
      </c>
      <c r="G60" s="39">
        <v>649.09999999999991</v>
      </c>
      <c r="H60" s="39">
        <v>634.04999999999995</v>
      </c>
      <c r="I60" s="39">
        <v>623.49999999999989</v>
      </c>
      <c r="J60" s="39">
        <v>674.69999999999993</v>
      </c>
      <c r="K60" s="39">
        <v>685.24999999999989</v>
      </c>
      <c r="L60" s="39">
        <v>700.3</v>
      </c>
      <c r="M60" s="31">
        <v>670.2</v>
      </c>
      <c r="N60" s="31">
        <v>644.6</v>
      </c>
      <c r="O60" s="256">
        <v>5096000</v>
      </c>
      <c r="P60" s="257">
        <v>3.4930950446791224E-2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1067.95</v>
      </c>
      <c r="F61" s="38">
        <v>1063.2166666666665</v>
      </c>
      <c r="G61" s="39">
        <v>1054.4333333333329</v>
      </c>
      <c r="H61" s="39">
        <v>1040.9166666666665</v>
      </c>
      <c r="I61" s="39">
        <v>1032.133333333333</v>
      </c>
      <c r="J61" s="39">
        <v>1076.7333333333329</v>
      </c>
      <c r="K61" s="39">
        <v>1085.5166666666662</v>
      </c>
      <c r="L61" s="39">
        <v>1099.0333333333328</v>
      </c>
      <c r="M61" s="31">
        <v>1072</v>
      </c>
      <c r="N61" s="31">
        <v>1049.7</v>
      </c>
      <c r="O61" s="256">
        <v>1850800</v>
      </c>
      <c r="P61" s="257">
        <v>-3.6794171220400726E-2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301.05</v>
      </c>
      <c r="F62" s="38">
        <v>299.09999999999997</v>
      </c>
      <c r="G62" s="39">
        <v>294.19999999999993</v>
      </c>
      <c r="H62" s="39">
        <v>287.34999999999997</v>
      </c>
      <c r="I62" s="39">
        <v>282.44999999999993</v>
      </c>
      <c r="J62" s="39">
        <v>305.94999999999993</v>
      </c>
      <c r="K62" s="39">
        <v>310.84999999999991</v>
      </c>
      <c r="L62" s="39">
        <v>317.69999999999993</v>
      </c>
      <c r="M62" s="31">
        <v>304</v>
      </c>
      <c r="N62" s="31">
        <v>292.25</v>
      </c>
      <c r="O62" s="256">
        <v>12373200</v>
      </c>
      <c r="P62" s="257">
        <v>8.509389671361502E-3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121.75</v>
      </c>
      <c r="F63" s="38">
        <v>122.96666666666665</v>
      </c>
      <c r="G63" s="39">
        <v>119.5333333333333</v>
      </c>
      <c r="H63" s="39">
        <v>117.31666666666665</v>
      </c>
      <c r="I63" s="39">
        <v>113.8833333333333</v>
      </c>
      <c r="J63" s="39">
        <v>125.18333333333331</v>
      </c>
      <c r="K63" s="39">
        <v>128.61666666666667</v>
      </c>
      <c r="L63" s="39">
        <v>130.83333333333331</v>
      </c>
      <c r="M63" s="31">
        <v>126.4</v>
      </c>
      <c r="N63" s="31">
        <v>120.75</v>
      </c>
      <c r="O63" s="256">
        <v>39495000</v>
      </c>
      <c r="P63" s="257">
        <v>8.9066593133875632E-2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1742.75</v>
      </c>
      <c r="F64" s="38">
        <v>1731.8</v>
      </c>
      <c r="G64" s="39">
        <v>1714.1499999999999</v>
      </c>
      <c r="H64" s="39">
        <v>1685.55</v>
      </c>
      <c r="I64" s="39">
        <v>1667.8999999999999</v>
      </c>
      <c r="J64" s="39">
        <v>1760.3999999999999</v>
      </c>
      <c r="K64" s="39">
        <v>1778.05</v>
      </c>
      <c r="L64" s="39">
        <v>1806.6499999999999</v>
      </c>
      <c r="M64" s="31">
        <v>1749.45</v>
      </c>
      <c r="N64" s="31">
        <v>1703.2</v>
      </c>
      <c r="O64" s="256">
        <v>6192000</v>
      </c>
      <c r="P64" s="257">
        <v>-1.4891179839633447E-2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566.54999999999995</v>
      </c>
      <c r="F65" s="38">
        <v>565.01666666666665</v>
      </c>
      <c r="G65" s="39">
        <v>559.73333333333335</v>
      </c>
      <c r="H65" s="39">
        <v>552.91666666666674</v>
      </c>
      <c r="I65" s="39">
        <v>547.63333333333344</v>
      </c>
      <c r="J65" s="39">
        <v>571.83333333333326</v>
      </c>
      <c r="K65" s="39">
        <v>577.11666666666656</v>
      </c>
      <c r="L65" s="39">
        <v>583.93333333333317</v>
      </c>
      <c r="M65" s="31">
        <v>570.29999999999995</v>
      </c>
      <c r="N65" s="31">
        <v>558.20000000000005</v>
      </c>
      <c r="O65" s="256">
        <v>15567500</v>
      </c>
      <c r="P65" s="257">
        <v>9.6473449533846772E-3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1914.9</v>
      </c>
      <c r="F66" s="38">
        <v>1937.6166666666668</v>
      </c>
      <c r="G66" s="39">
        <v>1885.2333333333336</v>
      </c>
      <c r="H66" s="39">
        <v>1855.5666666666668</v>
      </c>
      <c r="I66" s="39">
        <v>1803.1833333333336</v>
      </c>
      <c r="J66" s="39">
        <v>1967.2833333333335</v>
      </c>
      <c r="K66" s="39">
        <v>2019.6666666666667</v>
      </c>
      <c r="L66" s="39">
        <v>2049.3333333333335</v>
      </c>
      <c r="M66" s="31">
        <v>1990</v>
      </c>
      <c r="N66" s="31">
        <v>1907.95</v>
      </c>
      <c r="O66" s="256">
        <v>1745000</v>
      </c>
      <c r="P66" s="257">
        <v>-1.0209869540555871E-2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2063.4</v>
      </c>
      <c r="F67" s="38">
        <v>2065.9666666666667</v>
      </c>
      <c r="G67" s="39">
        <v>2047.4833333333336</v>
      </c>
      <c r="H67" s="39">
        <v>2031.5666666666671</v>
      </c>
      <c r="I67" s="39">
        <v>2013.0833333333339</v>
      </c>
      <c r="J67" s="39">
        <v>2081.8833333333332</v>
      </c>
      <c r="K67" s="39">
        <v>2100.3666666666659</v>
      </c>
      <c r="L67" s="39">
        <v>2116.2833333333328</v>
      </c>
      <c r="M67" s="31">
        <v>2084.4499999999998</v>
      </c>
      <c r="N67" s="31">
        <v>2050.0500000000002</v>
      </c>
      <c r="O67" s="256">
        <v>2173800</v>
      </c>
      <c r="P67" s="257">
        <v>-8.7551299589603282E-3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182.45</v>
      </c>
      <c r="F68" s="38">
        <v>182.26666666666665</v>
      </c>
      <c r="G68" s="39">
        <v>181.0333333333333</v>
      </c>
      <c r="H68" s="39">
        <v>179.61666666666665</v>
      </c>
      <c r="I68" s="39">
        <v>178.3833333333333</v>
      </c>
      <c r="J68" s="39">
        <v>183.68333333333331</v>
      </c>
      <c r="K68" s="39">
        <v>184.91666666666666</v>
      </c>
      <c r="L68" s="39">
        <v>186.33333333333331</v>
      </c>
      <c r="M68" s="31">
        <v>183.5</v>
      </c>
      <c r="N68" s="31">
        <v>180.85</v>
      </c>
      <c r="O68" s="256">
        <v>14800800</v>
      </c>
      <c r="P68" s="257">
        <v>-1.4908684308609765E-2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3741.3</v>
      </c>
      <c r="F69" s="38">
        <v>3701.0333333333333</v>
      </c>
      <c r="G69" s="39">
        <v>3641.8166666666666</v>
      </c>
      <c r="H69" s="39">
        <v>3542.3333333333335</v>
      </c>
      <c r="I69" s="39">
        <v>3483.1166666666668</v>
      </c>
      <c r="J69" s="39">
        <v>3800.5166666666664</v>
      </c>
      <c r="K69" s="39">
        <v>3859.7333333333327</v>
      </c>
      <c r="L69" s="39">
        <v>3959.2166666666662</v>
      </c>
      <c r="M69" s="31">
        <v>3760.25</v>
      </c>
      <c r="N69" s="31">
        <v>3601.55</v>
      </c>
      <c r="O69" s="256">
        <v>2955800</v>
      </c>
      <c r="P69" s="257">
        <v>3.8726454877705929E-2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4670.45</v>
      </c>
      <c r="F70" s="38">
        <v>4698.9666666666662</v>
      </c>
      <c r="G70" s="39">
        <v>4626.5333333333328</v>
      </c>
      <c r="H70" s="39">
        <v>4582.6166666666668</v>
      </c>
      <c r="I70" s="39">
        <v>4510.1833333333334</v>
      </c>
      <c r="J70" s="39">
        <v>4742.8833333333323</v>
      </c>
      <c r="K70" s="39">
        <v>4815.3166666666648</v>
      </c>
      <c r="L70" s="39">
        <v>4859.2333333333318</v>
      </c>
      <c r="M70" s="31">
        <v>4771.3999999999996</v>
      </c>
      <c r="N70" s="31">
        <v>4655.05</v>
      </c>
      <c r="O70" s="256">
        <v>1295000</v>
      </c>
      <c r="P70" s="257">
        <v>-1.8642012731130645E-2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472.95</v>
      </c>
      <c r="F71" s="38">
        <v>472.46666666666664</v>
      </c>
      <c r="G71" s="39">
        <v>465.2833333333333</v>
      </c>
      <c r="H71" s="39">
        <v>457.61666666666667</v>
      </c>
      <c r="I71" s="39">
        <v>450.43333333333334</v>
      </c>
      <c r="J71" s="39">
        <v>480.13333333333327</v>
      </c>
      <c r="K71" s="39">
        <v>487.31666666666655</v>
      </c>
      <c r="L71" s="39">
        <v>494.98333333333323</v>
      </c>
      <c r="M71" s="31">
        <v>479.65</v>
      </c>
      <c r="N71" s="31">
        <v>464.8</v>
      </c>
      <c r="O71" s="256">
        <v>45531750</v>
      </c>
      <c r="P71" s="257">
        <v>-1.4147404522882354E-2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5849.5</v>
      </c>
      <c r="F72" s="38">
        <v>5861.8166666666666</v>
      </c>
      <c r="G72" s="39">
        <v>5817.6833333333334</v>
      </c>
      <c r="H72" s="39">
        <v>5785.8666666666668</v>
      </c>
      <c r="I72" s="39">
        <v>5741.7333333333336</v>
      </c>
      <c r="J72" s="39">
        <v>5893.6333333333332</v>
      </c>
      <c r="K72" s="39">
        <v>5937.7666666666664</v>
      </c>
      <c r="L72" s="39">
        <v>5969.583333333333</v>
      </c>
      <c r="M72" s="31">
        <v>5905.95</v>
      </c>
      <c r="N72" s="31">
        <v>5830</v>
      </c>
      <c r="O72" s="256">
        <v>3458500</v>
      </c>
      <c r="P72" s="257">
        <v>4.9859603855202245E-2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3342.25</v>
      </c>
      <c r="F73" s="38">
        <v>3333.9833333333336</v>
      </c>
      <c r="G73" s="39">
        <v>3297.0666666666671</v>
      </c>
      <c r="H73" s="39">
        <v>3251.8833333333337</v>
      </c>
      <c r="I73" s="39">
        <v>3214.9666666666672</v>
      </c>
      <c r="J73" s="39">
        <v>3379.166666666667</v>
      </c>
      <c r="K73" s="39">
        <v>3416.083333333333</v>
      </c>
      <c r="L73" s="39">
        <v>3461.2666666666669</v>
      </c>
      <c r="M73" s="31">
        <v>3370.9</v>
      </c>
      <c r="N73" s="31">
        <v>3288.8</v>
      </c>
      <c r="O73" s="256">
        <v>4614750</v>
      </c>
      <c r="P73" s="257">
        <v>-5.506109518781113E-3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2601.1999999999998</v>
      </c>
      <c r="F74" s="38">
        <v>2590.8833333333332</v>
      </c>
      <c r="G74" s="39">
        <v>2572.9666666666662</v>
      </c>
      <c r="H74" s="39">
        <v>2544.7333333333331</v>
      </c>
      <c r="I74" s="39">
        <v>2526.8166666666662</v>
      </c>
      <c r="J74" s="39">
        <v>2619.1166666666663</v>
      </c>
      <c r="K74" s="39">
        <v>2637.0333333333333</v>
      </c>
      <c r="L74" s="39">
        <v>2665.2666666666664</v>
      </c>
      <c r="M74" s="31">
        <v>2608.8000000000002</v>
      </c>
      <c r="N74" s="31">
        <v>2562.65</v>
      </c>
      <c r="O74" s="256">
        <v>1139600</v>
      </c>
      <c r="P74" s="257">
        <v>2.5996533795493933E-2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265.25</v>
      </c>
      <c r="F75" s="38">
        <v>265.55</v>
      </c>
      <c r="G75" s="39">
        <v>261.25</v>
      </c>
      <c r="H75" s="39">
        <v>257.25</v>
      </c>
      <c r="I75" s="39">
        <v>252.95</v>
      </c>
      <c r="J75" s="39">
        <v>269.55</v>
      </c>
      <c r="K75" s="39">
        <v>273.85000000000008</v>
      </c>
      <c r="L75" s="39">
        <v>277.85000000000002</v>
      </c>
      <c r="M75" s="31">
        <v>269.85000000000002</v>
      </c>
      <c r="N75" s="31">
        <v>261.55</v>
      </c>
      <c r="O75" s="256">
        <v>17967600</v>
      </c>
      <c r="P75" s="257">
        <v>-7.7534791252485092E-3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133.25</v>
      </c>
      <c r="F76" s="38">
        <v>132.56666666666669</v>
      </c>
      <c r="G76" s="39">
        <v>131.53333333333339</v>
      </c>
      <c r="H76" s="39">
        <v>129.81666666666669</v>
      </c>
      <c r="I76" s="39">
        <v>128.78333333333339</v>
      </c>
      <c r="J76" s="39">
        <v>134.28333333333339</v>
      </c>
      <c r="K76" s="39">
        <v>135.31666666666669</v>
      </c>
      <c r="L76" s="39">
        <v>137.03333333333339</v>
      </c>
      <c r="M76" s="31">
        <v>133.6</v>
      </c>
      <c r="N76" s="31">
        <v>130.85</v>
      </c>
      <c r="O76" s="256">
        <v>123065000</v>
      </c>
      <c r="P76" s="257">
        <v>-5.2942127384416424E-3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113.35</v>
      </c>
      <c r="F77" s="38">
        <v>113.91666666666667</v>
      </c>
      <c r="G77" s="39">
        <v>111.98333333333335</v>
      </c>
      <c r="H77" s="39">
        <v>110.61666666666667</v>
      </c>
      <c r="I77" s="39">
        <v>108.68333333333335</v>
      </c>
      <c r="J77" s="39">
        <v>115.28333333333335</v>
      </c>
      <c r="K77" s="39">
        <v>117.21666666666665</v>
      </c>
      <c r="L77" s="39">
        <v>118.58333333333334</v>
      </c>
      <c r="M77" s="31">
        <v>115.85</v>
      </c>
      <c r="N77" s="31">
        <v>112.55</v>
      </c>
      <c r="O77" s="256">
        <v>134550750</v>
      </c>
      <c r="P77" s="257">
        <v>-2.7804150278041501E-3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801</v>
      </c>
      <c r="F78" s="38">
        <v>804.26666666666677</v>
      </c>
      <c r="G78" s="39">
        <v>792.38333333333355</v>
      </c>
      <c r="H78" s="39">
        <v>783.76666666666677</v>
      </c>
      <c r="I78" s="39">
        <v>771.88333333333355</v>
      </c>
      <c r="J78" s="39">
        <v>812.88333333333355</v>
      </c>
      <c r="K78" s="39">
        <v>824.76666666666677</v>
      </c>
      <c r="L78" s="39">
        <v>833.38333333333355</v>
      </c>
      <c r="M78" s="31">
        <v>816.15</v>
      </c>
      <c r="N78" s="31">
        <v>795.65</v>
      </c>
      <c r="O78" s="256">
        <v>5813050</v>
      </c>
      <c r="P78" s="257">
        <v>-9.1448344043499746E-3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53.1</v>
      </c>
      <c r="F79" s="38">
        <v>53.1</v>
      </c>
      <c r="G79" s="39">
        <v>52.2</v>
      </c>
      <c r="H79" s="39">
        <v>51.300000000000004</v>
      </c>
      <c r="I79" s="39">
        <v>50.400000000000006</v>
      </c>
      <c r="J79" s="39">
        <v>54</v>
      </c>
      <c r="K79" s="39">
        <v>54.899999999999991</v>
      </c>
      <c r="L79" s="39">
        <v>55.8</v>
      </c>
      <c r="M79" s="31">
        <v>54</v>
      </c>
      <c r="N79" s="31">
        <v>52.2</v>
      </c>
      <c r="O79" s="256">
        <v>135337500</v>
      </c>
      <c r="P79" s="257">
        <v>2.557544757033248E-2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537.20000000000005</v>
      </c>
      <c r="F80" s="38">
        <v>537.88333333333333</v>
      </c>
      <c r="G80" s="39">
        <v>531.56666666666661</v>
      </c>
      <c r="H80" s="39">
        <v>525.93333333333328</v>
      </c>
      <c r="I80" s="39">
        <v>519.61666666666656</v>
      </c>
      <c r="J80" s="39">
        <v>543.51666666666665</v>
      </c>
      <c r="K80" s="39">
        <v>549.83333333333348</v>
      </c>
      <c r="L80" s="39">
        <v>555.4666666666667</v>
      </c>
      <c r="M80" s="31">
        <v>544.20000000000005</v>
      </c>
      <c r="N80" s="31">
        <v>532.25</v>
      </c>
      <c r="O80" s="256">
        <v>9408100</v>
      </c>
      <c r="P80" s="257">
        <v>6.9138720638203574E-2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1038.8</v>
      </c>
      <c r="F81" s="38">
        <v>1033.4333333333334</v>
      </c>
      <c r="G81" s="39">
        <v>1021.9166666666667</v>
      </c>
      <c r="H81" s="39">
        <v>1005.0333333333333</v>
      </c>
      <c r="I81" s="39">
        <v>993.51666666666665</v>
      </c>
      <c r="J81" s="39">
        <v>1050.3166666666668</v>
      </c>
      <c r="K81" s="39">
        <v>1061.8333333333333</v>
      </c>
      <c r="L81" s="39">
        <v>1078.7166666666669</v>
      </c>
      <c r="M81" s="31">
        <v>1044.95</v>
      </c>
      <c r="N81" s="31">
        <v>1016.55</v>
      </c>
      <c r="O81" s="256">
        <v>8258000</v>
      </c>
      <c r="P81" s="257">
        <v>-2.0054586448320873E-2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1552.05</v>
      </c>
      <c r="F82" s="38">
        <v>1535.0833333333333</v>
      </c>
      <c r="G82" s="39">
        <v>1515.4666666666665</v>
      </c>
      <c r="H82" s="39">
        <v>1478.8833333333332</v>
      </c>
      <c r="I82" s="39">
        <v>1459.2666666666664</v>
      </c>
      <c r="J82" s="39">
        <v>1571.6666666666665</v>
      </c>
      <c r="K82" s="39">
        <v>1591.2833333333333</v>
      </c>
      <c r="L82" s="39">
        <v>1627.8666666666666</v>
      </c>
      <c r="M82" s="31">
        <v>1554.7</v>
      </c>
      <c r="N82" s="31">
        <v>1498.5</v>
      </c>
      <c r="O82" s="256">
        <v>3902600</v>
      </c>
      <c r="P82" s="257">
        <v>5.015290519877676E-3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293.10000000000002</v>
      </c>
      <c r="F83" s="38">
        <v>292.7166666666667</v>
      </c>
      <c r="G83" s="39">
        <v>288.33333333333337</v>
      </c>
      <c r="H83" s="39">
        <v>283.56666666666666</v>
      </c>
      <c r="I83" s="39">
        <v>279.18333333333334</v>
      </c>
      <c r="J83" s="39">
        <v>297.48333333333341</v>
      </c>
      <c r="K83" s="39">
        <v>301.86666666666673</v>
      </c>
      <c r="L83" s="39">
        <v>306.63333333333344</v>
      </c>
      <c r="M83" s="31">
        <v>297.10000000000002</v>
      </c>
      <c r="N83" s="31">
        <v>287.95</v>
      </c>
      <c r="O83" s="256">
        <v>11844000</v>
      </c>
      <c r="P83" s="257">
        <v>-4.2677012609117361E-2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1817.85</v>
      </c>
      <c r="F84" s="38">
        <v>1817.6833333333334</v>
      </c>
      <c r="G84" s="39">
        <v>1800.3666666666668</v>
      </c>
      <c r="H84" s="39">
        <v>1782.8833333333334</v>
      </c>
      <c r="I84" s="39">
        <v>1765.5666666666668</v>
      </c>
      <c r="J84" s="39">
        <v>1835.1666666666667</v>
      </c>
      <c r="K84" s="39">
        <v>1852.4833333333333</v>
      </c>
      <c r="L84" s="39">
        <v>1869.9666666666667</v>
      </c>
      <c r="M84" s="31">
        <v>1835</v>
      </c>
      <c r="N84" s="31">
        <v>1800.2</v>
      </c>
      <c r="O84" s="256">
        <v>13295725</v>
      </c>
      <c r="P84" s="257">
        <v>-1.0254234291573848E-2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454.65</v>
      </c>
      <c r="F85" s="38">
        <v>454.13333333333338</v>
      </c>
      <c r="G85" s="39">
        <v>451.11666666666679</v>
      </c>
      <c r="H85" s="39">
        <v>447.58333333333343</v>
      </c>
      <c r="I85" s="39">
        <v>444.56666666666683</v>
      </c>
      <c r="J85" s="39">
        <v>457.66666666666674</v>
      </c>
      <c r="K85" s="39">
        <v>460.68333333333328</v>
      </c>
      <c r="L85" s="39">
        <v>464.2166666666667</v>
      </c>
      <c r="M85" s="31">
        <v>457.15</v>
      </c>
      <c r="N85" s="31">
        <v>450.6</v>
      </c>
      <c r="O85" s="256">
        <v>7493750</v>
      </c>
      <c r="P85" s="257">
        <v>-4.4835602789770838E-3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3882.25</v>
      </c>
      <c r="F86" s="38">
        <v>3830.8166666666671</v>
      </c>
      <c r="G86" s="39">
        <v>3765.483333333334</v>
      </c>
      <c r="H86" s="39">
        <v>3648.7166666666672</v>
      </c>
      <c r="I86" s="39">
        <v>3583.3833333333341</v>
      </c>
      <c r="J86" s="39">
        <v>3947.5833333333339</v>
      </c>
      <c r="K86" s="39">
        <v>4012.916666666667</v>
      </c>
      <c r="L86" s="39">
        <v>4129.6833333333343</v>
      </c>
      <c r="M86" s="31">
        <v>3896.15</v>
      </c>
      <c r="N86" s="31">
        <v>3714.05</v>
      </c>
      <c r="O86" s="256">
        <v>4704900</v>
      </c>
      <c r="P86" s="257">
        <v>3.3476112026359146E-2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1281.9000000000001</v>
      </c>
      <c r="F87" s="38">
        <v>1288.0333333333335</v>
      </c>
      <c r="G87" s="39">
        <v>1272.5666666666671</v>
      </c>
      <c r="H87" s="39">
        <v>1263.2333333333336</v>
      </c>
      <c r="I87" s="39">
        <v>1247.7666666666671</v>
      </c>
      <c r="J87" s="39">
        <v>1297.366666666667</v>
      </c>
      <c r="K87" s="39">
        <v>1312.8333333333337</v>
      </c>
      <c r="L87" s="39">
        <v>1322.166666666667</v>
      </c>
      <c r="M87" s="31">
        <v>1303.5</v>
      </c>
      <c r="N87" s="31">
        <v>1278.7</v>
      </c>
      <c r="O87" s="256">
        <v>5574500</v>
      </c>
      <c r="P87" s="257">
        <v>1.817351598173516E-2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1175.05</v>
      </c>
      <c r="F88" s="38">
        <v>1170.1833333333334</v>
      </c>
      <c r="G88" s="39">
        <v>1161.4166666666667</v>
      </c>
      <c r="H88" s="39">
        <v>1147.7833333333333</v>
      </c>
      <c r="I88" s="39">
        <v>1139.0166666666667</v>
      </c>
      <c r="J88" s="39">
        <v>1183.8166666666668</v>
      </c>
      <c r="K88" s="39">
        <v>1192.5833333333333</v>
      </c>
      <c r="L88" s="39">
        <v>1206.2166666666669</v>
      </c>
      <c r="M88" s="31">
        <v>1178.95</v>
      </c>
      <c r="N88" s="31">
        <v>1156.55</v>
      </c>
      <c r="O88" s="256">
        <v>10810100</v>
      </c>
      <c r="P88" s="257">
        <v>-2.6476706801992055E-2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2498</v>
      </c>
      <c r="F89" s="38">
        <v>2497.8166666666666</v>
      </c>
      <c r="G89" s="39">
        <v>2462.6833333333334</v>
      </c>
      <c r="H89" s="39">
        <v>2427.3666666666668</v>
      </c>
      <c r="I89" s="39">
        <v>2392.2333333333336</v>
      </c>
      <c r="J89" s="39">
        <v>2533.1333333333332</v>
      </c>
      <c r="K89" s="39">
        <v>2568.2666666666664</v>
      </c>
      <c r="L89" s="39">
        <v>2603.583333333333</v>
      </c>
      <c r="M89" s="31">
        <v>2532.9499999999998</v>
      </c>
      <c r="N89" s="31">
        <v>2462.5</v>
      </c>
      <c r="O89" s="256">
        <v>2890200</v>
      </c>
      <c r="P89" s="257">
        <v>6.3720881646296881E-3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1616.55</v>
      </c>
      <c r="F90" s="38">
        <v>1615.1666666666667</v>
      </c>
      <c r="G90" s="39">
        <v>1608.9833333333336</v>
      </c>
      <c r="H90" s="39">
        <v>1601.4166666666667</v>
      </c>
      <c r="I90" s="39">
        <v>1595.2333333333336</v>
      </c>
      <c r="J90" s="39">
        <v>1622.7333333333336</v>
      </c>
      <c r="K90" s="39">
        <v>1628.9166666666665</v>
      </c>
      <c r="L90" s="39">
        <v>1636.4833333333336</v>
      </c>
      <c r="M90" s="31">
        <v>1621.35</v>
      </c>
      <c r="N90" s="31">
        <v>1607.6</v>
      </c>
      <c r="O90" s="256">
        <v>118837950</v>
      </c>
      <c r="P90" s="257">
        <v>-5.504468333117472E-4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634.29999999999995</v>
      </c>
      <c r="F91" s="38">
        <v>633.33333333333337</v>
      </c>
      <c r="G91" s="39">
        <v>627.91666666666674</v>
      </c>
      <c r="H91" s="39">
        <v>621.53333333333342</v>
      </c>
      <c r="I91" s="39">
        <v>616.11666666666679</v>
      </c>
      <c r="J91" s="39">
        <v>639.7166666666667</v>
      </c>
      <c r="K91" s="39">
        <v>645.13333333333344</v>
      </c>
      <c r="L91" s="39">
        <v>651.51666666666665</v>
      </c>
      <c r="M91" s="31">
        <v>638.75</v>
      </c>
      <c r="N91" s="31">
        <v>626.95000000000005</v>
      </c>
      <c r="O91" s="256">
        <v>19141100</v>
      </c>
      <c r="P91" s="257">
        <v>4.3287544730462885E-3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3016.4</v>
      </c>
      <c r="F92" s="38">
        <v>2999.9333333333329</v>
      </c>
      <c r="G92" s="39">
        <v>2972.266666666666</v>
      </c>
      <c r="H92" s="39">
        <v>2928.1333333333332</v>
      </c>
      <c r="I92" s="39">
        <v>2900.4666666666662</v>
      </c>
      <c r="J92" s="39">
        <v>3044.0666666666657</v>
      </c>
      <c r="K92" s="39">
        <v>3071.7333333333327</v>
      </c>
      <c r="L92" s="39">
        <v>3115.8666666666654</v>
      </c>
      <c r="M92" s="31">
        <v>3027.6</v>
      </c>
      <c r="N92" s="31">
        <v>2955.8</v>
      </c>
      <c r="O92" s="256">
        <v>3906300</v>
      </c>
      <c r="P92" s="257">
        <v>-2.9731743666169895E-2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451.6</v>
      </c>
      <c r="F93" s="38">
        <v>452.90000000000003</v>
      </c>
      <c r="G93" s="39">
        <v>447.30000000000007</v>
      </c>
      <c r="H93" s="39">
        <v>443.00000000000006</v>
      </c>
      <c r="I93" s="39">
        <v>437.40000000000009</v>
      </c>
      <c r="J93" s="39">
        <v>457.20000000000005</v>
      </c>
      <c r="K93" s="39">
        <v>462.80000000000007</v>
      </c>
      <c r="L93" s="39">
        <v>467.1</v>
      </c>
      <c r="M93" s="31">
        <v>458.5</v>
      </c>
      <c r="N93" s="31">
        <v>448.6</v>
      </c>
      <c r="O93" s="256">
        <v>23189600</v>
      </c>
      <c r="P93" s="257">
        <v>-1.293129134139801E-2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153.1</v>
      </c>
      <c r="F94" s="38">
        <v>153.51666666666668</v>
      </c>
      <c r="G94" s="39">
        <v>150.63333333333335</v>
      </c>
      <c r="H94" s="39">
        <v>148.16666666666669</v>
      </c>
      <c r="I94" s="39">
        <v>145.28333333333336</v>
      </c>
      <c r="J94" s="39">
        <v>155.98333333333335</v>
      </c>
      <c r="K94" s="39">
        <v>158.86666666666667</v>
      </c>
      <c r="L94" s="39">
        <v>161.33333333333334</v>
      </c>
      <c r="M94" s="31">
        <v>156.4</v>
      </c>
      <c r="N94" s="31">
        <v>151.05000000000001</v>
      </c>
      <c r="O94" s="256">
        <v>23850000</v>
      </c>
      <c r="P94" s="257">
        <v>-1.9180470793374021E-2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264.45</v>
      </c>
      <c r="F95" s="38">
        <v>264.48333333333329</v>
      </c>
      <c r="G95" s="39">
        <v>262.61666666666656</v>
      </c>
      <c r="H95" s="39">
        <v>260.78333333333325</v>
      </c>
      <c r="I95" s="39">
        <v>258.91666666666652</v>
      </c>
      <c r="J95" s="39">
        <v>266.31666666666661</v>
      </c>
      <c r="K95" s="39">
        <v>268.18333333333328</v>
      </c>
      <c r="L95" s="39">
        <v>270.01666666666665</v>
      </c>
      <c r="M95" s="31">
        <v>266.35000000000002</v>
      </c>
      <c r="N95" s="31">
        <v>262.64999999999998</v>
      </c>
      <c r="O95" s="256">
        <v>45565200</v>
      </c>
      <c r="P95" s="257">
        <v>1.6619183285849952E-3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2541.4499999999998</v>
      </c>
      <c r="F96" s="38">
        <v>2528.75</v>
      </c>
      <c r="G96" s="39">
        <v>2512.6999999999998</v>
      </c>
      <c r="H96" s="39">
        <v>2483.9499999999998</v>
      </c>
      <c r="I96" s="39">
        <v>2467.8999999999996</v>
      </c>
      <c r="J96" s="39">
        <v>2557.5</v>
      </c>
      <c r="K96" s="39">
        <v>2573.5500000000002</v>
      </c>
      <c r="L96" s="39">
        <v>2602.3000000000002</v>
      </c>
      <c r="M96" s="31">
        <v>2544.8000000000002</v>
      </c>
      <c r="N96" s="31">
        <v>2500</v>
      </c>
      <c r="O96" s="256">
        <v>9889200</v>
      </c>
      <c r="P96" s="257">
        <v>-3.9583018582867498E-3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157.4</v>
      </c>
      <c r="F97" s="38">
        <v>158.85</v>
      </c>
      <c r="G97" s="39">
        <v>154</v>
      </c>
      <c r="H97" s="39">
        <v>150.6</v>
      </c>
      <c r="I97" s="39">
        <v>145.75</v>
      </c>
      <c r="J97" s="39">
        <v>162.25</v>
      </c>
      <c r="K97" s="39">
        <v>167.09999999999997</v>
      </c>
      <c r="L97" s="39">
        <v>170.5</v>
      </c>
      <c r="M97" s="31">
        <v>163.69999999999999</v>
      </c>
      <c r="N97" s="31">
        <v>155.44999999999999</v>
      </c>
      <c r="O97" s="256">
        <v>57471900</v>
      </c>
      <c r="P97" s="257">
        <v>-2.280610475199445E-2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961.2</v>
      </c>
      <c r="F98" s="38">
        <v>958.93333333333339</v>
      </c>
      <c r="G98" s="39">
        <v>953.71666666666681</v>
      </c>
      <c r="H98" s="39">
        <v>946.23333333333346</v>
      </c>
      <c r="I98" s="39">
        <v>941.01666666666688</v>
      </c>
      <c r="J98" s="39">
        <v>966.41666666666674</v>
      </c>
      <c r="K98" s="39">
        <v>971.63333333333344</v>
      </c>
      <c r="L98" s="39">
        <v>979.11666666666667</v>
      </c>
      <c r="M98" s="31">
        <v>964.15</v>
      </c>
      <c r="N98" s="31">
        <v>951.45</v>
      </c>
      <c r="O98" s="256">
        <v>85696100</v>
      </c>
      <c r="P98" s="257">
        <v>-4.8933143669985775E-3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1355.85</v>
      </c>
      <c r="F99" s="38">
        <v>1359.2166666666665</v>
      </c>
      <c r="G99" s="39">
        <v>1346.383333333333</v>
      </c>
      <c r="H99" s="39">
        <v>1336.9166666666665</v>
      </c>
      <c r="I99" s="39">
        <v>1324.083333333333</v>
      </c>
      <c r="J99" s="39">
        <v>1368.6833333333329</v>
      </c>
      <c r="K99" s="39">
        <v>1381.5166666666664</v>
      </c>
      <c r="L99" s="39">
        <v>1390.9833333333329</v>
      </c>
      <c r="M99" s="31">
        <v>1372.05</v>
      </c>
      <c r="N99" s="31">
        <v>1349.75</v>
      </c>
      <c r="O99" s="256">
        <v>3778500</v>
      </c>
      <c r="P99" s="257">
        <v>7.9459674215335717E-4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557.1</v>
      </c>
      <c r="F100" s="38">
        <v>556.7833333333333</v>
      </c>
      <c r="G100" s="39">
        <v>551.31666666666661</v>
      </c>
      <c r="H100" s="39">
        <v>545.5333333333333</v>
      </c>
      <c r="I100" s="39">
        <v>540.06666666666661</v>
      </c>
      <c r="J100" s="39">
        <v>562.56666666666661</v>
      </c>
      <c r="K100" s="39">
        <v>568.0333333333333</v>
      </c>
      <c r="L100" s="39">
        <v>573.81666666666661</v>
      </c>
      <c r="M100" s="31">
        <v>562.25</v>
      </c>
      <c r="N100" s="31">
        <v>551</v>
      </c>
      <c r="O100" s="256">
        <v>8955000</v>
      </c>
      <c r="P100" s="257">
        <v>3.9888521163560356E-2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8.1</v>
      </c>
      <c r="F101" s="38">
        <v>8.0166666666666675</v>
      </c>
      <c r="G101" s="39">
        <v>7.8833333333333346</v>
      </c>
      <c r="H101" s="39">
        <v>7.666666666666667</v>
      </c>
      <c r="I101" s="39">
        <v>7.5333333333333341</v>
      </c>
      <c r="J101" s="39">
        <v>8.2333333333333343</v>
      </c>
      <c r="K101" s="39">
        <v>8.3666666666666671</v>
      </c>
      <c r="L101" s="39">
        <v>8.5833333333333357</v>
      </c>
      <c r="M101" s="31">
        <v>8.15</v>
      </c>
      <c r="N101" s="31">
        <v>7.8</v>
      </c>
      <c r="O101" s="256">
        <v>882080000</v>
      </c>
      <c r="P101" s="257">
        <v>-4.8736462093862815E-3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118.85</v>
      </c>
      <c r="F102" s="38">
        <v>118.03333333333335</v>
      </c>
      <c r="G102" s="39">
        <v>116.9666666666667</v>
      </c>
      <c r="H102" s="39">
        <v>115.08333333333336</v>
      </c>
      <c r="I102" s="39">
        <v>114.01666666666671</v>
      </c>
      <c r="J102" s="39">
        <v>119.91666666666669</v>
      </c>
      <c r="K102" s="39">
        <v>120.98333333333332</v>
      </c>
      <c r="L102" s="39">
        <v>122.86666666666667</v>
      </c>
      <c r="M102" s="31">
        <v>119.1</v>
      </c>
      <c r="N102" s="31">
        <v>116.15</v>
      </c>
      <c r="O102" s="256">
        <v>121080000</v>
      </c>
      <c r="P102" s="257">
        <v>-3.3025099075297226E-4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87.6</v>
      </c>
      <c r="F103" s="38">
        <v>87.09999999999998</v>
      </c>
      <c r="G103" s="39">
        <v>86.349999999999966</v>
      </c>
      <c r="H103" s="39">
        <v>85.09999999999998</v>
      </c>
      <c r="I103" s="39">
        <v>84.349999999999966</v>
      </c>
      <c r="J103" s="39">
        <v>88.349999999999966</v>
      </c>
      <c r="K103" s="39">
        <v>89.1</v>
      </c>
      <c r="L103" s="39">
        <v>90.349999999999966</v>
      </c>
      <c r="M103" s="31">
        <v>87.85</v>
      </c>
      <c r="N103" s="31">
        <v>85.85</v>
      </c>
      <c r="O103" s="256">
        <v>194025000</v>
      </c>
      <c r="P103" s="257">
        <v>2.5285351934051997E-2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126.5</v>
      </c>
      <c r="F104" s="38">
        <v>126.96666666666665</v>
      </c>
      <c r="G104" s="39">
        <v>124.68333333333331</v>
      </c>
      <c r="H104" s="39">
        <v>122.86666666666666</v>
      </c>
      <c r="I104" s="39">
        <v>120.58333333333331</v>
      </c>
      <c r="J104" s="39">
        <v>128.7833333333333</v>
      </c>
      <c r="K104" s="39">
        <v>131.06666666666663</v>
      </c>
      <c r="L104" s="39">
        <v>132.8833333333333</v>
      </c>
      <c r="M104" s="31">
        <v>129.25</v>
      </c>
      <c r="N104" s="31">
        <v>125.15</v>
      </c>
      <c r="O104" s="256">
        <v>49575000</v>
      </c>
      <c r="P104" s="257">
        <v>7.0846347223280266E-3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437.5</v>
      </c>
      <c r="F105" s="38">
        <v>438.45</v>
      </c>
      <c r="G105" s="39">
        <v>433.04999999999995</v>
      </c>
      <c r="H105" s="39">
        <v>428.59999999999997</v>
      </c>
      <c r="I105" s="39">
        <v>423.19999999999993</v>
      </c>
      <c r="J105" s="39">
        <v>442.9</v>
      </c>
      <c r="K105" s="39">
        <v>448.29999999999995</v>
      </c>
      <c r="L105" s="39">
        <v>452.75</v>
      </c>
      <c r="M105" s="31">
        <v>443.85</v>
      </c>
      <c r="N105" s="31">
        <v>434</v>
      </c>
      <c r="O105" s="256">
        <v>11077000</v>
      </c>
      <c r="P105" s="257">
        <v>-7.5150917826783291E-3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384.65</v>
      </c>
      <c r="F106" s="38">
        <v>384.51666666666665</v>
      </c>
      <c r="G106" s="39">
        <v>381.13333333333333</v>
      </c>
      <c r="H106" s="39">
        <v>377.61666666666667</v>
      </c>
      <c r="I106" s="39">
        <v>374.23333333333335</v>
      </c>
      <c r="J106" s="39">
        <v>388.0333333333333</v>
      </c>
      <c r="K106" s="39">
        <v>391.41666666666663</v>
      </c>
      <c r="L106" s="39">
        <v>394.93333333333328</v>
      </c>
      <c r="M106" s="31">
        <v>387.9</v>
      </c>
      <c r="N106" s="31">
        <v>381</v>
      </c>
      <c r="O106" s="256">
        <v>19264000</v>
      </c>
      <c r="P106" s="257">
        <v>-6.4981949458483759E-3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253.5</v>
      </c>
      <c r="F107" s="38">
        <v>250.71666666666667</v>
      </c>
      <c r="G107" s="39">
        <v>244.38333333333333</v>
      </c>
      <c r="H107" s="39">
        <v>235.26666666666665</v>
      </c>
      <c r="I107" s="39">
        <v>228.93333333333331</v>
      </c>
      <c r="J107" s="39">
        <v>259.83333333333337</v>
      </c>
      <c r="K107" s="39">
        <v>266.16666666666663</v>
      </c>
      <c r="L107" s="39">
        <v>275.28333333333336</v>
      </c>
      <c r="M107" s="31">
        <v>257.05</v>
      </c>
      <c r="N107" s="31">
        <v>241.6</v>
      </c>
      <c r="O107" s="256">
        <v>24789200</v>
      </c>
      <c r="P107" s="257">
        <v>-7.5991784671927354E-2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3178.5</v>
      </c>
      <c r="F108" s="38">
        <v>3148.5</v>
      </c>
      <c r="G108" s="39">
        <v>3107.1</v>
      </c>
      <c r="H108" s="39">
        <v>3035.7</v>
      </c>
      <c r="I108" s="39">
        <v>2994.2999999999997</v>
      </c>
      <c r="J108" s="39">
        <v>3219.9</v>
      </c>
      <c r="K108" s="39">
        <v>3261.2999999999997</v>
      </c>
      <c r="L108" s="39">
        <v>3332.7000000000003</v>
      </c>
      <c r="M108" s="31">
        <v>3189.9</v>
      </c>
      <c r="N108" s="31">
        <v>3077.1</v>
      </c>
      <c r="O108" s="256">
        <v>729300</v>
      </c>
      <c r="P108" s="257">
        <v>4.9607275733774287E-3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2560.1</v>
      </c>
      <c r="F109" s="38">
        <v>2544.4666666666667</v>
      </c>
      <c r="G109" s="39">
        <v>2505.7333333333336</v>
      </c>
      <c r="H109" s="39">
        <v>2451.3666666666668</v>
      </c>
      <c r="I109" s="39">
        <v>2412.6333333333337</v>
      </c>
      <c r="J109" s="39">
        <v>2598.8333333333335</v>
      </c>
      <c r="K109" s="39">
        <v>2637.5666666666662</v>
      </c>
      <c r="L109" s="39">
        <v>2691.9333333333334</v>
      </c>
      <c r="M109" s="31">
        <v>2583.1999999999998</v>
      </c>
      <c r="N109" s="31">
        <v>2490.1</v>
      </c>
      <c r="O109" s="256">
        <v>5331300</v>
      </c>
      <c r="P109" s="257">
        <v>-5.4843583860316753E-3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1395.25</v>
      </c>
      <c r="F110" s="38">
        <v>1394.7833333333335</v>
      </c>
      <c r="G110" s="39">
        <v>1385.616666666667</v>
      </c>
      <c r="H110" s="39">
        <v>1375.9833333333336</v>
      </c>
      <c r="I110" s="39">
        <v>1366.8166666666671</v>
      </c>
      <c r="J110" s="39">
        <v>1404.416666666667</v>
      </c>
      <c r="K110" s="39">
        <v>1413.5833333333335</v>
      </c>
      <c r="L110" s="39">
        <v>1423.2166666666669</v>
      </c>
      <c r="M110" s="31">
        <v>1403.95</v>
      </c>
      <c r="N110" s="31">
        <v>1385.15</v>
      </c>
      <c r="O110" s="256">
        <v>19625500</v>
      </c>
      <c r="P110" s="257">
        <v>-8.2371074108699496E-3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170.65</v>
      </c>
      <c r="F111" s="38">
        <v>170.01666666666668</v>
      </c>
      <c r="G111" s="39">
        <v>168.63333333333335</v>
      </c>
      <c r="H111" s="39">
        <v>166.61666666666667</v>
      </c>
      <c r="I111" s="39">
        <v>165.23333333333335</v>
      </c>
      <c r="J111" s="39">
        <v>172.03333333333336</v>
      </c>
      <c r="K111" s="39">
        <v>173.41666666666669</v>
      </c>
      <c r="L111" s="39">
        <v>175.43333333333337</v>
      </c>
      <c r="M111" s="31">
        <v>171.4</v>
      </c>
      <c r="N111" s="31">
        <v>168</v>
      </c>
      <c r="O111" s="256">
        <v>76952200</v>
      </c>
      <c r="P111" s="257">
        <v>3.5359116022099445E-4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1396</v>
      </c>
      <c r="F112" s="38">
        <v>1387.9833333333333</v>
      </c>
      <c r="G112" s="39">
        <v>1378.9666666666667</v>
      </c>
      <c r="H112" s="39">
        <v>1361.9333333333334</v>
      </c>
      <c r="I112" s="39">
        <v>1352.9166666666667</v>
      </c>
      <c r="J112" s="39">
        <v>1405.0166666666667</v>
      </c>
      <c r="K112" s="39">
        <v>1414.0333333333335</v>
      </c>
      <c r="L112" s="39">
        <v>1431.0666666666666</v>
      </c>
      <c r="M112" s="31">
        <v>1397</v>
      </c>
      <c r="N112" s="31">
        <v>1370.95</v>
      </c>
      <c r="O112" s="256">
        <v>29839200</v>
      </c>
      <c r="P112" s="257">
        <v>-6.7505492310764928E-3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92.95</v>
      </c>
      <c r="F113" s="38">
        <v>92.733333333333334</v>
      </c>
      <c r="G113" s="39">
        <v>91.916666666666671</v>
      </c>
      <c r="H113" s="39">
        <v>90.88333333333334</v>
      </c>
      <c r="I113" s="39">
        <v>90.066666666666677</v>
      </c>
      <c r="J113" s="39">
        <v>93.766666666666666</v>
      </c>
      <c r="K113" s="39">
        <v>94.583333333333329</v>
      </c>
      <c r="L113" s="39">
        <v>95.61666666666666</v>
      </c>
      <c r="M113" s="31">
        <v>93.55</v>
      </c>
      <c r="N113" s="31">
        <v>91.7</v>
      </c>
      <c r="O113" s="256">
        <v>101955750</v>
      </c>
      <c r="P113" s="257">
        <v>-3.0508151396701306E-3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875.65</v>
      </c>
      <c r="F114" s="38">
        <v>873.71666666666658</v>
      </c>
      <c r="G114" s="39">
        <v>842.73333333333312</v>
      </c>
      <c r="H114" s="39">
        <v>809.81666666666649</v>
      </c>
      <c r="I114" s="39">
        <v>778.83333333333303</v>
      </c>
      <c r="J114" s="39">
        <v>906.63333333333321</v>
      </c>
      <c r="K114" s="39">
        <v>937.61666666666656</v>
      </c>
      <c r="L114" s="39">
        <v>970.5333333333333</v>
      </c>
      <c r="M114" s="31">
        <v>904.7</v>
      </c>
      <c r="N114" s="31">
        <v>840.8</v>
      </c>
      <c r="O114" s="256">
        <v>2419950</v>
      </c>
      <c r="P114" s="257">
        <v>-1.6120507399577166E-2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648.85</v>
      </c>
      <c r="F115" s="38">
        <v>649.78333333333342</v>
      </c>
      <c r="G115" s="39">
        <v>636.51666666666688</v>
      </c>
      <c r="H115" s="39">
        <v>624.18333333333351</v>
      </c>
      <c r="I115" s="39">
        <v>610.91666666666697</v>
      </c>
      <c r="J115" s="39">
        <v>662.11666666666679</v>
      </c>
      <c r="K115" s="39">
        <v>675.38333333333344</v>
      </c>
      <c r="L115" s="39">
        <v>687.7166666666667</v>
      </c>
      <c r="M115" s="31">
        <v>663.05</v>
      </c>
      <c r="N115" s="31">
        <v>637.45000000000005</v>
      </c>
      <c r="O115" s="256">
        <v>13735750</v>
      </c>
      <c r="P115" s="257">
        <v>-3.1841049480990896E-4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450.05</v>
      </c>
      <c r="F116" s="38">
        <v>449.2</v>
      </c>
      <c r="G116" s="39">
        <v>446.5</v>
      </c>
      <c r="H116" s="39">
        <v>442.95</v>
      </c>
      <c r="I116" s="39">
        <v>440.25</v>
      </c>
      <c r="J116" s="39">
        <v>452.75</v>
      </c>
      <c r="K116" s="39">
        <v>455.44999999999993</v>
      </c>
      <c r="L116" s="39">
        <v>459</v>
      </c>
      <c r="M116" s="31">
        <v>451.9</v>
      </c>
      <c r="N116" s="31">
        <v>445.65</v>
      </c>
      <c r="O116" s="256">
        <v>74958400</v>
      </c>
      <c r="P116" s="257">
        <v>-1.1791258859264259E-2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662.4</v>
      </c>
      <c r="F117" s="38">
        <v>670.51666666666665</v>
      </c>
      <c r="G117" s="39">
        <v>649.18333333333328</v>
      </c>
      <c r="H117" s="39">
        <v>635.96666666666658</v>
      </c>
      <c r="I117" s="39">
        <v>614.63333333333321</v>
      </c>
      <c r="J117" s="39">
        <v>683.73333333333335</v>
      </c>
      <c r="K117" s="39">
        <v>705.06666666666683</v>
      </c>
      <c r="L117" s="39">
        <v>718.28333333333342</v>
      </c>
      <c r="M117" s="31">
        <v>691.85</v>
      </c>
      <c r="N117" s="31">
        <v>657.3</v>
      </c>
      <c r="O117" s="256">
        <v>27871250</v>
      </c>
      <c r="P117" s="257">
        <v>2.8334982459296571E-3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3139.95</v>
      </c>
      <c r="F118" s="38">
        <v>3203.7333333333336</v>
      </c>
      <c r="G118" s="39">
        <v>3047.416666666667</v>
      </c>
      <c r="H118" s="39">
        <v>2954.8833333333332</v>
      </c>
      <c r="I118" s="39">
        <v>2798.5666666666666</v>
      </c>
      <c r="J118" s="39">
        <v>3296.2666666666673</v>
      </c>
      <c r="K118" s="39">
        <v>3452.5833333333339</v>
      </c>
      <c r="L118" s="39">
        <v>3545.1166666666677</v>
      </c>
      <c r="M118" s="31">
        <v>3360.05</v>
      </c>
      <c r="N118" s="31">
        <v>3111.2</v>
      </c>
      <c r="O118" s="256">
        <v>525000</v>
      </c>
      <c r="P118" s="257">
        <v>-1.4084507042253521E-2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802.6</v>
      </c>
      <c r="F119" s="38">
        <v>805.38333333333333</v>
      </c>
      <c r="G119" s="39">
        <v>793.61666666666667</v>
      </c>
      <c r="H119" s="39">
        <v>784.63333333333333</v>
      </c>
      <c r="I119" s="39">
        <v>772.86666666666667</v>
      </c>
      <c r="J119" s="39">
        <v>814.36666666666667</v>
      </c>
      <c r="K119" s="39">
        <v>826.13333333333333</v>
      </c>
      <c r="L119" s="39">
        <v>835.11666666666667</v>
      </c>
      <c r="M119" s="31">
        <v>817.15</v>
      </c>
      <c r="N119" s="31">
        <v>796.4</v>
      </c>
      <c r="O119" s="256">
        <v>18516600</v>
      </c>
      <c r="P119" s="257">
        <v>-2.4882695862363146E-2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492.45</v>
      </c>
      <c r="F120" s="38">
        <v>490.51666666666665</v>
      </c>
      <c r="G120" s="39">
        <v>483.43333333333328</v>
      </c>
      <c r="H120" s="39">
        <v>474.41666666666663</v>
      </c>
      <c r="I120" s="39">
        <v>467.33333333333326</v>
      </c>
      <c r="J120" s="39">
        <v>499.5333333333333</v>
      </c>
      <c r="K120" s="39">
        <v>506.61666666666667</v>
      </c>
      <c r="L120" s="39">
        <v>515.63333333333333</v>
      </c>
      <c r="M120" s="31">
        <v>497.6</v>
      </c>
      <c r="N120" s="31">
        <v>481.5</v>
      </c>
      <c r="O120" s="256">
        <v>20187500</v>
      </c>
      <c r="P120" s="257">
        <v>-1.4838629899839248E-3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1800.95</v>
      </c>
      <c r="F121" s="38">
        <v>1801.0166666666667</v>
      </c>
      <c r="G121" s="39">
        <v>1792.3833333333332</v>
      </c>
      <c r="H121" s="39">
        <v>1783.8166666666666</v>
      </c>
      <c r="I121" s="39">
        <v>1775.1833333333332</v>
      </c>
      <c r="J121" s="39">
        <v>1809.5833333333333</v>
      </c>
      <c r="K121" s="39">
        <v>1818.2166666666669</v>
      </c>
      <c r="L121" s="39">
        <v>1826.7833333333333</v>
      </c>
      <c r="M121" s="31">
        <v>1809.65</v>
      </c>
      <c r="N121" s="31">
        <v>1792.45</v>
      </c>
      <c r="O121" s="256">
        <v>28955200</v>
      </c>
      <c r="P121" s="257">
        <v>1.0920872552579394E-2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123.95</v>
      </c>
      <c r="F122" s="38">
        <v>123.58333333333333</v>
      </c>
      <c r="G122" s="39">
        <v>122.46666666666665</v>
      </c>
      <c r="H122" s="39">
        <v>120.98333333333332</v>
      </c>
      <c r="I122" s="39">
        <v>119.86666666666665</v>
      </c>
      <c r="J122" s="39">
        <v>125.06666666666666</v>
      </c>
      <c r="K122" s="39">
        <v>126.18333333333334</v>
      </c>
      <c r="L122" s="39">
        <v>127.66666666666667</v>
      </c>
      <c r="M122" s="31">
        <v>124.7</v>
      </c>
      <c r="N122" s="31">
        <v>122.1</v>
      </c>
      <c r="O122" s="256">
        <v>76291276</v>
      </c>
      <c r="P122" s="257">
        <v>8.3746166548714328E-3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2277</v>
      </c>
      <c r="F123" s="38">
        <v>2282.35</v>
      </c>
      <c r="G123" s="39">
        <v>2259.6499999999996</v>
      </c>
      <c r="H123" s="39">
        <v>2242.2999999999997</v>
      </c>
      <c r="I123" s="39">
        <v>2219.5999999999995</v>
      </c>
      <c r="J123" s="39">
        <v>2299.6999999999998</v>
      </c>
      <c r="K123" s="39">
        <v>2322.3999999999996</v>
      </c>
      <c r="L123" s="39">
        <v>2339.75</v>
      </c>
      <c r="M123" s="31">
        <v>2305.0500000000002</v>
      </c>
      <c r="N123" s="31">
        <v>2265</v>
      </c>
      <c r="O123" s="256">
        <v>702900</v>
      </c>
      <c r="P123" s="257">
        <v>9.0439276485788107E-3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386.1</v>
      </c>
      <c r="F124" s="38">
        <v>384.40000000000003</v>
      </c>
      <c r="G124" s="39">
        <v>381.70000000000005</v>
      </c>
      <c r="H124" s="39">
        <v>377.3</v>
      </c>
      <c r="I124" s="39">
        <v>374.6</v>
      </c>
      <c r="J124" s="39">
        <v>388.80000000000007</v>
      </c>
      <c r="K124" s="39">
        <v>391.5</v>
      </c>
      <c r="L124" s="39">
        <v>395.90000000000009</v>
      </c>
      <c r="M124" s="31">
        <v>387.1</v>
      </c>
      <c r="N124" s="31">
        <v>380</v>
      </c>
      <c r="O124" s="256">
        <v>12396400</v>
      </c>
      <c r="P124" s="257">
        <v>-4.8538622129436326E-2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422.65</v>
      </c>
      <c r="F125" s="38">
        <v>424</v>
      </c>
      <c r="G125" s="39">
        <v>420.15</v>
      </c>
      <c r="H125" s="39">
        <v>417.65</v>
      </c>
      <c r="I125" s="39">
        <v>413.79999999999995</v>
      </c>
      <c r="J125" s="39">
        <v>426.5</v>
      </c>
      <c r="K125" s="39">
        <v>430.35</v>
      </c>
      <c r="L125" s="39">
        <v>432.85</v>
      </c>
      <c r="M125" s="31">
        <v>427.85</v>
      </c>
      <c r="N125" s="31">
        <v>421.5</v>
      </c>
      <c r="O125" s="256">
        <v>21700000</v>
      </c>
      <c r="P125" s="257">
        <v>-2.8387212322020239E-2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2663.45</v>
      </c>
      <c r="F126" s="38">
        <v>2650.3666666666668</v>
      </c>
      <c r="G126" s="39">
        <v>2634.4333333333334</v>
      </c>
      <c r="H126" s="39">
        <v>2605.4166666666665</v>
      </c>
      <c r="I126" s="39">
        <v>2589.4833333333331</v>
      </c>
      <c r="J126" s="39">
        <v>2679.3833333333337</v>
      </c>
      <c r="K126" s="39">
        <v>2695.3166666666671</v>
      </c>
      <c r="L126" s="39">
        <v>2724.3333333333339</v>
      </c>
      <c r="M126" s="31">
        <v>2666.3</v>
      </c>
      <c r="N126" s="31">
        <v>2621.35</v>
      </c>
      <c r="O126" s="256">
        <v>7607700</v>
      </c>
      <c r="P126" s="257">
        <v>-1.8158587579371225E-2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5200.8500000000004</v>
      </c>
      <c r="F127" s="38">
        <v>5164.75</v>
      </c>
      <c r="G127" s="39">
        <v>5116.1000000000004</v>
      </c>
      <c r="H127" s="39">
        <v>5031.3500000000004</v>
      </c>
      <c r="I127" s="39">
        <v>4982.7000000000007</v>
      </c>
      <c r="J127" s="39">
        <v>5249.5</v>
      </c>
      <c r="K127" s="39">
        <v>5298.15</v>
      </c>
      <c r="L127" s="39">
        <v>5382.9</v>
      </c>
      <c r="M127" s="31">
        <v>5213.3999999999996</v>
      </c>
      <c r="N127" s="31">
        <v>5080</v>
      </c>
      <c r="O127" s="256">
        <v>1635600</v>
      </c>
      <c r="P127" s="257">
        <v>-3.700432747505078E-2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4247.1499999999996</v>
      </c>
      <c r="F128" s="38">
        <v>4223.333333333333</v>
      </c>
      <c r="G128" s="39">
        <v>4188.9666666666662</v>
      </c>
      <c r="H128" s="39">
        <v>4130.7833333333328</v>
      </c>
      <c r="I128" s="39">
        <v>4096.4166666666661</v>
      </c>
      <c r="J128" s="39">
        <v>4281.5166666666664</v>
      </c>
      <c r="K128" s="39">
        <v>4315.8833333333332</v>
      </c>
      <c r="L128" s="39">
        <v>4374.0666666666666</v>
      </c>
      <c r="M128" s="31">
        <v>4257.7</v>
      </c>
      <c r="N128" s="31">
        <v>4165.1499999999996</v>
      </c>
      <c r="O128" s="256">
        <v>996800</v>
      </c>
      <c r="P128" s="257">
        <v>-3.2608695652173912E-2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1086.75</v>
      </c>
      <c r="F129" s="38">
        <v>1091.3333333333333</v>
      </c>
      <c r="G129" s="39">
        <v>1075.1166666666666</v>
      </c>
      <c r="H129" s="39">
        <v>1063.4833333333333</v>
      </c>
      <c r="I129" s="39">
        <v>1047.2666666666667</v>
      </c>
      <c r="J129" s="39">
        <v>1102.9666666666665</v>
      </c>
      <c r="K129" s="39">
        <v>1119.1833333333332</v>
      </c>
      <c r="L129" s="39">
        <v>1130.8166666666664</v>
      </c>
      <c r="M129" s="31">
        <v>1107.55</v>
      </c>
      <c r="N129" s="31">
        <v>1079.7</v>
      </c>
      <c r="O129" s="256">
        <v>5757050</v>
      </c>
      <c r="P129" s="257">
        <v>7.2873289708506837E-3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1548.45</v>
      </c>
      <c r="F130" s="38">
        <v>1542.1499999999999</v>
      </c>
      <c r="G130" s="39">
        <v>1532.2999999999997</v>
      </c>
      <c r="H130" s="39">
        <v>1516.1499999999999</v>
      </c>
      <c r="I130" s="39">
        <v>1506.2999999999997</v>
      </c>
      <c r="J130" s="39">
        <v>1558.2999999999997</v>
      </c>
      <c r="K130" s="39">
        <v>1568.1499999999996</v>
      </c>
      <c r="L130" s="39">
        <v>1584.2999999999997</v>
      </c>
      <c r="M130" s="31">
        <v>1552</v>
      </c>
      <c r="N130" s="31">
        <v>1526</v>
      </c>
      <c r="O130" s="256">
        <v>15864800</v>
      </c>
      <c r="P130" s="257">
        <v>-1.8831984068574396E-2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281.89999999999998</v>
      </c>
      <c r="F131" s="38">
        <v>281.54999999999995</v>
      </c>
      <c r="G131" s="39">
        <v>278.64999999999992</v>
      </c>
      <c r="H131" s="39">
        <v>275.39999999999998</v>
      </c>
      <c r="I131" s="39">
        <v>272.49999999999994</v>
      </c>
      <c r="J131" s="39">
        <v>284.7999999999999</v>
      </c>
      <c r="K131" s="39">
        <v>287.7</v>
      </c>
      <c r="L131" s="39">
        <v>290.94999999999987</v>
      </c>
      <c r="M131" s="31">
        <v>284.45</v>
      </c>
      <c r="N131" s="31">
        <v>278.3</v>
      </c>
      <c r="O131" s="256">
        <v>37312000</v>
      </c>
      <c r="P131" s="257">
        <v>-2.6406429391504019E-2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146.65</v>
      </c>
      <c r="F132" s="38">
        <v>145.81666666666666</v>
      </c>
      <c r="G132" s="39">
        <v>143.63333333333333</v>
      </c>
      <c r="H132" s="39">
        <v>140.61666666666667</v>
      </c>
      <c r="I132" s="39">
        <v>138.43333333333334</v>
      </c>
      <c r="J132" s="39">
        <v>148.83333333333331</v>
      </c>
      <c r="K132" s="39">
        <v>151.01666666666665</v>
      </c>
      <c r="L132" s="39">
        <v>154.0333333333333</v>
      </c>
      <c r="M132" s="31">
        <v>148</v>
      </c>
      <c r="N132" s="31">
        <v>142.80000000000001</v>
      </c>
      <c r="O132" s="256">
        <v>66948000</v>
      </c>
      <c r="P132" s="257">
        <v>-2.9232643118148598E-2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570.4</v>
      </c>
      <c r="F133" s="38">
        <v>570.23333333333323</v>
      </c>
      <c r="G133" s="39">
        <v>564.26666666666642</v>
      </c>
      <c r="H133" s="39">
        <v>558.13333333333321</v>
      </c>
      <c r="I133" s="39">
        <v>552.1666666666664</v>
      </c>
      <c r="J133" s="39">
        <v>576.36666666666645</v>
      </c>
      <c r="K133" s="39">
        <v>582.33333333333337</v>
      </c>
      <c r="L133" s="39">
        <v>588.46666666666647</v>
      </c>
      <c r="M133" s="31">
        <v>576.20000000000005</v>
      </c>
      <c r="N133" s="31">
        <v>564.1</v>
      </c>
      <c r="O133" s="256">
        <v>9615600</v>
      </c>
      <c r="P133" s="257">
        <v>-1.3905980802362786E-2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9361.75</v>
      </c>
      <c r="F134" s="38">
        <v>9351.0166666666664</v>
      </c>
      <c r="G134" s="39">
        <v>9296.9833333333336</v>
      </c>
      <c r="H134" s="39">
        <v>9232.2166666666672</v>
      </c>
      <c r="I134" s="39">
        <v>9178.1833333333343</v>
      </c>
      <c r="J134" s="39">
        <v>9415.7833333333328</v>
      </c>
      <c r="K134" s="39">
        <v>9469.8166666666657</v>
      </c>
      <c r="L134" s="39">
        <v>9534.5833333333321</v>
      </c>
      <c r="M134" s="31">
        <v>9405.0499999999993</v>
      </c>
      <c r="N134" s="31">
        <v>9286.25</v>
      </c>
      <c r="O134" s="256">
        <v>2996600</v>
      </c>
      <c r="P134" s="257">
        <v>-1.8184201041905573E-2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991</v>
      </c>
      <c r="F135" s="38">
        <v>990.9666666666667</v>
      </c>
      <c r="G135" s="39">
        <v>983.38333333333344</v>
      </c>
      <c r="H135" s="39">
        <v>975.76666666666677</v>
      </c>
      <c r="I135" s="39">
        <v>968.18333333333351</v>
      </c>
      <c r="J135" s="39">
        <v>998.58333333333337</v>
      </c>
      <c r="K135" s="39">
        <v>1006.1666666666666</v>
      </c>
      <c r="L135" s="39">
        <v>1013.7833333333333</v>
      </c>
      <c r="M135" s="31">
        <v>998.55</v>
      </c>
      <c r="N135" s="31">
        <v>983.35</v>
      </c>
      <c r="O135" s="256">
        <v>9958200</v>
      </c>
      <c r="P135" s="257">
        <v>5.5131467345207802E-3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1598.45</v>
      </c>
      <c r="F136" s="38">
        <v>1585.4833333333336</v>
      </c>
      <c r="G136" s="39">
        <v>1568.3666666666672</v>
      </c>
      <c r="H136" s="39">
        <v>1538.2833333333338</v>
      </c>
      <c r="I136" s="39">
        <v>1521.1666666666674</v>
      </c>
      <c r="J136" s="39">
        <v>1615.5666666666671</v>
      </c>
      <c r="K136" s="39">
        <v>1632.6833333333334</v>
      </c>
      <c r="L136" s="39">
        <v>1662.7666666666669</v>
      </c>
      <c r="M136" s="31">
        <v>1602.6</v>
      </c>
      <c r="N136" s="31">
        <v>1555.4</v>
      </c>
      <c r="O136" s="256">
        <v>2912800</v>
      </c>
      <c r="P136" s="257">
        <v>1.7884165634887881E-3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1351.2</v>
      </c>
      <c r="F137" s="38">
        <v>1358.8500000000001</v>
      </c>
      <c r="G137" s="39">
        <v>1340.5500000000002</v>
      </c>
      <c r="H137" s="39">
        <v>1329.9</v>
      </c>
      <c r="I137" s="39">
        <v>1311.6000000000001</v>
      </c>
      <c r="J137" s="39">
        <v>1369.5000000000002</v>
      </c>
      <c r="K137" s="39">
        <v>1387.8</v>
      </c>
      <c r="L137" s="39">
        <v>1398.4500000000003</v>
      </c>
      <c r="M137" s="31">
        <v>1377.15</v>
      </c>
      <c r="N137" s="31">
        <v>1348.2</v>
      </c>
      <c r="O137" s="256">
        <v>1874400</v>
      </c>
      <c r="P137" s="257">
        <v>4.0639573617588277E-2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846.85</v>
      </c>
      <c r="F138" s="38">
        <v>841.4</v>
      </c>
      <c r="G138" s="39">
        <v>829.19999999999993</v>
      </c>
      <c r="H138" s="39">
        <v>811.55</v>
      </c>
      <c r="I138" s="39">
        <v>799.34999999999991</v>
      </c>
      <c r="J138" s="39">
        <v>859.05</v>
      </c>
      <c r="K138" s="39">
        <v>871.25</v>
      </c>
      <c r="L138" s="39">
        <v>888.9</v>
      </c>
      <c r="M138" s="31">
        <v>853.6</v>
      </c>
      <c r="N138" s="31">
        <v>823.75</v>
      </c>
      <c r="O138" s="256">
        <v>6632000</v>
      </c>
      <c r="P138" s="257">
        <v>-2.7337791857327234E-2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987.6</v>
      </c>
      <c r="F139" s="38">
        <v>987.54999999999984</v>
      </c>
      <c r="G139" s="39">
        <v>978.09999999999968</v>
      </c>
      <c r="H139" s="39">
        <v>968.5999999999998</v>
      </c>
      <c r="I139" s="39">
        <v>959.14999999999964</v>
      </c>
      <c r="J139" s="39">
        <v>997.04999999999973</v>
      </c>
      <c r="K139" s="39">
        <v>1006.4999999999998</v>
      </c>
      <c r="L139" s="39">
        <v>1015.9999999999998</v>
      </c>
      <c r="M139" s="31">
        <v>997</v>
      </c>
      <c r="N139" s="31">
        <v>978.05</v>
      </c>
      <c r="O139" s="256">
        <v>3395200</v>
      </c>
      <c r="P139" s="257">
        <v>4.2593469001419781E-3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96.6</v>
      </c>
      <c r="F140" s="38">
        <v>95.966666666666654</v>
      </c>
      <c r="G140" s="39">
        <v>94.283333333333303</v>
      </c>
      <c r="H140" s="39">
        <v>91.966666666666654</v>
      </c>
      <c r="I140" s="39">
        <v>90.283333333333303</v>
      </c>
      <c r="J140" s="39">
        <v>98.283333333333303</v>
      </c>
      <c r="K140" s="39">
        <v>99.966666666666669</v>
      </c>
      <c r="L140" s="39">
        <v>102.2833333333333</v>
      </c>
      <c r="M140" s="31">
        <v>97.65</v>
      </c>
      <c r="N140" s="31">
        <v>93.65</v>
      </c>
      <c r="O140" s="256">
        <v>73321700</v>
      </c>
      <c r="P140" s="257">
        <v>1.8432285603414823E-3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2362.25</v>
      </c>
      <c r="F141" s="38">
        <v>2344.4166666666665</v>
      </c>
      <c r="G141" s="39">
        <v>2310.833333333333</v>
      </c>
      <c r="H141" s="39">
        <v>2259.4166666666665</v>
      </c>
      <c r="I141" s="39">
        <v>2225.833333333333</v>
      </c>
      <c r="J141" s="39">
        <v>2395.833333333333</v>
      </c>
      <c r="K141" s="39">
        <v>2429.4166666666661</v>
      </c>
      <c r="L141" s="39">
        <v>2480.833333333333</v>
      </c>
      <c r="M141" s="31">
        <v>2378</v>
      </c>
      <c r="N141" s="31">
        <v>2293</v>
      </c>
      <c r="O141" s="256">
        <v>2344925</v>
      </c>
      <c r="P141" s="257">
        <v>2.2912667946257199E-2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106607.05</v>
      </c>
      <c r="F142" s="38">
        <v>106150.58333333333</v>
      </c>
      <c r="G142" s="39">
        <v>105356.51666666666</v>
      </c>
      <c r="H142" s="39">
        <v>104105.98333333334</v>
      </c>
      <c r="I142" s="39">
        <v>103311.91666666667</v>
      </c>
      <c r="J142" s="39">
        <v>107401.11666666665</v>
      </c>
      <c r="K142" s="39">
        <v>108195.18333333333</v>
      </c>
      <c r="L142" s="39">
        <v>109445.71666666665</v>
      </c>
      <c r="M142" s="31">
        <v>106944.65</v>
      </c>
      <c r="N142" s="31">
        <v>104900.05</v>
      </c>
      <c r="O142" s="256">
        <v>42790</v>
      </c>
      <c r="P142" s="257">
        <v>-8.1131200741770982E-3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1264.9000000000001</v>
      </c>
      <c r="F143" s="38">
        <v>1271.3833333333334</v>
      </c>
      <c r="G143" s="39">
        <v>1217.7666666666669</v>
      </c>
      <c r="H143" s="39">
        <v>1170.6333333333334</v>
      </c>
      <c r="I143" s="39">
        <v>1117.0166666666669</v>
      </c>
      <c r="J143" s="39">
        <v>1318.5166666666669</v>
      </c>
      <c r="K143" s="39">
        <v>1372.1333333333332</v>
      </c>
      <c r="L143" s="39">
        <v>1419.2666666666669</v>
      </c>
      <c r="M143" s="31">
        <v>1325</v>
      </c>
      <c r="N143" s="31">
        <v>1224.25</v>
      </c>
      <c r="O143" s="256">
        <v>5930100</v>
      </c>
      <c r="P143" s="257">
        <v>0.27071302298173244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90.45</v>
      </c>
      <c r="F144" s="38">
        <v>90.90000000000002</v>
      </c>
      <c r="G144" s="39">
        <v>89.400000000000034</v>
      </c>
      <c r="H144" s="39">
        <v>88.350000000000009</v>
      </c>
      <c r="I144" s="39">
        <v>86.850000000000023</v>
      </c>
      <c r="J144" s="39">
        <v>91.950000000000045</v>
      </c>
      <c r="K144" s="39">
        <v>93.450000000000017</v>
      </c>
      <c r="L144" s="39">
        <v>94.500000000000057</v>
      </c>
      <c r="M144" s="31">
        <v>92.4</v>
      </c>
      <c r="N144" s="31">
        <v>89.85</v>
      </c>
      <c r="O144" s="256">
        <v>59895000</v>
      </c>
      <c r="P144" s="257">
        <v>1.2552301255230125E-2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4313.05</v>
      </c>
      <c r="F145" s="38">
        <v>4331.4000000000005</v>
      </c>
      <c r="G145" s="39">
        <v>4209.1000000000013</v>
      </c>
      <c r="H145" s="39">
        <v>4105.1500000000005</v>
      </c>
      <c r="I145" s="39">
        <v>3982.8500000000013</v>
      </c>
      <c r="J145" s="39">
        <v>4435.3500000000013</v>
      </c>
      <c r="K145" s="39">
        <v>4557.6500000000005</v>
      </c>
      <c r="L145" s="39">
        <v>4661.6000000000013</v>
      </c>
      <c r="M145" s="31">
        <v>4453.7</v>
      </c>
      <c r="N145" s="31">
        <v>4227.45</v>
      </c>
      <c r="O145" s="256">
        <v>1384800</v>
      </c>
      <c r="P145" s="257">
        <v>-2.0996818663838811E-2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4472.6499999999996</v>
      </c>
      <c r="F146" s="38">
        <v>4452.75</v>
      </c>
      <c r="G146" s="39">
        <v>4420</v>
      </c>
      <c r="H146" s="39">
        <v>4367.3500000000004</v>
      </c>
      <c r="I146" s="39">
        <v>4334.6000000000004</v>
      </c>
      <c r="J146" s="39">
        <v>4505.3999999999996</v>
      </c>
      <c r="K146" s="39">
        <v>4538.1499999999996</v>
      </c>
      <c r="L146" s="39">
        <v>4590.7999999999993</v>
      </c>
      <c r="M146" s="31">
        <v>4485.5</v>
      </c>
      <c r="N146" s="31">
        <v>4400.1000000000004</v>
      </c>
      <c r="O146" s="256">
        <v>881400</v>
      </c>
      <c r="P146" s="257">
        <v>3.4048348655090226E-4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21990.7</v>
      </c>
      <c r="F147" s="38">
        <v>21965.200000000001</v>
      </c>
      <c r="G147" s="39">
        <v>21800.400000000001</v>
      </c>
      <c r="H147" s="39">
        <v>21610.100000000002</v>
      </c>
      <c r="I147" s="39">
        <v>21445.300000000003</v>
      </c>
      <c r="J147" s="39">
        <v>22155.5</v>
      </c>
      <c r="K147" s="39">
        <v>22320.299999999996</v>
      </c>
      <c r="L147" s="39">
        <v>22510.6</v>
      </c>
      <c r="M147" s="31">
        <v>22130</v>
      </c>
      <c r="N147" s="31">
        <v>21774.9</v>
      </c>
      <c r="O147" s="256">
        <v>296840</v>
      </c>
      <c r="P147" s="257">
        <v>1.4490772385509228E-2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119.05</v>
      </c>
      <c r="F148" s="38">
        <v>117.16666666666667</v>
      </c>
      <c r="G148" s="39">
        <v>114.88333333333334</v>
      </c>
      <c r="H148" s="39">
        <v>110.71666666666667</v>
      </c>
      <c r="I148" s="39">
        <v>108.43333333333334</v>
      </c>
      <c r="J148" s="39">
        <v>121.33333333333334</v>
      </c>
      <c r="K148" s="39">
        <v>123.61666666666667</v>
      </c>
      <c r="L148" s="39">
        <v>127.78333333333335</v>
      </c>
      <c r="M148" s="31">
        <v>119.45</v>
      </c>
      <c r="N148" s="31">
        <v>113</v>
      </c>
      <c r="O148" s="256">
        <v>89991000</v>
      </c>
      <c r="P148" s="257">
        <v>5.5470523037947958E-2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213.8</v>
      </c>
      <c r="F149" s="38">
        <v>213.45000000000002</v>
      </c>
      <c r="G149" s="39">
        <v>212.45000000000005</v>
      </c>
      <c r="H149" s="39">
        <v>211.10000000000002</v>
      </c>
      <c r="I149" s="39">
        <v>210.10000000000005</v>
      </c>
      <c r="J149" s="39">
        <v>214.80000000000004</v>
      </c>
      <c r="K149" s="39">
        <v>215.79999999999998</v>
      </c>
      <c r="L149" s="39">
        <v>217.15000000000003</v>
      </c>
      <c r="M149" s="31">
        <v>214.45</v>
      </c>
      <c r="N149" s="31">
        <v>212.1</v>
      </c>
      <c r="O149" s="256">
        <v>62802000</v>
      </c>
      <c r="P149" s="257">
        <v>-9.9318955732122585E-3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1074.8499999999999</v>
      </c>
      <c r="F150" s="38">
        <v>1072.2</v>
      </c>
      <c r="G150" s="39">
        <v>1062.6500000000001</v>
      </c>
      <c r="H150" s="39">
        <v>1050.45</v>
      </c>
      <c r="I150" s="39">
        <v>1040.9000000000001</v>
      </c>
      <c r="J150" s="39">
        <v>1084.4000000000001</v>
      </c>
      <c r="K150" s="39">
        <v>1093.9499999999998</v>
      </c>
      <c r="L150" s="39">
        <v>1106.1500000000001</v>
      </c>
      <c r="M150" s="31">
        <v>1081.75</v>
      </c>
      <c r="N150" s="31">
        <v>1060</v>
      </c>
      <c r="O150" s="256">
        <v>5833100</v>
      </c>
      <c r="P150" s="257">
        <v>9.0821022039234683E-3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3998.1</v>
      </c>
      <c r="F151" s="38">
        <v>3974.3666666666668</v>
      </c>
      <c r="G151" s="39">
        <v>3941.1333333333337</v>
      </c>
      <c r="H151" s="39">
        <v>3884.166666666667</v>
      </c>
      <c r="I151" s="39">
        <v>3850.9333333333338</v>
      </c>
      <c r="J151" s="39">
        <v>4031.3333333333335</v>
      </c>
      <c r="K151" s="39">
        <v>4064.5666666666671</v>
      </c>
      <c r="L151" s="39">
        <v>4121.5333333333328</v>
      </c>
      <c r="M151" s="31">
        <v>4007.6</v>
      </c>
      <c r="N151" s="31">
        <v>3917.4</v>
      </c>
      <c r="O151" s="256">
        <v>218400</v>
      </c>
      <c r="P151" s="257">
        <v>1.1111111111111112E-2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178</v>
      </c>
      <c r="F152" s="38">
        <v>178.33333333333334</v>
      </c>
      <c r="G152" s="39">
        <v>176.86666666666667</v>
      </c>
      <c r="H152" s="39">
        <v>175.73333333333332</v>
      </c>
      <c r="I152" s="39">
        <v>174.26666666666665</v>
      </c>
      <c r="J152" s="39">
        <v>179.4666666666667</v>
      </c>
      <c r="K152" s="39">
        <v>180.93333333333334</v>
      </c>
      <c r="L152" s="39">
        <v>182.06666666666672</v>
      </c>
      <c r="M152" s="31">
        <v>179.8</v>
      </c>
      <c r="N152" s="31">
        <v>177.2</v>
      </c>
      <c r="O152" s="256">
        <v>37248750</v>
      </c>
      <c r="P152" s="257">
        <v>9.9164926931106477E-3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41036.15</v>
      </c>
      <c r="F153" s="38">
        <v>40902.916666666672</v>
      </c>
      <c r="G153" s="39">
        <v>40655.78333333334</v>
      </c>
      <c r="H153" s="39">
        <v>40275.416666666672</v>
      </c>
      <c r="I153" s="39">
        <v>40028.28333333334</v>
      </c>
      <c r="J153" s="39">
        <v>41283.28333333334</v>
      </c>
      <c r="K153" s="39">
        <v>41530.416666666672</v>
      </c>
      <c r="L153" s="39">
        <v>41910.78333333334</v>
      </c>
      <c r="M153" s="31">
        <v>41150.050000000003</v>
      </c>
      <c r="N153" s="31">
        <v>40522.550000000003</v>
      </c>
      <c r="O153" s="256">
        <v>166200</v>
      </c>
      <c r="P153" s="257">
        <v>3.7141045384545702E-3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1014.4</v>
      </c>
      <c r="F154" s="38">
        <v>1014.1333333333333</v>
      </c>
      <c r="G154" s="39">
        <v>1002.5166666666667</v>
      </c>
      <c r="H154" s="39">
        <v>990.63333333333333</v>
      </c>
      <c r="I154" s="39">
        <v>979.01666666666665</v>
      </c>
      <c r="J154" s="39">
        <v>1026.0166666666667</v>
      </c>
      <c r="K154" s="39">
        <v>1037.6333333333332</v>
      </c>
      <c r="L154" s="39">
        <v>1049.5166666666667</v>
      </c>
      <c r="M154" s="31">
        <v>1025.75</v>
      </c>
      <c r="N154" s="31">
        <v>1002.25</v>
      </c>
      <c r="O154" s="256">
        <v>11222250</v>
      </c>
      <c r="P154" s="257">
        <v>-2.4666666666666665E-3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4958.1000000000004</v>
      </c>
      <c r="F155" s="38">
        <v>4930.4000000000005</v>
      </c>
      <c r="G155" s="39">
        <v>4887.4500000000007</v>
      </c>
      <c r="H155" s="39">
        <v>4816.8</v>
      </c>
      <c r="I155" s="39">
        <v>4773.8500000000004</v>
      </c>
      <c r="J155" s="39">
        <v>5001.0500000000011</v>
      </c>
      <c r="K155" s="39">
        <v>5044</v>
      </c>
      <c r="L155" s="39">
        <v>5114.6500000000015</v>
      </c>
      <c r="M155" s="31">
        <v>4973.3500000000004</v>
      </c>
      <c r="N155" s="31">
        <v>4859.75</v>
      </c>
      <c r="O155" s="256">
        <v>1071000</v>
      </c>
      <c r="P155" s="257">
        <v>-2.6075619295958278E-3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221.8</v>
      </c>
      <c r="F156" s="38">
        <v>221.61666666666667</v>
      </c>
      <c r="G156" s="39">
        <v>220.28333333333336</v>
      </c>
      <c r="H156" s="39">
        <v>218.76666666666668</v>
      </c>
      <c r="I156" s="39">
        <v>217.43333333333337</v>
      </c>
      <c r="J156" s="39">
        <v>223.13333333333335</v>
      </c>
      <c r="K156" s="39">
        <v>224.46666666666667</v>
      </c>
      <c r="L156" s="39">
        <v>225.98333333333335</v>
      </c>
      <c r="M156" s="31">
        <v>222.95</v>
      </c>
      <c r="N156" s="31">
        <v>220.1</v>
      </c>
      <c r="O156" s="256">
        <v>19836000</v>
      </c>
      <c r="P156" s="257">
        <v>9.7739767868051317E-3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265</v>
      </c>
      <c r="F157" s="38">
        <v>263.73333333333335</v>
      </c>
      <c r="G157" s="39">
        <v>259.06666666666672</v>
      </c>
      <c r="H157" s="39">
        <v>253.13333333333338</v>
      </c>
      <c r="I157" s="39">
        <v>248.46666666666675</v>
      </c>
      <c r="J157" s="39">
        <v>269.66666666666669</v>
      </c>
      <c r="K157" s="39">
        <v>274.33333333333331</v>
      </c>
      <c r="L157" s="39">
        <v>280.26666666666665</v>
      </c>
      <c r="M157" s="31">
        <v>268.39999999999998</v>
      </c>
      <c r="N157" s="31">
        <v>257.8</v>
      </c>
      <c r="O157" s="256">
        <v>51112800</v>
      </c>
      <c r="P157" s="257">
        <v>-7.28744939271255E-2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2546.0500000000002</v>
      </c>
      <c r="F158" s="38">
        <v>2538.4333333333334</v>
      </c>
      <c r="G158" s="39">
        <v>2522.6166666666668</v>
      </c>
      <c r="H158" s="39">
        <v>2499.1833333333334</v>
      </c>
      <c r="I158" s="39">
        <v>2483.3666666666668</v>
      </c>
      <c r="J158" s="39">
        <v>2561.8666666666668</v>
      </c>
      <c r="K158" s="39">
        <v>2577.6833333333334</v>
      </c>
      <c r="L158" s="39">
        <v>2601.1166666666668</v>
      </c>
      <c r="M158" s="31">
        <v>2554.25</v>
      </c>
      <c r="N158" s="31">
        <v>2515</v>
      </c>
      <c r="O158" s="256">
        <v>2949750</v>
      </c>
      <c r="P158" s="257">
        <v>-1.1726275232431527E-2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3767.4</v>
      </c>
      <c r="F159" s="38">
        <v>3786.2833333333333</v>
      </c>
      <c r="G159" s="39">
        <v>3734.9166666666665</v>
      </c>
      <c r="H159" s="39">
        <v>3702.4333333333334</v>
      </c>
      <c r="I159" s="39">
        <v>3651.0666666666666</v>
      </c>
      <c r="J159" s="39">
        <v>3818.7666666666664</v>
      </c>
      <c r="K159" s="39">
        <v>3870.1333333333332</v>
      </c>
      <c r="L159" s="39">
        <v>3902.6166666666663</v>
      </c>
      <c r="M159" s="31">
        <v>3837.65</v>
      </c>
      <c r="N159" s="31">
        <v>3753.8</v>
      </c>
      <c r="O159" s="256">
        <v>2377250</v>
      </c>
      <c r="P159" s="257">
        <v>1.7909818794774547E-3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62.55</v>
      </c>
      <c r="F160" s="38">
        <v>62</v>
      </c>
      <c r="G160" s="39">
        <v>61.2</v>
      </c>
      <c r="H160" s="39">
        <v>59.85</v>
      </c>
      <c r="I160" s="39">
        <v>59.050000000000004</v>
      </c>
      <c r="J160" s="39">
        <v>63.35</v>
      </c>
      <c r="K160" s="39">
        <v>64.150000000000006</v>
      </c>
      <c r="L160" s="39">
        <v>65.5</v>
      </c>
      <c r="M160" s="31">
        <v>62.8</v>
      </c>
      <c r="N160" s="31">
        <v>60.65</v>
      </c>
      <c r="O160" s="256">
        <v>278480000</v>
      </c>
      <c r="P160" s="257">
        <v>-2.7544977092412559E-2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4766.5</v>
      </c>
      <c r="F161" s="38">
        <v>4727.8166666666666</v>
      </c>
      <c r="G161" s="39">
        <v>4682.6833333333334</v>
      </c>
      <c r="H161" s="39">
        <v>4598.8666666666668</v>
      </c>
      <c r="I161" s="39">
        <v>4553.7333333333336</v>
      </c>
      <c r="J161" s="39">
        <v>4811.6333333333332</v>
      </c>
      <c r="K161" s="39">
        <v>4856.7666666666664</v>
      </c>
      <c r="L161" s="39">
        <v>4940.583333333333</v>
      </c>
      <c r="M161" s="31">
        <v>4772.95</v>
      </c>
      <c r="N161" s="31">
        <v>4644</v>
      </c>
      <c r="O161" s="256">
        <v>1979700</v>
      </c>
      <c r="P161" s="257">
        <v>4.3980382850814743E-2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244.85</v>
      </c>
      <c r="F162" s="38">
        <v>243.94999999999996</v>
      </c>
      <c r="G162" s="39">
        <v>242.19999999999993</v>
      </c>
      <c r="H162" s="39">
        <v>239.54999999999998</v>
      </c>
      <c r="I162" s="39">
        <v>237.79999999999995</v>
      </c>
      <c r="J162" s="39">
        <v>246.59999999999991</v>
      </c>
      <c r="K162" s="39">
        <v>248.34999999999997</v>
      </c>
      <c r="L162" s="39">
        <v>250.99999999999989</v>
      </c>
      <c r="M162" s="31">
        <v>245.7</v>
      </c>
      <c r="N162" s="31">
        <v>241.3</v>
      </c>
      <c r="O162" s="256">
        <v>43837200</v>
      </c>
      <c r="P162" s="257">
        <v>-3.1207112596216956E-2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1720.55</v>
      </c>
      <c r="F163" s="38">
        <v>1705.6833333333334</v>
      </c>
      <c r="G163" s="39">
        <v>1675.4166666666667</v>
      </c>
      <c r="H163" s="39">
        <v>1630.2833333333333</v>
      </c>
      <c r="I163" s="39">
        <v>1600.0166666666667</v>
      </c>
      <c r="J163" s="39">
        <v>1750.8166666666668</v>
      </c>
      <c r="K163" s="39">
        <v>1781.0833333333333</v>
      </c>
      <c r="L163" s="39">
        <v>1826.2166666666669</v>
      </c>
      <c r="M163" s="31">
        <v>1735.95</v>
      </c>
      <c r="N163" s="31">
        <v>1660.55</v>
      </c>
      <c r="O163" s="256">
        <v>3569797</v>
      </c>
      <c r="P163" s="257">
        <v>-9.0385267201446157E-3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843.3</v>
      </c>
      <c r="F164" s="38">
        <v>844.69999999999993</v>
      </c>
      <c r="G164" s="39">
        <v>836.24999999999989</v>
      </c>
      <c r="H164" s="39">
        <v>829.19999999999993</v>
      </c>
      <c r="I164" s="39">
        <v>820.74999999999989</v>
      </c>
      <c r="J164" s="39">
        <v>851.74999999999989</v>
      </c>
      <c r="K164" s="39">
        <v>860.19999999999993</v>
      </c>
      <c r="L164" s="39">
        <v>867.24999999999989</v>
      </c>
      <c r="M164" s="31">
        <v>853.15</v>
      </c>
      <c r="N164" s="31">
        <v>837.65</v>
      </c>
      <c r="O164" s="256">
        <v>3566600</v>
      </c>
      <c r="P164" s="257">
        <v>-2.6224181944766767E-2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222.9</v>
      </c>
      <c r="F165" s="38">
        <v>221.2833333333333</v>
      </c>
      <c r="G165" s="39">
        <v>218.56666666666661</v>
      </c>
      <c r="H165" s="39">
        <v>214.23333333333329</v>
      </c>
      <c r="I165" s="39">
        <v>211.51666666666659</v>
      </c>
      <c r="J165" s="39">
        <v>225.61666666666662</v>
      </c>
      <c r="K165" s="39">
        <v>228.33333333333331</v>
      </c>
      <c r="L165" s="39">
        <v>232.66666666666663</v>
      </c>
      <c r="M165" s="31">
        <v>224</v>
      </c>
      <c r="N165" s="31">
        <v>216.95</v>
      </c>
      <c r="O165" s="256">
        <v>44485000</v>
      </c>
      <c r="P165" s="257">
        <v>-1.5491866769945779E-2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222</v>
      </c>
      <c r="F166" s="38">
        <v>221.21666666666667</v>
      </c>
      <c r="G166" s="39">
        <v>218.68333333333334</v>
      </c>
      <c r="H166" s="39">
        <v>215.36666666666667</v>
      </c>
      <c r="I166" s="39">
        <v>212.83333333333334</v>
      </c>
      <c r="J166" s="39">
        <v>224.53333333333333</v>
      </c>
      <c r="K166" s="39">
        <v>227.06666666666669</v>
      </c>
      <c r="L166" s="39">
        <v>230.38333333333333</v>
      </c>
      <c r="M166" s="31">
        <v>223.75</v>
      </c>
      <c r="N166" s="31">
        <v>217.9</v>
      </c>
      <c r="O166" s="256">
        <v>74504000</v>
      </c>
      <c r="P166" s="257">
        <v>-1.1358811040339702E-2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2577.4499999999998</v>
      </c>
      <c r="F167" s="38">
        <v>2562.3333333333335</v>
      </c>
      <c r="G167" s="39">
        <v>2542.916666666667</v>
      </c>
      <c r="H167" s="39">
        <v>2508.3833333333337</v>
      </c>
      <c r="I167" s="39">
        <v>2488.9666666666672</v>
      </c>
      <c r="J167" s="39">
        <v>2596.8666666666668</v>
      </c>
      <c r="K167" s="39">
        <v>2616.2833333333338</v>
      </c>
      <c r="L167" s="39">
        <v>2650.8166666666666</v>
      </c>
      <c r="M167" s="31">
        <v>2581.75</v>
      </c>
      <c r="N167" s="31">
        <v>2527.8000000000002</v>
      </c>
      <c r="O167" s="256">
        <v>24612000</v>
      </c>
      <c r="P167" s="257">
        <v>4.6662201384237552E-2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87.35</v>
      </c>
      <c r="F168" s="38">
        <v>88.533333333333346</v>
      </c>
      <c r="G168" s="39">
        <v>85.916666666666686</v>
      </c>
      <c r="H168" s="39">
        <v>84.483333333333334</v>
      </c>
      <c r="I168" s="39">
        <v>81.866666666666674</v>
      </c>
      <c r="J168" s="39">
        <v>89.966666666666697</v>
      </c>
      <c r="K168" s="39">
        <v>92.583333333333343</v>
      </c>
      <c r="L168" s="39">
        <v>94.016666666666708</v>
      </c>
      <c r="M168" s="31">
        <v>91.15</v>
      </c>
      <c r="N168" s="31">
        <v>87.1</v>
      </c>
      <c r="O168" s="256">
        <v>127528000</v>
      </c>
      <c r="P168" s="257">
        <v>8.4716929776810015E-2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852.4</v>
      </c>
      <c r="F169" s="38">
        <v>853.88333333333321</v>
      </c>
      <c r="G169" s="39">
        <v>839.81666666666638</v>
      </c>
      <c r="H169" s="39">
        <v>827.23333333333312</v>
      </c>
      <c r="I169" s="39">
        <v>813.16666666666629</v>
      </c>
      <c r="J169" s="39">
        <v>866.46666666666647</v>
      </c>
      <c r="K169" s="39">
        <v>880.5333333333333</v>
      </c>
      <c r="L169" s="39">
        <v>893.11666666666656</v>
      </c>
      <c r="M169" s="31">
        <v>867.95</v>
      </c>
      <c r="N169" s="31">
        <v>841.3</v>
      </c>
      <c r="O169" s="256">
        <v>9180800</v>
      </c>
      <c r="P169" s="257">
        <v>1.7736786094359702E-2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1301.45</v>
      </c>
      <c r="F170" s="38">
        <v>1303.7333333333333</v>
      </c>
      <c r="G170" s="39">
        <v>1293.6666666666667</v>
      </c>
      <c r="H170" s="39">
        <v>1285.8833333333334</v>
      </c>
      <c r="I170" s="39">
        <v>1275.8166666666668</v>
      </c>
      <c r="J170" s="39">
        <v>1311.5166666666667</v>
      </c>
      <c r="K170" s="39">
        <v>1321.5833333333333</v>
      </c>
      <c r="L170" s="39">
        <v>1329.3666666666666</v>
      </c>
      <c r="M170" s="31">
        <v>1313.8</v>
      </c>
      <c r="N170" s="31">
        <v>1295.95</v>
      </c>
      <c r="O170" s="256">
        <v>8510250</v>
      </c>
      <c r="P170" s="257">
        <v>-1.2187690432663011E-2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563.20000000000005</v>
      </c>
      <c r="F171" s="38">
        <v>566.23333333333335</v>
      </c>
      <c r="G171" s="39">
        <v>557.7166666666667</v>
      </c>
      <c r="H171" s="39">
        <v>552.23333333333335</v>
      </c>
      <c r="I171" s="39">
        <v>543.7166666666667</v>
      </c>
      <c r="J171" s="39">
        <v>571.7166666666667</v>
      </c>
      <c r="K171" s="39">
        <v>580.23333333333335</v>
      </c>
      <c r="L171" s="39">
        <v>585.7166666666667</v>
      </c>
      <c r="M171" s="31">
        <v>574.75</v>
      </c>
      <c r="N171" s="31">
        <v>560.75</v>
      </c>
      <c r="O171" s="256">
        <v>110515500</v>
      </c>
      <c r="P171" s="257">
        <v>4.3273247334362303E-2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23759.8</v>
      </c>
      <c r="F172" s="38">
        <v>23879.383333333331</v>
      </c>
      <c r="G172" s="39">
        <v>23583.516666666663</v>
      </c>
      <c r="H172" s="39">
        <v>23407.23333333333</v>
      </c>
      <c r="I172" s="39">
        <v>23111.366666666661</v>
      </c>
      <c r="J172" s="39">
        <v>24055.666666666664</v>
      </c>
      <c r="K172" s="39">
        <v>24351.533333333333</v>
      </c>
      <c r="L172" s="39">
        <v>24527.816666666666</v>
      </c>
      <c r="M172" s="31">
        <v>24175.25</v>
      </c>
      <c r="N172" s="31">
        <v>23703.1</v>
      </c>
      <c r="O172" s="256">
        <v>199350</v>
      </c>
      <c r="P172" s="257">
        <v>1.8846588767433095E-3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3615.95</v>
      </c>
      <c r="F173" s="38">
        <v>3621.1666666666665</v>
      </c>
      <c r="G173" s="39">
        <v>3570.4333333333329</v>
      </c>
      <c r="H173" s="39">
        <v>3524.9166666666665</v>
      </c>
      <c r="I173" s="39">
        <v>3474.1833333333329</v>
      </c>
      <c r="J173" s="39">
        <v>3666.6833333333329</v>
      </c>
      <c r="K173" s="39">
        <v>3717.4166666666665</v>
      </c>
      <c r="L173" s="39">
        <v>3762.9333333333329</v>
      </c>
      <c r="M173" s="31">
        <v>3671.9</v>
      </c>
      <c r="N173" s="31">
        <v>3575.65</v>
      </c>
      <c r="O173" s="256">
        <v>2113925</v>
      </c>
      <c r="P173" s="257">
        <v>1.1580471114620345E-2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2295.6999999999998</v>
      </c>
      <c r="F174" s="38">
        <v>2289.9</v>
      </c>
      <c r="G174" s="39">
        <v>2279.9</v>
      </c>
      <c r="H174" s="39">
        <v>2264.1</v>
      </c>
      <c r="I174" s="39">
        <v>2254.1</v>
      </c>
      <c r="J174" s="39">
        <v>2305.7000000000003</v>
      </c>
      <c r="K174" s="39">
        <v>2315.7000000000003</v>
      </c>
      <c r="L174" s="39">
        <v>2331.5000000000005</v>
      </c>
      <c r="M174" s="31">
        <v>2299.9</v>
      </c>
      <c r="N174" s="31">
        <v>2274.1</v>
      </c>
      <c r="O174" s="256">
        <v>4171125</v>
      </c>
      <c r="P174" s="257">
        <v>-3.3370991570348486E-2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1817.25</v>
      </c>
      <c r="F175" s="38">
        <v>1807.9833333333333</v>
      </c>
      <c r="G175" s="39">
        <v>1792.2666666666667</v>
      </c>
      <c r="H175" s="39">
        <v>1767.2833333333333</v>
      </c>
      <c r="I175" s="39">
        <v>1751.5666666666666</v>
      </c>
      <c r="J175" s="39">
        <v>1832.9666666666667</v>
      </c>
      <c r="K175" s="39">
        <v>1848.6833333333334</v>
      </c>
      <c r="L175" s="39">
        <v>1873.6666666666667</v>
      </c>
      <c r="M175" s="31">
        <v>1823.7</v>
      </c>
      <c r="N175" s="31">
        <v>1783</v>
      </c>
      <c r="O175" s="256">
        <v>6744000</v>
      </c>
      <c r="P175" s="257">
        <v>1.5173410404624277E-2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1139.25</v>
      </c>
      <c r="F176" s="38">
        <v>1137.1333333333334</v>
      </c>
      <c r="G176" s="39">
        <v>1128.2666666666669</v>
      </c>
      <c r="H176" s="39">
        <v>1117.2833333333335</v>
      </c>
      <c r="I176" s="39">
        <v>1108.416666666667</v>
      </c>
      <c r="J176" s="39">
        <v>1148.1166666666668</v>
      </c>
      <c r="K176" s="39">
        <v>1156.9833333333331</v>
      </c>
      <c r="L176" s="39">
        <v>1167.9666666666667</v>
      </c>
      <c r="M176" s="31">
        <v>1146</v>
      </c>
      <c r="N176" s="31">
        <v>1126.1500000000001</v>
      </c>
      <c r="O176" s="256">
        <v>22778700</v>
      </c>
      <c r="P176" s="257">
        <v>1.4772412519619611E-3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546.79999999999995</v>
      </c>
      <c r="F177" s="38">
        <v>544.38333333333333</v>
      </c>
      <c r="G177" s="39">
        <v>533.86666666666667</v>
      </c>
      <c r="H177" s="39">
        <v>520.93333333333339</v>
      </c>
      <c r="I177" s="39">
        <v>510.41666666666674</v>
      </c>
      <c r="J177" s="39">
        <v>557.31666666666661</v>
      </c>
      <c r="K177" s="39">
        <v>567.83333333333326</v>
      </c>
      <c r="L177" s="39">
        <v>580.76666666666654</v>
      </c>
      <c r="M177" s="31">
        <v>554.9</v>
      </c>
      <c r="N177" s="31">
        <v>531.45000000000005</v>
      </c>
      <c r="O177" s="256">
        <v>8670000</v>
      </c>
      <c r="P177" s="257">
        <v>-9.5956134338588076E-3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797.35</v>
      </c>
      <c r="F178" s="38">
        <v>794.33333333333337</v>
      </c>
      <c r="G178" s="39">
        <v>788.51666666666677</v>
      </c>
      <c r="H178" s="39">
        <v>779.68333333333339</v>
      </c>
      <c r="I178" s="39">
        <v>773.86666666666679</v>
      </c>
      <c r="J178" s="39">
        <v>803.16666666666674</v>
      </c>
      <c r="K178" s="39">
        <v>808.98333333333335</v>
      </c>
      <c r="L178" s="39">
        <v>817.81666666666672</v>
      </c>
      <c r="M178" s="31">
        <v>800.15</v>
      </c>
      <c r="N178" s="31">
        <v>785.5</v>
      </c>
      <c r="O178" s="256">
        <v>3192000</v>
      </c>
      <c r="P178" s="257">
        <v>-1.8751921303412234E-2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996</v>
      </c>
      <c r="F179" s="38">
        <v>993.2166666666667</v>
      </c>
      <c r="G179" s="39">
        <v>984.73333333333335</v>
      </c>
      <c r="H179" s="39">
        <v>973.4666666666667</v>
      </c>
      <c r="I179" s="39">
        <v>964.98333333333335</v>
      </c>
      <c r="J179" s="39">
        <v>1004.4833333333333</v>
      </c>
      <c r="K179" s="39">
        <v>1012.9666666666667</v>
      </c>
      <c r="L179" s="39">
        <v>1024.2333333333333</v>
      </c>
      <c r="M179" s="31">
        <v>1001.7</v>
      </c>
      <c r="N179" s="31">
        <v>981.95</v>
      </c>
      <c r="O179" s="256">
        <v>10475300</v>
      </c>
      <c r="P179" s="257">
        <v>1.0665959140355532E-2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1711.05</v>
      </c>
      <c r="F180" s="38">
        <v>1696.5166666666667</v>
      </c>
      <c r="G180" s="39">
        <v>1675.5833333333333</v>
      </c>
      <c r="H180" s="39">
        <v>1640.1166666666666</v>
      </c>
      <c r="I180" s="39">
        <v>1619.1833333333332</v>
      </c>
      <c r="J180" s="39">
        <v>1731.9833333333333</v>
      </c>
      <c r="K180" s="39">
        <v>1752.9166666666667</v>
      </c>
      <c r="L180" s="39">
        <v>1788.3833333333334</v>
      </c>
      <c r="M180" s="31">
        <v>1717.45</v>
      </c>
      <c r="N180" s="31">
        <v>1661.05</v>
      </c>
      <c r="O180" s="256">
        <v>4651500</v>
      </c>
      <c r="P180" s="257">
        <v>6.7092306027486202E-3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845.95</v>
      </c>
      <c r="F181" s="38">
        <v>841.56666666666672</v>
      </c>
      <c r="G181" s="39">
        <v>836.03333333333342</v>
      </c>
      <c r="H181" s="39">
        <v>826.11666666666667</v>
      </c>
      <c r="I181" s="39">
        <v>820.58333333333337</v>
      </c>
      <c r="J181" s="39">
        <v>851.48333333333346</v>
      </c>
      <c r="K181" s="39">
        <v>857.01666666666677</v>
      </c>
      <c r="L181" s="39">
        <v>866.93333333333351</v>
      </c>
      <c r="M181" s="31">
        <v>847.1</v>
      </c>
      <c r="N181" s="31">
        <v>831.65</v>
      </c>
      <c r="O181" s="256">
        <v>11124900</v>
      </c>
      <c r="P181" s="257">
        <v>-4.1089268449887202E-3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608.25</v>
      </c>
      <c r="F182" s="38">
        <v>606.1</v>
      </c>
      <c r="G182" s="39">
        <v>598.40000000000009</v>
      </c>
      <c r="H182" s="39">
        <v>588.55000000000007</v>
      </c>
      <c r="I182" s="39">
        <v>580.85000000000014</v>
      </c>
      <c r="J182" s="39">
        <v>615.95000000000005</v>
      </c>
      <c r="K182" s="39">
        <v>623.65000000000009</v>
      </c>
      <c r="L182" s="39">
        <v>633.5</v>
      </c>
      <c r="M182" s="31">
        <v>613.79999999999995</v>
      </c>
      <c r="N182" s="31">
        <v>596.25</v>
      </c>
      <c r="O182" s="256">
        <v>68303100</v>
      </c>
      <c r="P182" s="257">
        <v>-1.0650594451783355E-2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231.8</v>
      </c>
      <c r="F183" s="38">
        <v>232.63333333333335</v>
      </c>
      <c r="G183" s="39">
        <v>228.9666666666667</v>
      </c>
      <c r="H183" s="39">
        <v>226.13333333333335</v>
      </c>
      <c r="I183" s="39">
        <v>222.4666666666667</v>
      </c>
      <c r="J183" s="39">
        <v>235.4666666666667</v>
      </c>
      <c r="K183" s="39">
        <v>239.13333333333338</v>
      </c>
      <c r="L183" s="39">
        <v>241.9666666666667</v>
      </c>
      <c r="M183" s="31">
        <v>236.3</v>
      </c>
      <c r="N183" s="31">
        <v>229.8</v>
      </c>
      <c r="O183" s="256">
        <v>89515125</v>
      </c>
      <c r="P183" s="257">
        <v>-3.3594461650573872E-2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118.45</v>
      </c>
      <c r="F184" s="38">
        <v>118.91666666666667</v>
      </c>
      <c r="G184" s="39">
        <v>117.03333333333335</v>
      </c>
      <c r="H184" s="39">
        <v>115.61666666666667</v>
      </c>
      <c r="I184" s="39">
        <v>113.73333333333335</v>
      </c>
      <c r="J184" s="39">
        <v>120.33333333333334</v>
      </c>
      <c r="K184" s="39">
        <v>122.21666666666667</v>
      </c>
      <c r="L184" s="39">
        <v>123.63333333333334</v>
      </c>
      <c r="M184" s="31">
        <v>120.8</v>
      </c>
      <c r="N184" s="31">
        <v>117.5</v>
      </c>
      <c r="O184" s="256">
        <v>232408000</v>
      </c>
      <c r="P184" s="257">
        <v>1.1732030838481062E-2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3457.45</v>
      </c>
      <c r="F185" s="38">
        <v>3447.2999999999997</v>
      </c>
      <c r="G185" s="39">
        <v>3433.1499999999996</v>
      </c>
      <c r="H185" s="39">
        <v>3408.85</v>
      </c>
      <c r="I185" s="39">
        <v>3394.7</v>
      </c>
      <c r="J185" s="39">
        <v>3471.5999999999995</v>
      </c>
      <c r="K185" s="39">
        <v>3485.75</v>
      </c>
      <c r="L185" s="39">
        <v>3510.0499999999993</v>
      </c>
      <c r="M185" s="31">
        <v>3461.45</v>
      </c>
      <c r="N185" s="31">
        <v>3423</v>
      </c>
      <c r="O185" s="256">
        <v>10414075</v>
      </c>
      <c r="P185" s="257">
        <v>5.2120111637916542E-4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1224.45</v>
      </c>
      <c r="F186" s="38">
        <v>1219.9333333333334</v>
      </c>
      <c r="G186" s="39">
        <v>1213.2666666666669</v>
      </c>
      <c r="H186" s="39">
        <v>1202.0833333333335</v>
      </c>
      <c r="I186" s="39">
        <v>1195.416666666667</v>
      </c>
      <c r="J186" s="39">
        <v>1231.1166666666668</v>
      </c>
      <c r="K186" s="39">
        <v>1237.7833333333333</v>
      </c>
      <c r="L186" s="39">
        <v>1248.9666666666667</v>
      </c>
      <c r="M186" s="31">
        <v>1226.5999999999999</v>
      </c>
      <c r="N186" s="31">
        <v>1208.75</v>
      </c>
      <c r="O186" s="256">
        <v>13653600</v>
      </c>
      <c r="P186" s="257">
        <v>-1.8461007591442376E-2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3021.35</v>
      </c>
      <c r="F187" s="38">
        <v>3015.8000000000006</v>
      </c>
      <c r="G187" s="39">
        <v>3001.6000000000013</v>
      </c>
      <c r="H187" s="39">
        <v>2981.8500000000008</v>
      </c>
      <c r="I187" s="39">
        <v>2967.6500000000015</v>
      </c>
      <c r="J187" s="39">
        <v>3035.5500000000011</v>
      </c>
      <c r="K187" s="39">
        <v>3049.7500000000009</v>
      </c>
      <c r="L187" s="39">
        <v>3069.5000000000009</v>
      </c>
      <c r="M187" s="31">
        <v>3030</v>
      </c>
      <c r="N187" s="31">
        <v>2996.05</v>
      </c>
      <c r="O187" s="256">
        <v>5620125</v>
      </c>
      <c r="P187" s="257">
        <v>3.6161521462532648E-3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1978.15</v>
      </c>
      <c r="F188" s="38">
        <v>1979.8666666666668</v>
      </c>
      <c r="G188" s="39">
        <v>1964.6833333333336</v>
      </c>
      <c r="H188" s="39">
        <v>1951.2166666666669</v>
      </c>
      <c r="I188" s="39">
        <v>1936.0333333333338</v>
      </c>
      <c r="J188" s="39">
        <v>1993.3333333333335</v>
      </c>
      <c r="K188" s="39">
        <v>2008.5166666666669</v>
      </c>
      <c r="L188" s="39">
        <v>2021.9833333333333</v>
      </c>
      <c r="M188" s="31">
        <v>1995.05</v>
      </c>
      <c r="N188" s="31">
        <v>1966.4</v>
      </c>
      <c r="O188" s="256">
        <v>1895500</v>
      </c>
      <c r="P188" s="257">
        <v>2.9883183917413746E-2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1931.95</v>
      </c>
      <c r="F189" s="38">
        <v>1914.8666666666668</v>
      </c>
      <c r="G189" s="39">
        <v>1893.8833333333337</v>
      </c>
      <c r="H189" s="39">
        <v>1855.8166666666668</v>
      </c>
      <c r="I189" s="39">
        <v>1834.8333333333337</v>
      </c>
      <c r="J189" s="39">
        <v>1952.9333333333336</v>
      </c>
      <c r="K189" s="39">
        <v>1973.9166666666667</v>
      </c>
      <c r="L189" s="39">
        <v>2011.9833333333336</v>
      </c>
      <c r="M189" s="31">
        <v>1935.85</v>
      </c>
      <c r="N189" s="31">
        <v>1876.8</v>
      </c>
      <c r="O189" s="256">
        <v>3984000</v>
      </c>
      <c r="P189" s="257">
        <v>-1.6490569763997234E-2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1350.2</v>
      </c>
      <c r="F190" s="38">
        <v>1343.7833333333333</v>
      </c>
      <c r="G190" s="39">
        <v>1333.2666666666667</v>
      </c>
      <c r="H190" s="39">
        <v>1316.3333333333333</v>
      </c>
      <c r="I190" s="39">
        <v>1305.8166666666666</v>
      </c>
      <c r="J190" s="39">
        <v>1360.7166666666667</v>
      </c>
      <c r="K190" s="39">
        <v>1371.2333333333331</v>
      </c>
      <c r="L190" s="39">
        <v>1388.1666666666667</v>
      </c>
      <c r="M190" s="31">
        <v>1354.3</v>
      </c>
      <c r="N190" s="31">
        <v>1326.85</v>
      </c>
      <c r="O190" s="256">
        <v>6571600</v>
      </c>
      <c r="P190" s="257">
        <v>-1.4796935670059817E-2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1541.15</v>
      </c>
      <c r="F191" s="38">
        <v>1528.6000000000001</v>
      </c>
      <c r="G191" s="39">
        <v>1512.6000000000004</v>
      </c>
      <c r="H191" s="39">
        <v>1484.0500000000002</v>
      </c>
      <c r="I191" s="39">
        <v>1468.0500000000004</v>
      </c>
      <c r="J191" s="39">
        <v>1557.1500000000003</v>
      </c>
      <c r="K191" s="39">
        <v>1573.1499999999999</v>
      </c>
      <c r="L191" s="39">
        <v>1601.7000000000003</v>
      </c>
      <c r="M191" s="31">
        <v>1544.6</v>
      </c>
      <c r="N191" s="31">
        <v>1500.05</v>
      </c>
      <c r="O191" s="256">
        <v>2237200</v>
      </c>
      <c r="P191" s="257">
        <v>1.0739216037229282E-3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8070.5</v>
      </c>
      <c r="F192" s="38">
        <v>8102.9000000000005</v>
      </c>
      <c r="G192" s="39">
        <v>8023.6000000000013</v>
      </c>
      <c r="H192" s="39">
        <v>7976.7000000000007</v>
      </c>
      <c r="I192" s="39">
        <v>7897.4000000000015</v>
      </c>
      <c r="J192" s="39">
        <v>8149.8000000000011</v>
      </c>
      <c r="K192" s="39">
        <v>8229.1</v>
      </c>
      <c r="L192" s="39">
        <v>8276</v>
      </c>
      <c r="M192" s="31">
        <v>8182.2</v>
      </c>
      <c r="N192" s="31">
        <v>8056</v>
      </c>
      <c r="O192" s="256">
        <v>1577400</v>
      </c>
      <c r="P192" s="257">
        <v>-2.7017024426350851E-2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591.75</v>
      </c>
      <c r="F193" s="38">
        <v>593.13333333333333</v>
      </c>
      <c r="G193" s="39">
        <v>585.66666666666663</v>
      </c>
      <c r="H193" s="39">
        <v>579.58333333333326</v>
      </c>
      <c r="I193" s="39">
        <v>572.11666666666656</v>
      </c>
      <c r="J193" s="39">
        <v>599.2166666666667</v>
      </c>
      <c r="K193" s="39">
        <v>606.68333333333339</v>
      </c>
      <c r="L193" s="39">
        <v>612.76666666666677</v>
      </c>
      <c r="M193" s="31">
        <v>600.6</v>
      </c>
      <c r="N193" s="31">
        <v>587.04999999999995</v>
      </c>
      <c r="O193" s="256">
        <v>36883600</v>
      </c>
      <c r="P193" s="257">
        <v>2.1420599776793749E-2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234.3</v>
      </c>
      <c r="F194" s="38">
        <v>234.26666666666665</v>
      </c>
      <c r="G194" s="39">
        <v>231.5333333333333</v>
      </c>
      <c r="H194" s="39">
        <v>228.76666666666665</v>
      </c>
      <c r="I194" s="39">
        <v>226.0333333333333</v>
      </c>
      <c r="J194" s="39">
        <v>237.0333333333333</v>
      </c>
      <c r="K194" s="39">
        <v>239.76666666666665</v>
      </c>
      <c r="L194" s="39">
        <v>242.5333333333333</v>
      </c>
      <c r="M194" s="31">
        <v>237</v>
      </c>
      <c r="N194" s="31">
        <v>231.5</v>
      </c>
      <c r="O194" s="256">
        <v>88910000</v>
      </c>
      <c r="P194" s="257">
        <v>-3.1617185397793523E-3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826.5</v>
      </c>
      <c r="F195" s="38">
        <v>817.73333333333323</v>
      </c>
      <c r="G195" s="39">
        <v>804.51666666666642</v>
      </c>
      <c r="H195" s="39">
        <v>782.53333333333319</v>
      </c>
      <c r="I195" s="39">
        <v>769.31666666666638</v>
      </c>
      <c r="J195" s="39">
        <v>839.71666666666647</v>
      </c>
      <c r="K195" s="39">
        <v>852.93333333333339</v>
      </c>
      <c r="L195" s="39">
        <v>874.91666666666652</v>
      </c>
      <c r="M195" s="31">
        <v>830.95</v>
      </c>
      <c r="N195" s="31">
        <v>795.75</v>
      </c>
      <c r="O195" s="256">
        <v>8628000</v>
      </c>
      <c r="P195" s="257">
        <v>-1.5944706767946348E-2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415.8</v>
      </c>
      <c r="F196" s="38">
        <v>414.43333333333334</v>
      </c>
      <c r="G196" s="39">
        <v>412.36666666666667</v>
      </c>
      <c r="H196" s="39">
        <v>408.93333333333334</v>
      </c>
      <c r="I196" s="39">
        <v>406.86666666666667</v>
      </c>
      <c r="J196" s="39">
        <v>417.86666666666667</v>
      </c>
      <c r="K196" s="39">
        <v>419.93333333333339</v>
      </c>
      <c r="L196" s="39">
        <v>423.36666666666667</v>
      </c>
      <c r="M196" s="31">
        <v>416.5</v>
      </c>
      <c r="N196" s="31">
        <v>411</v>
      </c>
      <c r="O196" s="256">
        <v>36310500</v>
      </c>
      <c r="P196" s="257">
        <v>-6.6477902252862243E-3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272.85000000000002</v>
      </c>
      <c r="F197" s="38">
        <v>272.91666666666669</v>
      </c>
      <c r="G197" s="39">
        <v>266.43333333333339</v>
      </c>
      <c r="H197" s="39">
        <v>260.01666666666671</v>
      </c>
      <c r="I197" s="39">
        <v>253.53333333333342</v>
      </c>
      <c r="J197" s="39">
        <v>279.33333333333337</v>
      </c>
      <c r="K197" s="39">
        <v>285.81666666666661</v>
      </c>
      <c r="L197" s="39">
        <v>292.23333333333335</v>
      </c>
      <c r="M197" s="31">
        <v>279.39999999999998</v>
      </c>
      <c r="N197" s="31">
        <v>266.5</v>
      </c>
      <c r="O197" s="256">
        <v>94779000</v>
      </c>
      <c r="P197" s="257">
        <v>-4.437386569872958E-2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644.75</v>
      </c>
      <c r="F198" s="38">
        <v>646.94999999999993</v>
      </c>
      <c r="G198" s="39">
        <v>636.94999999999982</v>
      </c>
      <c r="H198" s="39">
        <v>629.14999999999986</v>
      </c>
      <c r="I198" s="39">
        <v>619.14999999999975</v>
      </c>
      <c r="J198" s="39">
        <v>654.74999999999989</v>
      </c>
      <c r="K198" s="39">
        <v>664.75000000000011</v>
      </c>
      <c r="L198" s="39">
        <v>672.55</v>
      </c>
      <c r="M198" s="31">
        <v>656.95</v>
      </c>
      <c r="N198" s="31">
        <v>639.15</v>
      </c>
      <c r="O198" s="256">
        <v>7851600</v>
      </c>
      <c r="P198" s="257">
        <v>0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45154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46" t="s">
        <v>16</v>
      </c>
      <c r="B8" s="348"/>
      <c r="C8" s="352" t="s">
        <v>20</v>
      </c>
      <c r="D8" s="352" t="s">
        <v>21</v>
      </c>
      <c r="E8" s="343" t="s">
        <v>22</v>
      </c>
      <c r="F8" s="344"/>
      <c r="G8" s="345"/>
      <c r="H8" s="343" t="s">
        <v>23</v>
      </c>
      <c r="I8" s="344"/>
      <c r="J8" s="345"/>
      <c r="K8" s="26"/>
      <c r="L8" s="53"/>
      <c r="M8" s="53"/>
      <c r="N8" s="1"/>
      <c r="O8" s="1"/>
    </row>
    <row r="9" spans="1:15" ht="36" customHeight="1">
      <c r="A9" s="350"/>
      <c r="B9" s="351"/>
      <c r="C9" s="351"/>
      <c r="D9" s="35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19434.55</v>
      </c>
      <c r="D10" s="35">
        <v>19386.099999999999</v>
      </c>
      <c r="E10" s="35">
        <v>19306.349999999999</v>
      </c>
      <c r="F10" s="35">
        <v>19178.150000000001</v>
      </c>
      <c r="G10" s="35">
        <v>19098.400000000001</v>
      </c>
      <c r="H10" s="35">
        <v>19514.299999999996</v>
      </c>
      <c r="I10" s="35">
        <v>19594.049999999996</v>
      </c>
      <c r="J10" s="35">
        <v>19722.249999999993</v>
      </c>
      <c r="K10" s="35">
        <v>19465.849999999999</v>
      </c>
      <c r="L10" s="35">
        <v>19257.900000000001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44090.95</v>
      </c>
      <c r="D11" s="35">
        <v>44026.866666666669</v>
      </c>
      <c r="E11" s="35">
        <v>43840.983333333337</v>
      </c>
      <c r="F11" s="35">
        <v>43591.01666666667</v>
      </c>
      <c r="G11" s="35">
        <v>43405.133333333339</v>
      </c>
      <c r="H11" s="35">
        <v>44276.833333333336</v>
      </c>
      <c r="I11" s="35">
        <v>44462.716666666667</v>
      </c>
      <c r="J11" s="35">
        <v>44712.683333333334</v>
      </c>
      <c r="K11" s="35">
        <v>44212.75</v>
      </c>
      <c r="L11" s="35">
        <v>43776.9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3468.4</v>
      </c>
      <c r="D12" s="38">
        <v>3466.7833333333333</v>
      </c>
      <c r="E12" s="38">
        <v>3443.6666666666665</v>
      </c>
      <c r="F12" s="38">
        <v>3418.9333333333334</v>
      </c>
      <c r="G12" s="38">
        <v>3395.8166666666666</v>
      </c>
      <c r="H12" s="38">
        <v>3491.5166666666664</v>
      </c>
      <c r="I12" s="38">
        <v>3514.6333333333332</v>
      </c>
      <c r="J12" s="38">
        <v>3539.3666666666663</v>
      </c>
      <c r="K12" s="38">
        <v>3489.9</v>
      </c>
      <c r="L12" s="38">
        <v>3442.05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5995.05</v>
      </c>
      <c r="D13" s="38">
        <v>5976.8666666666659</v>
      </c>
      <c r="E13" s="38">
        <v>5949.9333333333316</v>
      </c>
      <c r="F13" s="38">
        <v>5904.8166666666657</v>
      </c>
      <c r="G13" s="38">
        <v>5877.8833333333314</v>
      </c>
      <c r="H13" s="38">
        <v>6021.9833333333318</v>
      </c>
      <c r="I13" s="38">
        <v>6048.9166666666661</v>
      </c>
      <c r="J13" s="38">
        <v>6094.0333333333319</v>
      </c>
      <c r="K13" s="38">
        <v>6003.8</v>
      </c>
      <c r="L13" s="38">
        <v>5931.75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31028.9</v>
      </c>
      <c r="D14" s="38">
        <v>30886.100000000002</v>
      </c>
      <c r="E14" s="38">
        <v>30713.300000000003</v>
      </c>
      <c r="F14" s="38">
        <v>30397.7</v>
      </c>
      <c r="G14" s="38">
        <v>30224.9</v>
      </c>
      <c r="H14" s="38">
        <v>31201.700000000004</v>
      </c>
      <c r="I14" s="38">
        <v>31374.5</v>
      </c>
      <c r="J14" s="38">
        <v>31690.100000000006</v>
      </c>
      <c r="K14" s="38">
        <v>31058.9</v>
      </c>
      <c r="L14" s="38">
        <v>30570.5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5415.65</v>
      </c>
      <c r="D15" s="38">
        <v>5408.8166666666666</v>
      </c>
      <c r="E15" s="38">
        <v>5374.1833333333334</v>
      </c>
      <c r="F15" s="38">
        <v>5332.7166666666672</v>
      </c>
      <c r="G15" s="38">
        <v>5298.0833333333339</v>
      </c>
      <c r="H15" s="38">
        <v>5450.2833333333328</v>
      </c>
      <c r="I15" s="38">
        <v>5484.9166666666661</v>
      </c>
      <c r="J15" s="38">
        <v>5526.3833333333323</v>
      </c>
      <c r="K15" s="38">
        <v>5443.45</v>
      </c>
      <c r="L15" s="38">
        <v>5367.35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10827.45</v>
      </c>
      <c r="D16" s="38">
        <v>10783.533333333333</v>
      </c>
      <c r="E16" s="38">
        <v>10718.066666666666</v>
      </c>
      <c r="F16" s="38">
        <v>10608.683333333332</v>
      </c>
      <c r="G16" s="38">
        <v>10543.216666666665</v>
      </c>
      <c r="H16" s="38">
        <v>10892.916666666666</v>
      </c>
      <c r="I16" s="38">
        <v>10958.383333333333</v>
      </c>
      <c r="J16" s="38">
        <v>11067.766666666666</v>
      </c>
      <c r="K16" s="38">
        <v>10849</v>
      </c>
      <c r="L16" s="38">
        <v>10674.15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4354.7</v>
      </c>
      <c r="D17" s="38">
        <v>4369.6333333333341</v>
      </c>
      <c r="E17" s="38">
        <v>4239.2666666666682</v>
      </c>
      <c r="F17" s="38">
        <v>4123.8333333333339</v>
      </c>
      <c r="G17" s="38">
        <v>3993.4666666666681</v>
      </c>
      <c r="H17" s="38">
        <v>4485.0666666666684</v>
      </c>
      <c r="I17" s="38">
        <v>4615.4333333333352</v>
      </c>
      <c r="J17" s="38">
        <v>4730.8666666666686</v>
      </c>
      <c r="K17" s="31">
        <v>4500</v>
      </c>
      <c r="L17" s="31">
        <v>4254.2</v>
      </c>
      <c r="M17" s="31">
        <v>7.53925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23637.8</v>
      </c>
      <c r="D18" s="38">
        <v>23520.966666666664</v>
      </c>
      <c r="E18" s="38">
        <v>23285.433333333327</v>
      </c>
      <c r="F18" s="38">
        <v>22933.066666666662</v>
      </c>
      <c r="G18" s="38">
        <v>22697.533333333326</v>
      </c>
      <c r="H18" s="38">
        <v>23873.333333333328</v>
      </c>
      <c r="I18" s="38">
        <v>24108.866666666661</v>
      </c>
      <c r="J18" s="38">
        <v>24461.23333333333</v>
      </c>
      <c r="K18" s="31">
        <v>23756.5</v>
      </c>
      <c r="L18" s="31">
        <v>23168.6</v>
      </c>
      <c r="M18" s="31">
        <v>0.18629000000000001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182.65</v>
      </c>
      <c r="D19" s="38">
        <v>181.86666666666667</v>
      </c>
      <c r="E19" s="38">
        <v>180.18333333333334</v>
      </c>
      <c r="F19" s="38">
        <v>177.71666666666667</v>
      </c>
      <c r="G19" s="38">
        <v>176.03333333333333</v>
      </c>
      <c r="H19" s="38">
        <v>184.33333333333334</v>
      </c>
      <c r="I19" s="38">
        <v>186.01666666666668</v>
      </c>
      <c r="J19" s="38">
        <v>188.48333333333335</v>
      </c>
      <c r="K19" s="31">
        <v>183.55</v>
      </c>
      <c r="L19" s="31">
        <v>179.4</v>
      </c>
      <c r="M19" s="31">
        <v>23.934190000000001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211.95</v>
      </c>
      <c r="D20" s="38">
        <v>211.04999999999998</v>
      </c>
      <c r="E20" s="38">
        <v>208.89999999999998</v>
      </c>
      <c r="F20" s="38">
        <v>205.85</v>
      </c>
      <c r="G20" s="38">
        <v>203.7</v>
      </c>
      <c r="H20" s="38">
        <v>214.09999999999997</v>
      </c>
      <c r="I20" s="38">
        <v>216.25</v>
      </c>
      <c r="J20" s="38">
        <v>219.29999999999995</v>
      </c>
      <c r="K20" s="31">
        <v>213.2</v>
      </c>
      <c r="L20" s="31">
        <v>208</v>
      </c>
      <c r="M20" s="31">
        <v>19.038319999999999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1910.35</v>
      </c>
      <c r="D21" s="38">
        <v>1921.6666666666667</v>
      </c>
      <c r="E21" s="38">
        <v>1893.6833333333334</v>
      </c>
      <c r="F21" s="38">
        <v>1877.0166666666667</v>
      </c>
      <c r="G21" s="38">
        <v>1849.0333333333333</v>
      </c>
      <c r="H21" s="38">
        <v>1938.3333333333335</v>
      </c>
      <c r="I21" s="38">
        <v>1966.3166666666666</v>
      </c>
      <c r="J21" s="38">
        <v>1982.9833333333336</v>
      </c>
      <c r="K21" s="31">
        <v>1949.65</v>
      </c>
      <c r="L21" s="31">
        <v>1905</v>
      </c>
      <c r="M21" s="31">
        <v>3.0778400000000001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2456</v>
      </c>
      <c r="D22" s="38">
        <v>2447</v>
      </c>
      <c r="E22" s="38">
        <v>2409.0500000000002</v>
      </c>
      <c r="F22" s="38">
        <v>2362.1000000000004</v>
      </c>
      <c r="G22" s="38">
        <v>2324.1500000000005</v>
      </c>
      <c r="H22" s="38">
        <v>2493.9499999999998</v>
      </c>
      <c r="I22" s="38">
        <v>2531.8999999999996</v>
      </c>
      <c r="J22" s="38">
        <v>2578.8499999999995</v>
      </c>
      <c r="K22" s="31">
        <v>2484.9499999999998</v>
      </c>
      <c r="L22" s="31">
        <v>2400.0500000000002</v>
      </c>
      <c r="M22" s="31">
        <v>97.869190000000003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951.25</v>
      </c>
      <c r="D23" s="38">
        <v>950.05000000000007</v>
      </c>
      <c r="E23" s="38">
        <v>941.30000000000018</v>
      </c>
      <c r="F23" s="38">
        <v>931.35000000000014</v>
      </c>
      <c r="G23" s="38">
        <v>922.60000000000025</v>
      </c>
      <c r="H23" s="38">
        <v>960.00000000000011</v>
      </c>
      <c r="I23" s="38">
        <v>968.74999999999989</v>
      </c>
      <c r="J23" s="38">
        <v>978.7</v>
      </c>
      <c r="K23" s="31">
        <v>958.8</v>
      </c>
      <c r="L23" s="31">
        <v>940.1</v>
      </c>
      <c r="M23" s="31">
        <v>10.399010000000001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787.15</v>
      </c>
      <c r="D24" s="38">
        <v>784.15</v>
      </c>
      <c r="E24" s="38">
        <v>774.09999999999991</v>
      </c>
      <c r="F24" s="38">
        <v>761.05</v>
      </c>
      <c r="G24" s="38">
        <v>750.99999999999989</v>
      </c>
      <c r="H24" s="38">
        <v>797.19999999999993</v>
      </c>
      <c r="I24" s="38">
        <v>807.24999999999989</v>
      </c>
      <c r="J24" s="38">
        <v>820.3</v>
      </c>
      <c r="K24" s="31">
        <v>794.2</v>
      </c>
      <c r="L24" s="31">
        <v>771.1</v>
      </c>
      <c r="M24" s="31">
        <v>178.41453999999999</v>
      </c>
      <c r="N24" s="1"/>
      <c r="O24" s="1"/>
    </row>
    <row r="25" spans="1:15" ht="12.75" customHeight="1">
      <c r="A25" s="56">
        <v>16</v>
      </c>
      <c r="B25" s="58" t="s">
        <v>858</v>
      </c>
      <c r="C25" s="31">
        <v>286.10000000000002</v>
      </c>
      <c r="D25" s="38">
        <v>283.7</v>
      </c>
      <c r="E25" s="38">
        <v>278.45</v>
      </c>
      <c r="F25" s="38">
        <v>270.8</v>
      </c>
      <c r="G25" s="38">
        <v>265.55</v>
      </c>
      <c r="H25" s="38">
        <v>291.34999999999997</v>
      </c>
      <c r="I25" s="38">
        <v>296.59999999999997</v>
      </c>
      <c r="J25" s="38">
        <v>304.24999999999994</v>
      </c>
      <c r="K25" s="31">
        <v>288.95</v>
      </c>
      <c r="L25" s="31">
        <v>276.05</v>
      </c>
      <c r="M25" s="31">
        <v>106.60571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808.3</v>
      </c>
      <c r="D26" s="38">
        <v>806.5333333333333</v>
      </c>
      <c r="E26" s="38">
        <v>791.86666666666656</v>
      </c>
      <c r="F26" s="38">
        <v>775.43333333333328</v>
      </c>
      <c r="G26" s="38">
        <v>760.76666666666654</v>
      </c>
      <c r="H26" s="38">
        <v>822.96666666666658</v>
      </c>
      <c r="I26" s="38">
        <v>837.63333333333333</v>
      </c>
      <c r="J26" s="38">
        <v>854.06666666666661</v>
      </c>
      <c r="K26" s="31">
        <v>821.2</v>
      </c>
      <c r="L26" s="31">
        <v>790.1</v>
      </c>
      <c r="M26" s="31">
        <v>82.770529999999994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3795.45</v>
      </c>
      <c r="D27" s="38">
        <v>3795.1666666666665</v>
      </c>
      <c r="E27" s="38">
        <v>3745.333333333333</v>
      </c>
      <c r="F27" s="38">
        <v>3695.2166666666667</v>
      </c>
      <c r="G27" s="38">
        <v>3645.3833333333332</v>
      </c>
      <c r="H27" s="38">
        <v>3845.2833333333328</v>
      </c>
      <c r="I27" s="38">
        <v>3895.1166666666659</v>
      </c>
      <c r="J27" s="38">
        <v>3945.2333333333327</v>
      </c>
      <c r="K27" s="31">
        <v>3845</v>
      </c>
      <c r="L27" s="31">
        <v>3745.05</v>
      </c>
      <c r="M27" s="31">
        <v>1.28454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440.95</v>
      </c>
      <c r="D28" s="38">
        <v>443.7</v>
      </c>
      <c r="E28" s="38">
        <v>434.9</v>
      </c>
      <c r="F28" s="38">
        <v>428.84999999999997</v>
      </c>
      <c r="G28" s="38">
        <v>420.04999999999995</v>
      </c>
      <c r="H28" s="38">
        <v>449.75</v>
      </c>
      <c r="I28" s="38">
        <v>458.55000000000007</v>
      </c>
      <c r="J28" s="38">
        <v>464.6</v>
      </c>
      <c r="K28" s="31">
        <v>452.5</v>
      </c>
      <c r="L28" s="31">
        <v>437.65</v>
      </c>
      <c r="M28" s="31">
        <v>42.081189999999999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4820.8500000000004</v>
      </c>
      <c r="D29" s="38">
        <v>4826.1333333333341</v>
      </c>
      <c r="E29" s="38">
        <v>4724.7166666666681</v>
      </c>
      <c r="F29" s="38">
        <v>4628.5833333333339</v>
      </c>
      <c r="G29" s="38">
        <v>4527.1666666666679</v>
      </c>
      <c r="H29" s="38">
        <v>4922.2666666666682</v>
      </c>
      <c r="I29" s="38">
        <v>5023.6833333333343</v>
      </c>
      <c r="J29" s="38">
        <v>5119.8166666666684</v>
      </c>
      <c r="K29" s="31">
        <v>4927.55</v>
      </c>
      <c r="L29" s="31">
        <v>4730</v>
      </c>
      <c r="M29" s="31">
        <v>8.3213600000000003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399.5</v>
      </c>
      <c r="D30" s="38">
        <v>395.84999999999997</v>
      </c>
      <c r="E30" s="38">
        <v>390.34999999999991</v>
      </c>
      <c r="F30" s="38">
        <v>381.19999999999993</v>
      </c>
      <c r="G30" s="38">
        <v>375.69999999999987</v>
      </c>
      <c r="H30" s="38">
        <v>404.99999999999994</v>
      </c>
      <c r="I30" s="38">
        <v>410.50000000000006</v>
      </c>
      <c r="J30" s="38">
        <v>419.65</v>
      </c>
      <c r="K30" s="31">
        <v>401.35</v>
      </c>
      <c r="L30" s="31">
        <v>386.7</v>
      </c>
      <c r="M30" s="31">
        <v>39.005279999999999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186.85</v>
      </c>
      <c r="D31" s="38">
        <v>185.65</v>
      </c>
      <c r="E31" s="38">
        <v>183.3</v>
      </c>
      <c r="F31" s="38">
        <v>179.75</v>
      </c>
      <c r="G31" s="38">
        <v>177.4</v>
      </c>
      <c r="H31" s="38">
        <v>189.20000000000002</v>
      </c>
      <c r="I31" s="38">
        <v>191.54999999999998</v>
      </c>
      <c r="J31" s="38">
        <v>195.10000000000002</v>
      </c>
      <c r="K31" s="31">
        <v>188</v>
      </c>
      <c r="L31" s="31">
        <v>182.1</v>
      </c>
      <c r="M31" s="31">
        <v>141.3759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3202.6</v>
      </c>
      <c r="D32" s="38">
        <v>3188.25</v>
      </c>
      <c r="E32" s="38">
        <v>3166.6</v>
      </c>
      <c r="F32" s="38">
        <v>3130.6</v>
      </c>
      <c r="G32" s="38">
        <v>3108.95</v>
      </c>
      <c r="H32" s="38">
        <v>3224.25</v>
      </c>
      <c r="I32" s="38">
        <v>3245.8999999999996</v>
      </c>
      <c r="J32" s="38">
        <v>3281.9</v>
      </c>
      <c r="K32" s="31">
        <v>3209.9</v>
      </c>
      <c r="L32" s="31">
        <v>3152.25</v>
      </c>
      <c r="M32" s="31">
        <v>8.1553400000000007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1989.45</v>
      </c>
      <c r="D33" s="38">
        <v>1963.75</v>
      </c>
      <c r="E33" s="38">
        <v>1925.7</v>
      </c>
      <c r="F33" s="38">
        <v>1861.95</v>
      </c>
      <c r="G33" s="38">
        <v>1823.9</v>
      </c>
      <c r="H33" s="38">
        <v>2027.5</v>
      </c>
      <c r="I33" s="38">
        <v>2065.5500000000002</v>
      </c>
      <c r="J33" s="38">
        <v>2129.3000000000002</v>
      </c>
      <c r="K33" s="31">
        <v>2001.8</v>
      </c>
      <c r="L33" s="31">
        <v>1900</v>
      </c>
      <c r="M33" s="31">
        <v>9.00596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635.6</v>
      </c>
      <c r="D34" s="38">
        <v>637.45000000000005</v>
      </c>
      <c r="E34" s="38">
        <v>626.95000000000005</v>
      </c>
      <c r="F34" s="38">
        <v>618.29999999999995</v>
      </c>
      <c r="G34" s="38">
        <v>607.79999999999995</v>
      </c>
      <c r="H34" s="38">
        <v>646.10000000000014</v>
      </c>
      <c r="I34" s="38">
        <v>656.60000000000014</v>
      </c>
      <c r="J34" s="38">
        <v>665.25000000000023</v>
      </c>
      <c r="K34" s="31">
        <v>647.95000000000005</v>
      </c>
      <c r="L34" s="31">
        <v>628.79999999999995</v>
      </c>
      <c r="M34" s="31">
        <v>7.46617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706.6</v>
      </c>
      <c r="D35" s="38">
        <v>705.48333333333323</v>
      </c>
      <c r="E35" s="38">
        <v>700.16666666666652</v>
      </c>
      <c r="F35" s="38">
        <v>693.73333333333323</v>
      </c>
      <c r="G35" s="38">
        <v>688.41666666666652</v>
      </c>
      <c r="H35" s="38">
        <v>711.91666666666652</v>
      </c>
      <c r="I35" s="38">
        <v>717.23333333333335</v>
      </c>
      <c r="J35" s="38">
        <v>723.66666666666652</v>
      </c>
      <c r="K35" s="31">
        <v>710.8</v>
      </c>
      <c r="L35" s="31">
        <v>699.05</v>
      </c>
      <c r="M35" s="31">
        <v>6.3596199999999996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871.65</v>
      </c>
      <c r="D36" s="38">
        <v>870</v>
      </c>
      <c r="E36" s="38">
        <v>852.3</v>
      </c>
      <c r="F36" s="38">
        <v>832.94999999999993</v>
      </c>
      <c r="G36" s="38">
        <v>815.24999999999989</v>
      </c>
      <c r="H36" s="38">
        <v>889.35</v>
      </c>
      <c r="I36" s="38">
        <v>907.05000000000007</v>
      </c>
      <c r="J36" s="38">
        <v>926.40000000000009</v>
      </c>
      <c r="K36" s="31">
        <v>887.7</v>
      </c>
      <c r="L36" s="31">
        <v>850.65</v>
      </c>
      <c r="M36" s="31">
        <v>36.31606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375.8</v>
      </c>
      <c r="D37" s="38">
        <v>375.59999999999997</v>
      </c>
      <c r="E37" s="38">
        <v>371.39999999999992</v>
      </c>
      <c r="F37" s="38">
        <v>366.99999999999994</v>
      </c>
      <c r="G37" s="38">
        <v>362.7999999999999</v>
      </c>
      <c r="H37" s="38">
        <v>379.99999999999994</v>
      </c>
      <c r="I37" s="38">
        <v>384.2</v>
      </c>
      <c r="J37" s="38">
        <v>388.59999999999997</v>
      </c>
      <c r="K37" s="31">
        <v>379.8</v>
      </c>
      <c r="L37" s="31">
        <v>371.2</v>
      </c>
      <c r="M37" s="31">
        <v>12.821719999999999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939.95</v>
      </c>
      <c r="D38" s="38">
        <v>937.38333333333333</v>
      </c>
      <c r="E38" s="38">
        <v>931.4666666666667</v>
      </c>
      <c r="F38" s="38">
        <v>922.98333333333335</v>
      </c>
      <c r="G38" s="38">
        <v>917.06666666666672</v>
      </c>
      <c r="H38" s="38">
        <v>945.86666666666667</v>
      </c>
      <c r="I38" s="38">
        <v>951.78333333333342</v>
      </c>
      <c r="J38" s="38">
        <v>960.26666666666665</v>
      </c>
      <c r="K38" s="31">
        <v>943.3</v>
      </c>
      <c r="L38" s="31">
        <v>928.9</v>
      </c>
      <c r="M38" s="31">
        <v>71.725219999999993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4616.7</v>
      </c>
      <c r="D39" s="38">
        <v>4597.1333333333332</v>
      </c>
      <c r="E39" s="38">
        <v>4560.5666666666666</v>
      </c>
      <c r="F39" s="38">
        <v>4504.4333333333334</v>
      </c>
      <c r="G39" s="38">
        <v>4467.8666666666668</v>
      </c>
      <c r="H39" s="38">
        <v>4653.2666666666664</v>
      </c>
      <c r="I39" s="38">
        <v>4689.8333333333321</v>
      </c>
      <c r="J39" s="38">
        <v>4745.9666666666662</v>
      </c>
      <c r="K39" s="31">
        <v>4633.7</v>
      </c>
      <c r="L39" s="31">
        <v>4541</v>
      </c>
      <c r="M39" s="31">
        <v>1.5425800000000001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1482.05</v>
      </c>
      <c r="D40" s="38">
        <v>1482.3500000000001</v>
      </c>
      <c r="E40" s="38">
        <v>1466.7500000000002</v>
      </c>
      <c r="F40" s="38">
        <v>1451.45</v>
      </c>
      <c r="G40" s="38">
        <v>1435.8500000000001</v>
      </c>
      <c r="H40" s="38">
        <v>1497.6500000000003</v>
      </c>
      <c r="I40" s="38">
        <v>1513.2500000000002</v>
      </c>
      <c r="J40" s="38">
        <v>1528.5500000000004</v>
      </c>
      <c r="K40" s="31">
        <v>1497.95</v>
      </c>
      <c r="L40" s="31">
        <v>1467.05</v>
      </c>
      <c r="M40" s="31">
        <v>15.49409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7300.1</v>
      </c>
      <c r="D41" s="38">
        <v>7262.2833333333328</v>
      </c>
      <c r="E41" s="38">
        <v>7194.5666666666657</v>
      </c>
      <c r="F41" s="38">
        <v>7089.0333333333328</v>
      </c>
      <c r="G41" s="38">
        <v>7021.3166666666657</v>
      </c>
      <c r="H41" s="38">
        <v>7367.8166666666657</v>
      </c>
      <c r="I41" s="38">
        <v>7435.5333333333328</v>
      </c>
      <c r="J41" s="38">
        <v>7541.0666666666657</v>
      </c>
      <c r="K41" s="31">
        <v>7330</v>
      </c>
      <c r="L41" s="31">
        <v>7156.75</v>
      </c>
      <c r="M41" s="31">
        <v>0.25276999999999999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7018.05</v>
      </c>
      <c r="D42" s="38">
        <v>7005.833333333333</v>
      </c>
      <c r="E42" s="38">
        <v>6952.7666666666664</v>
      </c>
      <c r="F42" s="38">
        <v>6887.4833333333336</v>
      </c>
      <c r="G42" s="38">
        <v>6834.416666666667</v>
      </c>
      <c r="H42" s="38">
        <v>7071.1166666666659</v>
      </c>
      <c r="I42" s="38">
        <v>7124.1833333333334</v>
      </c>
      <c r="J42" s="38">
        <v>7189.4666666666653</v>
      </c>
      <c r="K42" s="31">
        <v>7058.9</v>
      </c>
      <c r="L42" s="31">
        <v>6940.55</v>
      </c>
      <c r="M42" s="31">
        <v>6.9378500000000001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2367.75</v>
      </c>
      <c r="D43" s="38">
        <v>2347.4500000000003</v>
      </c>
      <c r="E43" s="38">
        <v>2322.9000000000005</v>
      </c>
      <c r="F43" s="38">
        <v>2278.0500000000002</v>
      </c>
      <c r="G43" s="38">
        <v>2253.5000000000005</v>
      </c>
      <c r="H43" s="38">
        <v>2392.3000000000006</v>
      </c>
      <c r="I43" s="38">
        <v>2416.8500000000008</v>
      </c>
      <c r="J43" s="38">
        <v>2461.7000000000007</v>
      </c>
      <c r="K43" s="31">
        <v>2372</v>
      </c>
      <c r="L43" s="31">
        <v>2302.6</v>
      </c>
      <c r="M43" s="31">
        <v>1.67052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227.75</v>
      </c>
      <c r="D44" s="38">
        <v>226.01666666666665</v>
      </c>
      <c r="E44" s="38">
        <v>223.2833333333333</v>
      </c>
      <c r="F44" s="38">
        <v>218.81666666666666</v>
      </c>
      <c r="G44" s="38">
        <v>216.08333333333331</v>
      </c>
      <c r="H44" s="38">
        <v>230.48333333333329</v>
      </c>
      <c r="I44" s="38">
        <v>233.21666666666664</v>
      </c>
      <c r="J44" s="38">
        <v>237.68333333333328</v>
      </c>
      <c r="K44" s="31">
        <v>228.75</v>
      </c>
      <c r="L44" s="31">
        <v>221.55</v>
      </c>
      <c r="M44" s="31">
        <v>55.754390000000001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188.75</v>
      </c>
      <c r="D45" s="38">
        <v>189.6</v>
      </c>
      <c r="E45" s="38">
        <v>186.6</v>
      </c>
      <c r="F45" s="38">
        <v>184.45</v>
      </c>
      <c r="G45" s="38">
        <v>181.45</v>
      </c>
      <c r="H45" s="38">
        <v>191.75</v>
      </c>
      <c r="I45" s="38">
        <v>194.75</v>
      </c>
      <c r="J45" s="38">
        <v>196.9</v>
      </c>
      <c r="K45" s="31">
        <v>192.6</v>
      </c>
      <c r="L45" s="31">
        <v>187.45</v>
      </c>
      <c r="M45" s="31">
        <v>239.11976000000001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89.7</v>
      </c>
      <c r="D46" s="38">
        <v>88.25</v>
      </c>
      <c r="E46" s="38">
        <v>86.55</v>
      </c>
      <c r="F46" s="38">
        <v>83.399999999999991</v>
      </c>
      <c r="G46" s="38">
        <v>81.699999999999989</v>
      </c>
      <c r="H46" s="38">
        <v>91.4</v>
      </c>
      <c r="I46" s="38">
        <v>93.1</v>
      </c>
      <c r="J46" s="38">
        <v>96.250000000000014</v>
      </c>
      <c r="K46" s="31">
        <v>89.95</v>
      </c>
      <c r="L46" s="31">
        <v>85.1</v>
      </c>
      <c r="M46" s="31">
        <v>159.29019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1646.9</v>
      </c>
      <c r="D47" s="38">
        <v>1638.9166666666667</v>
      </c>
      <c r="E47" s="38">
        <v>1626.1333333333334</v>
      </c>
      <c r="F47" s="38">
        <v>1605.3666666666668</v>
      </c>
      <c r="G47" s="38">
        <v>1592.5833333333335</v>
      </c>
      <c r="H47" s="38">
        <v>1659.6833333333334</v>
      </c>
      <c r="I47" s="38">
        <v>1672.4666666666667</v>
      </c>
      <c r="J47" s="38">
        <v>1693.2333333333333</v>
      </c>
      <c r="K47" s="31">
        <v>1651.7</v>
      </c>
      <c r="L47" s="31">
        <v>1618.15</v>
      </c>
      <c r="M47" s="31">
        <v>2.7272099999999999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130.5</v>
      </c>
      <c r="D48" s="38">
        <v>130.63333333333333</v>
      </c>
      <c r="E48" s="38">
        <v>129.31666666666666</v>
      </c>
      <c r="F48" s="38">
        <v>128.13333333333333</v>
      </c>
      <c r="G48" s="38">
        <v>126.81666666666666</v>
      </c>
      <c r="H48" s="38">
        <v>131.81666666666666</v>
      </c>
      <c r="I48" s="38">
        <v>133.13333333333333</v>
      </c>
      <c r="J48" s="38">
        <v>134.31666666666666</v>
      </c>
      <c r="K48" s="31">
        <v>131.94999999999999</v>
      </c>
      <c r="L48" s="31">
        <v>129.44999999999999</v>
      </c>
      <c r="M48" s="31">
        <v>85.295019999999994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699.35</v>
      </c>
      <c r="D49" s="38">
        <v>695.51666666666677</v>
      </c>
      <c r="E49" s="38">
        <v>688.78333333333353</v>
      </c>
      <c r="F49" s="38">
        <v>678.21666666666681</v>
      </c>
      <c r="G49" s="38">
        <v>671.48333333333358</v>
      </c>
      <c r="H49" s="38">
        <v>706.08333333333348</v>
      </c>
      <c r="I49" s="38">
        <v>712.81666666666683</v>
      </c>
      <c r="J49" s="38">
        <v>723.38333333333344</v>
      </c>
      <c r="K49" s="31">
        <v>702.25</v>
      </c>
      <c r="L49" s="31">
        <v>684.95</v>
      </c>
      <c r="M49" s="31">
        <v>6.3737700000000004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951.45</v>
      </c>
      <c r="D50" s="38">
        <v>956.33333333333337</v>
      </c>
      <c r="E50" s="38">
        <v>943.16666666666674</v>
      </c>
      <c r="F50" s="38">
        <v>934.88333333333333</v>
      </c>
      <c r="G50" s="38">
        <v>921.7166666666667</v>
      </c>
      <c r="H50" s="38">
        <v>964.61666666666679</v>
      </c>
      <c r="I50" s="38">
        <v>977.78333333333353</v>
      </c>
      <c r="J50" s="38">
        <v>986.06666666666683</v>
      </c>
      <c r="K50" s="31">
        <v>969.5</v>
      </c>
      <c r="L50" s="31">
        <v>948.05</v>
      </c>
      <c r="M50" s="31">
        <v>8.0053000000000001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867.05</v>
      </c>
      <c r="D51" s="38">
        <v>865.08333333333337</v>
      </c>
      <c r="E51" s="38">
        <v>859.56666666666672</v>
      </c>
      <c r="F51" s="38">
        <v>852.08333333333337</v>
      </c>
      <c r="G51" s="38">
        <v>846.56666666666672</v>
      </c>
      <c r="H51" s="38">
        <v>872.56666666666672</v>
      </c>
      <c r="I51" s="38">
        <v>878.08333333333337</v>
      </c>
      <c r="J51" s="38">
        <v>885.56666666666672</v>
      </c>
      <c r="K51" s="31">
        <v>870.6</v>
      </c>
      <c r="L51" s="31">
        <v>857.6</v>
      </c>
      <c r="M51" s="31">
        <v>26.659050000000001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101.8</v>
      </c>
      <c r="D52" s="38">
        <v>101.75</v>
      </c>
      <c r="E52" s="38">
        <v>100.5</v>
      </c>
      <c r="F52" s="38">
        <v>99.2</v>
      </c>
      <c r="G52" s="38">
        <v>97.95</v>
      </c>
      <c r="H52" s="38">
        <v>103.05</v>
      </c>
      <c r="I52" s="38">
        <v>104.3</v>
      </c>
      <c r="J52" s="38">
        <v>105.6</v>
      </c>
      <c r="K52" s="31">
        <v>103</v>
      </c>
      <c r="L52" s="31">
        <v>100.45</v>
      </c>
      <c r="M52" s="31">
        <v>123.02674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254.6</v>
      </c>
      <c r="D53" s="38">
        <v>257.2</v>
      </c>
      <c r="E53" s="38">
        <v>250.7</v>
      </c>
      <c r="F53" s="38">
        <v>246.8</v>
      </c>
      <c r="G53" s="38">
        <v>240.3</v>
      </c>
      <c r="H53" s="38">
        <v>261.09999999999997</v>
      </c>
      <c r="I53" s="38">
        <v>267.59999999999997</v>
      </c>
      <c r="J53" s="38">
        <v>271.49999999999994</v>
      </c>
      <c r="K53" s="31">
        <v>263.7</v>
      </c>
      <c r="L53" s="31">
        <v>253.3</v>
      </c>
      <c r="M53" s="31">
        <v>68.852950000000007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18099.599999999999</v>
      </c>
      <c r="D54" s="38">
        <v>18066.916666666668</v>
      </c>
      <c r="E54" s="38">
        <v>17963.833333333336</v>
      </c>
      <c r="F54" s="38">
        <v>17828.066666666669</v>
      </c>
      <c r="G54" s="38">
        <v>17724.983333333337</v>
      </c>
      <c r="H54" s="38">
        <v>18202.683333333334</v>
      </c>
      <c r="I54" s="38">
        <v>18305.76666666667</v>
      </c>
      <c r="J54" s="38">
        <v>18441.533333333333</v>
      </c>
      <c r="K54" s="31">
        <v>18170</v>
      </c>
      <c r="L54" s="31">
        <v>17931.150000000001</v>
      </c>
      <c r="M54" s="31">
        <v>0.15806000000000001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356.55</v>
      </c>
      <c r="D55" s="38">
        <v>355.58333333333331</v>
      </c>
      <c r="E55" s="38">
        <v>352.26666666666665</v>
      </c>
      <c r="F55" s="38">
        <v>347.98333333333335</v>
      </c>
      <c r="G55" s="38">
        <v>344.66666666666669</v>
      </c>
      <c r="H55" s="38">
        <v>359.86666666666662</v>
      </c>
      <c r="I55" s="38">
        <v>363.18333333333334</v>
      </c>
      <c r="J55" s="38">
        <v>367.46666666666658</v>
      </c>
      <c r="K55" s="31">
        <v>358.9</v>
      </c>
      <c r="L55" s="31">
        <v>351.3</v>
      </c>
      <c r="M55" s="31">
        <v>25.555340000000001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4499.6000000000004</v>
      </c>
      <c r="D56" s="38">
        <v>4493.2</v>
      </c>
      <c r="E56" s="38">
        <v>4461.3999999999996</v>
      </c>
      <c r="F56" s="38">
        <v>4423.2</v>
      </c>
      <c r="G56" s="38">
        <v>4391.3999999999996</v>
      </c>
      <c r="H56" s="38">
        <v>4531.3999999999996</v>
      </c>
      <c r="I56" s="38">
        <v>4563.2000000000007</v>
      </c>
      <c r="J56" s="38">
        <v>4601.3999999999996</v>
      </c>
      <c r="K56" s="31">
        <v>4525</v>
      </c>
      <c r="L56" s="31">
        <v>4455</v>
      </c>
      <c r="M56" s="31">
        <v>5.5785099999999996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329.55</v>
      </c>
      <c r="D57" s="38">
        <v>328.15000000000003</v>
      </c>
      <c r="E57" s="38">
        <v>324.40000000000009</v>
      </c>
      <c r="F57" s="38">
        <v>319.25000000000006</v>
      </c>
      <c r="G57" s="38">
        <v>315.50000000000011</v>
      </c>
      <c r="H57" s="38">
        <v>333.30000000000007</v>
      </c>
      <c r="I57" s="38">
        <v>337.04999999999995</v>
      </c>
      <c r="J57" s="38">
        <v>342.20000000000005</v>
      </c>
      <c r="K57" s="31">
        <v>331.9</v>
      </c>
      <c r="L57" s="31">
        <v>323</v>
      </c>
      <c r="M57" s="31">
        <v>89.013689999999997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401.7</v>
      </c>
      <c r="D58" s="38">
        <v>402.61666666666662</v>
      </c>
      <c r="E58" s="38">
        <v>397.98333333333323</v>
      </c>
      <c r="F58" s="38">
        <v>394.26666666666659</v>
      </c>
      <c r="G58" s="38">
        <v>389.63333333333321</v>
      </c>
      <c r="H58" s="38">
        <v>406.33333333333326</v>
      </c>
      <c r="I58" s="38">
        <v>410.96666666666658</v>
      </c>
      <c r="J58" s="38">
        <v>414.68333333333328</v>
      </c>
      <c r="K58" s="31">
        <v>407.25</v>
      </c>
      <c r="L58" s="31">
        <v>398.9</v>
      </c>
      <c r="M58" s="31">
        <v>6.83453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1037.8</v>
      </c>
      <c r="D59" s="38">
        <v>1033.9333333333332</v>
      </c>
      <c r="E59" s="38">
        <v>1025.9666666666662</v>
      </c>
      <c r="F59" s="38">
        <v>1014.1333333333331</v>
      </c>
      <c r="G59" s="38">
        <v>1006.1666666666662</v>
      </c>
      <c r="H59" s="38">
        <v>1045.7666666666664</v>
      </c>
      <c r="I59" s="38">
        <v>1053.7333333333331</v>
      </c>
      <c r="J59" s="38">
        <v>1065.5666666666664</v>
      </c>
      <c r="K59" s="31">
        <v>1041.9000000000001</v>
      </c>
      <c r="L59" s="31">
        <v>1022.1</v>
      </c>
      <c r="M59" s="31">
        <v>8.9982500000000005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1235.5999999999999</v>
      </c>
      <c r="D60" s="38">
        <v>1239.75</v>
      </c>
      <c r="E60" s="38">
        <v>1227.5</v>
      </c>
      <c r="F60" s="38">
        <v>1219.4000000000001</v>
      </c>
      <c r="G60" s="38">
        <v>1207.1500000000001</v>
      </c>
      <c r="H60" s="38">
        <v>1247.8499999999999</v>
      </c>
      <c r="I60" s="38">
        <v>1260.0999999999999</v>
      </c>
      <c r="J60" s="38">
        <v>1268.1999999999998</v>
      </c>
      <c r="K60" s="31">
        <v>1252</v>
      </c>
      <c r="L60" s="31">
        <v>1231.6500000000001</v>
      </c>
      <c r="M60" s="31">
        <v>8.3093599999999999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233.9</v>
      </c>
      <c r="D61" s="38">
        <v>233.6</v>
      </c>
      <c r="E61" s="38">
        <v>231</v>
      </c>
      <c r="F61" s="38">
        <v>228.1</v>
      </c>
      <c r="G61" s="38">
        <v>225.5</v>
      </c>
      <c r="H61" s="38">
        <v>236.5</v>
      </c>
      <c r="I61" s="38">
        <v>239.09999999999997</v>
      </c>
      <c r="J61" s="38">
        <v>242</v>
      </c>
      <c r="K61" s="31">
        <v>236.2</v>
      </c>
      <c r="L61" s="31">
        <v>230.7</v>
      </c>
      <c r="M61" s="31">
        <v>60.928719999999998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5277.05</v>
      </c>
      <c r="D62" s="38">
        <v>5282.0333333333328</v>
      </c>
      <c r="E62" s="38">
        <v>5216.0666666666657</v>
      </c>
      <c r="F62" s="38">
        <v>5155.083333333333</v>
      </c>
      <c r="G62" s="38">
        <v>5089.1166666666659</v>
      </c>
      <c r="H62" s="38">
        <v>5343.0166666666655</v>
      </c>
      <c r="I62" s="38">
        <v>5408.9833333333327</v>
      </c>
      <c r="J62" s="38">
        <v>5469.9666666666653</v>
      </c>
      <c r="K62" s="31">
        <v>5348</v>
      </c>
      <c r="L62" s="31">
        <v>5221.05</v>
      </c>
      <c r="M62" s="31">
        <v>5.2000200000000003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1963.05</v>
      </c>
      <c r="D63" s="38">
        <v>1965.6499999999999</v>
      </c>
      <c r="E63" s="38">
        <v>1943.3499999999997</v>
      </c>
      <c r="F63" s="38">
        <v>1923.6499999999999</v>
      </c>
      <c r="G63" s="38">
        <v>1901.3499999999997</v>
      </c>
      <c r="H63" s="38">
        <v>1985.3499999999997</v>
      </c>
      <c r="I63" s="38">
        <v>2007.6499999999999</v>
      </c>
      <c r="J63" s="38">
        <v>2027.3499999999997</v>
      </c>
      <c r="K63" s="31">
        <v>1987.95</v>
      </c>
      <c r="L63" s="31">
        <v>1945.95</v>
      </c>
      <c r="M63" s="31">
        <v>3.43092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665.05</v>
      </c>
      <c r="D64" s="38">
        <v>660.30000000000007</v>
      </c>
      <c r="E64" s="38">
        <v>650.65000000000009</v>
      </c>
      <c r="F64" s="38">
        <v>636.25</v>
      </c>
      <c r="G64" s="38">
        <v>626.6</v>
      </c>
      <c r="H64" s="38">
        <v>674.70000000000016</v>
      </c>
      <c r="I64" s="38">
        <v>684.35</v>
      </c>
      <c r="J64" s="38">
        <v>698.75000000000023</v>
      </c>
      <c r="K64" s="31">
        <v>669.95</v>
      </c>
      <c r="L64" s="31">
        <v>645.9</v>
      </c>
      <c r="M64" s="31">
        <v>20.435549999999999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1063.3499999999999</v>
      </c>
      <c r="D65" s="38">
        <v>1058.4166666666667</v>
      </c>
      <c r="E65" s="38">
        <v>1047.9833333333336</v>
      </c>
      <c r="F65" s="38">
        <v>1032.6166666666668</v>
      </c>
      <c r="G65" s="38">
        <v>1022.1833333333336</v>
      </c>
      <c r="H65" s="38">
        <v>1073.7833333333335</v>
      </c>
      <c r="I65" s="38">
        <v>1084.2166666666665</v>
      </c>
      <c r="J65" s="38">
        <v>1099.5833333333335</v>
      </c>
      <c r="K65" s="31">
        <v>1068.8499999999999</v>
      </c>
      <c r="L65" s="31">
        <v>1043.05</v>
      </c>
      <c r="M65" s="31">
        <v>1.87168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300.35000000000002</v>
      </c>
      <c r="D66" s="38">
        <v>298.15000000000003</v>
      </c>
      <c r="E66" s="38">
        <v>293.55000000000007</v>
      </c>
      <c r="F66" s="38">
        <v>286.75000000000006</v>
      </c>
      <c r="G66" s="38">
        <v>282.15000000000009</v>
      </c>
      <c r="H66" s="38">
        <v>304.95000000000005</v>
      </c>
      <c r="I66" s="38">
        <v>309.55000000000007</v>
      </c>
      <c r="J66" s="38">
        <v>316.35000000000002</v>
      </c>
      <c r="K66" s="31">
        <v>302.75</v>
      </c>
      <c r="L66" s="31">
        <v>291.35000000000002</v>
      </c>
      <c r="M66" s="31">
        <v>50.084139999999998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1741.9</v>
      </c>
      <c r="D67" s="38">
        <v>1729.95</v>
      </c>
      <c r="E67" s="38">
        <v>1712.95</v>
      </c>
      <c r="F67" s="38">
        <v>1684</v>
      </c>
      <c r="G67" s="38">
        <v>1667</v>
      </c>
      <c r="H67" s="38">
        <v>1758.9</v>
      </c>
      <c r="I67" s="38">
        <v>1775.9</v>
      </c>
      <c r="J67" s="38">
        <v>1804.8500000000001</v>
      </c>
      <c r="K67" s="31">
        <v>1746.95</v>
      </c>
      <c r="L67" s="31">
        <v>1701</v>
      </c>
      <c r="M67" s="31">
        <v>7.3419499999999998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564.85</v>
      </c>
      <c r="D68" s="38">
        <v>562.86666666666667</v>
      </c>
      <c r="E68" s="38">
        <v>557.98333333333335</v>
      </c>
      <c r="F68" s="38">
        <v>551.11666666666667</v>
      </c>
      <c r="G68" s="38">
        <v>546.23333333333335</v>
      </c>
      <c r="H68" s="38">
        <v>569.73333333333335</v>
      </c>
      <c r="I68" s="38">
        <v>574.61666666666679</v>
      </c>
      <c r="J68" s="38">
        <v>581.48333333333335</v>
      </c>
      <c r="K68" s="31">
        <v>567.75</v>
      </c>
      <c r="L68" s="31">
        <v>556</v>
      </c>
      <c r="M68" s="31">
        <v>13.00882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1911.35</v>
      </c>
      <c r="D69" s="38">
        <v>1935.25</v>
      </c>
      <c r="E69" s="38">
        <v>1881.4</v>
      </c>
      <c r="F69" s="38">
        <v>1851.45</v>
      </c>
      <c r="G69" s="38">
        <v>1797.6000000000001</v>
      </c>
      <c r="H69" s="38">
        <v>1965.2</v>
      </c>
      <c r="I69" s="38">
        <v>2019.05</v>
      </c>
      <c r="J69" s="38">
        <v>2049</v>
      </c>
      <c r="K69" s="31">
        <v>1989.1</v>
      </c>
      <c r="L69" s="31">
        <v>1905.3</v>
      </c>
      <c r="M69" s="31">
        <v>2.1366000000000001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2054</v>
      </c>
      <c r="D70" s="38">
        <v>2060.8833333333332</v>
      </c>
      <c r="E70" s="38">
        <v>2038.2166666666662</v>
      </c>
      <c r="F70" s="38">
        <v>2022.4333333333329</v>
      </c>
      <c r="G70" s="38">
        <v>1999.766666666666</v>
      </c>
      <c r="H70" s="38">
        <v>2076.6666666666665</v>
      </c>
      <c r="I70" s="38">
        <v>2099.3333333333335</v>
      </c>
      <c r="J70" s="38">
        <v>2115.1166666666668</v>
      </c>
      <c r="K70" s="31">
        <v>2083.5500000000002</v>
      </c>
      <c r="L70" s="31">
        <v>2045.1</v>
      </c>
      <c r="M70" s="31">
        <v>1.9197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415.2</v>
      </c>
      <c r="D71" s="38">
        <v>415.81666666666666</v>
      </c>
      <c r="E71" s="38">
        <v>411.63333333333333</v>
      </c>
      <c r="F71" s="38">
        <v>408.06666666666666</v>
      </c>
      <c r="G71" s="38">
        <v>403.88333333333333</v>
      </c>
      <c r="H71" s="38">
        <v>419.38333333333333</v>
      </c>
      <c r="I71" s="38">
        <v>423.56666666666661</v>
      </c>
      <c r="J71" s="38">
        <v>427.13333333333333</v>
      </c>
      <c r="K71" s="31">
        <v>420</v>
      </c>
      <c r="L71" s="31">
        <v>412.25</v>
      </c>
      <c r="M71" s="31">
        <v>9.2266499999999994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197.5</v>
      </c>
      <c r="D72" s="38">
        <v>196.54999999999998</v>
      </c>
      <c r="E72" s="38">
        <v>194.69999999999996</v>
      </c>
      <c r="F72" s="38">
        <v>191.89999999999998</v>
      </c>
      <c r="G72" s="38">
        <v>190.04999999999995</v>
      </c>
      <c r="H72" s="38">
        <v>199.34999999999997</v>
      </c>
      <c r="I72" s="38">
        <v>201.2</v>
      </c>
      <c r="J72" s="38">
        <v>203.99999999999997</v>
      </c>
      <c r="K72" s="31">
        <v>198.4</v>
      </c>
      <c r="L72" s="31">
        <v>193.75</v>
      </c>
      <c r="M72" s="31">
        <v>11.09681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3730.55</v>
      </c>
      <c r="D73" s="38">
        <v>3693.25</v>
      </c>
      <c r="E73" s="38">
        <v>3639.05</v>
      </c>
      <c r="F73" s="38">
        <v>3547.55</v>
      </c>
      <c r="G73" s="38">
        <v>3493.3500000000004</v>
      </c>
      <c r="H73" s="38">
        <v>3784.75</v>
      </c>
      <c r="I73" s="38">
        <v>3838.95</v>
      </c>
      <c r="J73" s="38">
        <v>3930.45</v>
      </c>
      <c r="K73" s="31">
        <v>3747.45</v>
      </c>
      <c r="L73" s="31">
        <v>3601.75</v>
      </c>
      <c r="M73" s="31">
        <v>12.95993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4651.25</v>
      </c>
      <c r="D74" s="38">
        <v>4688.0333333333338</v>
      </c>
      <c r="E74" s="38">
        <v>4596.0666666666675</v>
      </c>
      <c r="F74" s="38">
        <v>4540.8833333333341</v>
      </c>
      <c r="G74" s="38">
        <v>4448.9166666666679</v>
      </c>
      <c r="H74" s="38">
        <v>4743.2166666666672</v>
      </c>
      <c r="I74" s="38">
        <v>4835.1833333333325</v>
      </c>
      <c r="J74" s="38">
        <v>4890.3666666666668</v>
      </c>
      <c r="K74" s="31">
        <v>4780</v>
      </c>
      <c r="L74" s="31">
        <v>4632.8500000000004</v>
      </c>
      <c r="M74" s="31">
        <v>4.8356899999999996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470.95</v>
      </c>
      <c r="D75" s="38">
        <v>471</v>
      </c>
      <c r="E75" s="38">
        <v>463</v>
      </c>
      <c r="F75" s="38">
        <v>455.05</v>
      </c>
      <c r="G75" s="38">
        <v>447.05</v>
      </c>
      <c r="H75" s="38">
        <v>478.95</v>
      </c>
      <c r="I75" s="38">
        <v>486.95</v>
      </c>
      <c r="J75" s="38">
        <v>494.9</v>
      </c>
      <c r="K75" s="31">
        <v>479</v>
      </c>
      <c r="L75" s="31">
        <v>463.05</v>
      </c>
      <c r="M75" s="31">
        <v>46.197980000000001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3509.3</v>
      </c>
      <c r="D76" s="38">
        <v>3525.75</v>
      </c>
      <c r="E76" s="38">
        <v>3483.55</v>
      </c>
      <c r="F76" s="38">
        <v>3457.8</v>
      </c>
      <c r="G76" s="38">
        <v>3415.6000000000004</v>
      </c>
      <c r="H76" s="38">
        <v>3551.5</v>
      </c>
      <c r="I76" s="38">
        <v>3593.7</v>
      </c>
      <c r="J76" s="38">
        <v>3619.45</v>
      </c>
      <c r="K76" s="31">
        <v>3567.95</v>
      </c>
      <c r="L76" s="31">
        <v>3500</v>
      </c>
      <c r="M76" s="31">
        <v>2.4450400000000001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5823.35</v>
      </c>
      <c r="D77" s="38">
        <v>5834.1166666666659</v>
      </c>
      <c r="E77" s="38">
        <v>5789.2333333333318</v>
      </c>
      <c r="F77" s="38">
        <v>5755.1166666666659</v>
      </c>
      <c r="G77" s="38">
        <v>5710.2333333333318</v>
      </c>
      <c r="H77" s="38">
        <v>5868.2333333333318</v>
      </c>
      <c r="I77" s="38">
        <v>5913.116666666665</v>
      </c>
      <c r="J77" s="38">
        <v>5947.2333333333318</v>
      </c>
      <c r="K77" s="31">
        <v>5879</v>
      </c>
      <c r="L77" s="31">
        <v>5800</v>
      </c>
      <c r="M77" s="31">
        <v>4.3351899999999999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3338.7</v>
      </c>
      <c r="D78" s="38">
        <v>3332.35</v>
      </c>
      <c r="E78" s="38">
        <v>3292.7</v>
      </c>
      <c r="F78" s="38">
        <v>3246.7</v>
      </c>
      <c r="G78" s="38">
        <v>3207.0499999999997</v>
      </c>
      <c r="H78" s="38">
        <v>3378.35</v>
      </c>
      <c r="I78" s="38">
        <v>3418.0000000000005</v>
      </c>
      <c r="J78" s="38">
        <v>3464</v>
      </c>
      <c r="K78" s="31">
        <v>3372</v>
      </c>
      <c r="L78" s="31">
        <v>3286.35</v>
      </c>
      <c r="M78" s="31">
        <v>6.5002800000000001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2590.9499999999998</v>
      </c>
      <c r="D79" s="38">
        <v>2581.8833333333332</v>
      </c>
      <c r="E79" s="38">
        <v>2565.7166666666662</v>
      </c>
      <c r="F79" s="38">
        <v>2540.4833333333331</v>
      </c>
      <c r="G79" s="38">
        <v>2524.3166666666662</v>
      </c>
      <c r="H79" s="38">
        <v>2607.1166666666663</v>
      </c>
      <c r="I79" s="38">
        <v>2623.2833333333333</v>
      </c>
      <c r="J79" s="38">
        <v>2648.5166666666664</v>
      </c>
      <c r="K79" s="31">
        <v>2598.0500000000002</v>
      </c>
      <c r="L79" s="31">
        <v>2556.65</v>
      </c>
      <c r="M79" s="31">
        <v>0.89422999999999997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133</v>
      </c>
      <c r="D80" s="38">
        <v>132.29999999999998</v>
      </c>
      <c r="E80" s="38">
        <v>131.19999999999996</v>
      </c>
      <c r="F80" s="38">
        <v>129.39999999999998</v>
      </c>
      <c r="G80" s="38">
        <v>128.29999999999995</v>
      </c>
      <c r="H80" s="38">
        <v>134.09999999999997</v>
      </c>
      <c r="I80" s="38">
        <v>135.19999999999999</v>
      </c>
      <c r="J80" s="38">
        <v>136.99999999999997</v>
      </c>
      <c r="K80" s="31">
        <v>133.4</v>
      </c>
      <c r="L80" s="31">
        <v>130.5</v>
      </c>
      <c r="M80" s="31">
        <v>67.248689999999996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2863.6</v>
      </c>
      <c r="D81" s="38">
        <v>2900.1666666666665</v>
      </c>
      <c r="E81" s="38">
        <v>2815.4833333333331</v>
      </c>
      <c r="F81" s="38">
        <v>2767.3666666666668</v>
      </c>
      <c r="G81" s="38">
        <v>2682.6833333333334</v>
      </c>
      <c r="H81" s="38">
        <v>2948.2833333333328</v>
      </c>
      <c r="I81" s="38">
        <v>3032.9666666666662</v>
      </c>
      <c r="J81" s="38">
        <v>3081.0833333333326</v>
      </c>
      <c r="K81" s="31">
        <v>2984.85</v>
      </c>
      <c r="L81" s="31">
        <v>2852.05</v>
      </c>
      <c r="M81" s="31">
        <v>2.0672000000000001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313.85000000000002</v>
      </c>
      <c r="D82" s="38">
        <v>313.9666666666667</v>
      </c>
      <c r="E82" s="38">
        <v>308.38333333333338</v>
      </c>
      <c r="F82" s="38">
        <v>302.91666666666669</v>
      </c>
      <c r="G82" s="38">
        <v>297.33333333333337</v>
      </c>
      <c r="H82" s="38">
        <v>319.43333333333339</v>
      </c>
      <c r="I82" s="38">
        <v>325.01666666666665</v>
      </c>
      <c r="J82" s="38">
        <v>330.48333333333341</v>
      </c>
      <c r="K82" s="31">
        <v>319.55</v>
      </c>
      <c r="L82" s="31">
        <v>308.5</v>
      </c>
      <c r="M82" s="31">
        <v>22.56917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112.85</v>
      </c>
      <c r="D83" s="38">
        <v>113.68333333333334</v>
      </c>
      <c r="E83" s="38">
        <v>111.41666666666667</v>
      </c>
      <c r="F83" s="38">
        <v>109.98333333333333</v>
      </c>
      <c r="G83" s="38">
        <v>107.71666666666667</v>
      </c>
      <c r="H83" s="38">
        <v>115.11666666666667</v>
      </c>
      <c r="I83" s="38">
        <v>117.38333333333333</v>
      </c>
      <c r="J83" s="38">
        <v>118.81666666666668</v>
      </c>
      <c r="K83" s="31">
        <v>115.95</v>
      </c>
      <c r="L83" s="31">
        <v>112.25</v>
      </c>
      <c r="M83" s="31">
        <v>102.33977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1602.8</v>
      </c>
      <c r="D84" s="38">
        <v>1600.6000000000001</v>
      </c>
      <c r="E84" s="38">
        <v>1552.2000000000003</v>
      </c>
      <c r="F84" s="38">
        <v>1501.6000000000001</v>
      </c>
      <c r="G84" s="38">
        <v>1453.2000000000003</v>
      </c>
      <c r="H84" s="38">
        <v>1651.2000000000003</v>
      </c>
      <c r="I84" s="38">
        <v>1699.6000000000004</v>
      </c>
      <c r="J84" s="38">
        <v>1750.2000000000003</v>
      </c>
      <c r="K84" s="31">
        <v>1649</v>
      </c>
      <c r="L84" s="31">
        <v>1550</v>
      </c>
      <c r="M84" s="31">
        <v>4.1035500000000003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1035.55</v>
      </c>
      <c r="D85" s="38">
        <v>1031.3999999999999</v>
      </c>
      <c r="E85" s="38">
        <v>1019.1499999999996</v>
      </c>
      <c r="F85" s="38">
        <v>1002.7499999999998</v>
      </c>
      <c r="G85" s="38">
        <v>990.49999999999955</v>
      </c>
      <c r="H85" s="38">
        <v>1047.7999999999997</v>
      </c>
      <c r="I85" s="38">
        <v>1060.0500000000002</v>
      </c>
      <c r="J85" s="38">
        <v>1076.4499999999998</v>
      </c>
      <c r="K85" s="31">
        <v>1043.6500000000001</v>
      </c>
      <c r="L85" s="31">
        <v>1015</v>
      </c>
      <c r="M85" s="31">
        <v>11.640969999999999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1549.9</v>
      </c>
      <c r="D86" s="38">
        <v>1532.6833333333334</v>
      </c>
      <c r="E86" s="38">
        <v>1512.5166666666669</v>
      </c>
      <c r="F86" s="38">
        <v>1475.1333333333334</v>
      </c>
      <c r="G86" s="38">
        <v>1454.9666666666669</v>
      </c>
      <c r="H86" s="38">
        <v>1570.0666666666668</v>
      </c>
      <c r="I86" s="38">
        <v>1590.2333333333333</v>
      </c>
      <c r="J86" s="38">
        <v>1627.6166666666668</v>
      </c>
      <c r="K86" s="31">
        <v>1552.85</v>
      </c>
      <c r="L86" s="31">
        <v>1495.3</v>
      </c>
      <c r="M86" s="31">
        <v>5.1542700000000004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1811.75</v>
      </c>
      <c r="D87" s="38">
        <v>1813.5166666666667</v>
      </c>
      <c r="E87" s="38">
        <v>1792.0333333333333</v>
      </c>
      <c r="F87" s="38">
        <v>1772.3166666666666</v>
      </c>
      <c r="G87" s="38">
        <v>1750.8333333333333</v>
      </c>
      <c r="H87" s="38">
        <v>1833.2333333333333</v>
      </c>
      <c r="I87" s="38">
        <v>1854.7166666666665</v>
      </c>
      <c r="J87" s="38">
        <v>1874.4333333333334</v>
      </c>
      <c r="K87" s="31">
        <v>1835</v>
      </c>
      <c r="L87" s="31">
        <v>1793.8</v>
      </c>
      <c r="M87" s="31">
        <v>5.28132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456.7</v>
      </c>
      <c r="D88" s="38">
        <v>457.34999999999997</v>
      </c>
      <c r="E88" s="38">
        <v>452.84999999999991</v>
      </c>
      <c r="F88" s="38">
        <v>448.99999999999994</v>
      </c>
      <c r="G88" s="38">
        <v>444.49999999999989</v>
      </c>
      <c r="H88" s="38">
        <v>461.19999999999993</v>
      </c>
      <c r="I88" s="38">
        <v>465.70000000000005</v>
      </c>
      <c r="J88" s="38">
        <v>469.54999999999995</v>
      </c>
      <c r="K88" s="31">
        <v>461.85</v>
      </c>
      <c r="L88" s="31">
        <v>453.5</v>
      </c>
      <c r="M88" s="31">
        <v>10.74147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3878.85</v>
      </c>
      <c r="D89" s="38">
        <v>3828.75</v>
      </c>
      <c r="E89" s="38">
        <v>3765.5</v>
      </c>
      <c r="F89" s="38">
        <v>3652.15</v>
      </c>
      <c r="G89" s="38">
        <v>3588.9</v>
      </c>
      <c r="H89" s="38">
        <v>3942.1</v>
      </c>
      <c r="I89" s="38">
        <v>4005.35</v>
      </c>
      <c r="J89" s="38">
        <v>4118.7</v>
      </c>
      <c r="K89" s="31">
        <v>3892</v>
      </c>
      <c r="L89" s="31">
        <v>3715.4</v>
      </c>
      <c r="M89" s="31">
        <v>13.215870000000001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1275.7</v>
      </c>
      <c r="D90" s="38">
        <v>1282.1500000000001</v>
      </c>
      <c r="E90" s="38">
        <v>1265.6500000000001</v>
      </c>
      <c r="F90" s="38">
        <v>1255.5999999999999</v>
      </c>
      <c r="G90" s="38">
        <v>1239.0999999999999</v>
      </c>
      <c r="H90" s="38">
        <v>1292.2000000000003</v>
      </c>
      <c r="I90" s="38">
        <v>1308.7000000000003</v>
      </c>
      <c r="J90" s="38">
        <v>1318.7500000000005</v>
      </c>
      <c r="K90" s="31">
        <v>1298.6500000000001</v>
      </c>
      <c r="L90" s="31">
        <v>1272.0999999999999</v>
      </c>
      <c r="M90" s="31">
        <v>7.4960100000000001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1171</v>
      </c>
      <c r="D91" s="38">
        <v>1167.3333333333333</v>
      </c>
      <c r="E91" s="38">
        <v>1157.6666666666665</v>
      </c>
      <c r="F91" s="38">
        <v>1144.3333333333333</v>
      </c>
      <c r="G91" s="38">
        <v>1134.6666666666665</v>
      </c>
      <c r="H91" s="38">
        <v>1180.6666666666665</v>
      </c>
      <c r="I91" s="38">
        <v>1190.333333333333</v>
      </c>
      <c r="J91" s="38">
        <v>1203.6666666666665</v>
      </c>
      <c r="K91" s="31">
        <v>1177</v>
      </c>
      <c r="L91" s="31">
        <v>1154</v>
      </c>
      <c r="M91" s="31">
        <v>17.209399999999999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2494.6999999999998</v>
      </c>
      <c r="D92" s="38">
        <v>2511.25</v>
      </c>
      <c r="E92" s="38">
        <v>2464.6</v>
      </c>
      <c r="F92" s="38">
        <v>2434.5</v>
      </c>
      <c r="G92" s="38">
        <v>2387.85</v>
      </c>
      <c r="H92" s="38">
        <v>2541.35</v>
      </c>
      <c r="I92" s="38">
        <v>2587.9999999999995</v>
      </c>
      <c r="J92" s="38">
        <v>2618.1</v>
      </c>
      <c r="K92" s="31">
        <v>2557.9</v>
      </c>
      <c r="L92" s="31">
        <v>2481.15</v>
      </c>
      <c r="M92" s="31">
        <v>7.2302900000000001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1610.9</v>
      </c>
      <c r="D93" s="38">
        <v>1608.7166666666665</v>
      </c>
      <c r="E93" s="38">
        <v>1602.4333333333329</v>
      </c>
      <c r="F93" s="38">
        <v>1593.9666666666665</v>
      </c>
      <c r="G93" s="38">
        <v>1587.6833333333329</v>
      </c>
      <c r="H93" s="38">
        <v>1617.1833333333329</v>
      </c>
      <c r="I93" s="38">
        <v>1623.4666666666662</v>
      </c>
      <c r="J93" s="38">
        <v>1631.9333333333329</v>
      </c>
      <c r="K93" s="31">
        <v>1615</v>
      </c>
      <c r="L93" s="31">
        <v>1600.25</v>
      </c>
      <c r="M93" s="31">
        <v>156.52205000000001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632.75</v>
      </c>
      <c r="D94" s="38">
        <v>632.11666666666667</v>
      </c>
      <c r="E94" s="38">
        <v>626.23333333333335</v>
      </c>
      <c r="F94" s="38">
        <v>619.7166666666667</v>
      </c>
      <c r="G94" s="38">
        <v>613.83333333333337</v>
      </c>
      <c r="H94" s="38">
        <v>638.63333333333333</v>
      </c>
      <c r="I94" s="38">
        <v>644.51666666666677</v>
      </c>
      <c r="J94" s="38">
        <v>651.0333333333333</v>
      </c>
      <c r="K94" s="31">
        <v>638</v>
      </c>
      <c r="L94" s="31">
        <v>625.6</v>
      </c>
      <c r="M94" s="31">
        <v>19.270440000000001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3010.65</v>
      </c>
      <c r="D95" s="38">
        <v>2995.9499999999994</v>
      </c>
      <c r="E95" s="38">
        <v>2966.8999999999987</v>
      </c>
      <c r="F95" s="38">
        <v>2923.1499999999992</v>
      </c>
      <c r="G95" s="38">
        <v>2894.0999999999985</v>
      </c>
      <c r="H95" s="38">
        <v>3039.6999999999989</v>
      </c>
      <c r="I95" s="38">
        <v>3068.7499999999991</v>
      </c>
      <c r="J95" s="38">
        <v>3112.4999999999991</v>
      </c>
      <c r="K95" s="31">
        <v>3025</v>
      </c>
      <c r="L95" s="31">
        <v>2952.2</v>
      </c>
      <c r="M95" s="31">
        <v>5.2685000000000004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450.8</v>
      </c>
      <c r="D96" s="38">
        <v>452.33333333333331</v>
      </c>
      <c r="E96" s="38">
        <v>446.06666666666661</v>
      </c>
      <c r="F96" s="38">
        <v>441.33333333333331</v>
      </c>
      <c r="G96" s="38">
        <v>435.06666666666661</v>
      </c>
      <c r="H96" s="38">
        <v>457.06666666666661</v>
      </c>
      <c r="I96" s="38">
        <v>463.33333333333337</v>
      </c>
      <c r="J96" s="38">
        <v>468.06666666666661</v>
      </c>
      <c r="K96" s="31">
        <v>458.6</v>
      </c>
      <c r="L96" s="31">
        <v>447.6</v>
      </c>
      <c r="M96" s="31">
        <v>45.660850000000003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263.39999999999998</v>
      </c>
      <c r="D97" s="38">
        <v>264.03333333333336</v>
      </c>
      <c r="E97" s="38">
        <v>261.4666666666667</v>
      </c>
      <c r="F97" s="38">
        <v>259.53333333333336</v>
      </c>
      <c r="G97" s="38">
        <v>256.9666666666667</v>
      </c>
      <c r="H97" s="38">
        <v>265.9666666666667</v>
      </c>
      <c r="I97" s="38">
        <v>268.53333333333342</v>
      </c>
      <c r="J97" s="38">
        <v>270.4666666666667</v>
      </c>
      <c r="K97" s="31">
        <v>266.60000000000002</v>
      </c>
      <c r="L97" s="31">
        <v>262.10000000000002</v>
      </c>
      <c r="M97" s="31">
        <v>11.7788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2533.1</v>
      </c>
      <c r="D98" s="38">
        <v>2520.4</v>
      </c>
      <c r="E98" s="38">
        <v>2500.8000000000002</v>
      </c>
      <c r="F98" s="38">
        <v>2468.5</v>
      </c>
      <c r="G98" s="38">
        <v>2448.9</v>
      </c>
      <c r="H98" s="38">
        <v>2552.7000000000003</v>
      </c>
      <c r="I98" s="38">
        <v>2572.2999999999997</v>
      </c>
      <c r="J98" s="38">
        <v>2604.6000000000004</v>
      </c>
      <c r="K98" s="31">
        <v>2540</v>
      </c>
      <c r="L98" s="31">
        <v>2488.1</v>
      </c>
      <c r="M98" s="31">
        <v>10.604789999999999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316.55</v>
      </c>
      <c r="D99" s="38">
        <v>316.16666666666669</v>
      </c>
      <c r="E99" s="38">
        <v>314.38333333333338</v>
      </c>
      <c r="F99" s="38">
        <v>312.2166666666667</v>
      </c>
      <c r="G99" s="38">
        <v>310.43333333333339</v>
      </c>
      <c r="H99" s="38">
        <v>318.33333333333337</v>
      </c>
      <c r="I99" s="38">
        <v>320.11666666666667</v>
      </c>
      <c r="J99" s="38">
        <v>322.28333333333336</v>
      </c>
      <c r="K99" s="31">
        <v>317.95</v>
      </c>
      <c r="L99" s="31">
        <v>314</v>
      </c>
      <c r="M99" s="31">
        <v>2.3410299999999999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41118.75</v>
      </c>
      <c r="D100" s="38">
        <v>41372.533333333333</v>
      </c>
      <c r="E100" s="38">
        <v>40746.216666666667</v>
      </c>
      <c r="F100" s="38">
        <v>40373.683333333334</v>
      </c>
      <c r="G100" s="38">
        <v>39747.366666666669</v>
      </c>
      <c r="H100" s="38">
        <v>41745.066666666666</v>
      </c>
      <c r="I100" s="38">
        <v>42371.383333333331</v>
      </c>
      <c r="J100" s="38">
        <v>42743.916666666664</v>
      </c>
      <c r="K100" s="31">
        <v>41998.85</v>
      </c>
      <c r="L100" s="31">
        <v>41000</v>
      </c>
      <c r="M100" s="31">
        <v>2.043E-2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959.55</v>
      </c>
      <c r="D101" s="38">
        <v>956.15</v>
      </c>
      <c r="E101" s="38">
        <v>949.4</v>
      </c>
      <c r="F101" s="38">
        <v>939.25</v>
      </c>
      <c r="G101" s="38">
        <v>932.5</v>
      </c>
      <c r="H101" s="38">
        <v>966.3</v>
      </c>
      <c r="I101" s="38">
        <v>973.05</v>
      </c>
      <c r="J101" s="38">
        <v>983.19999999999993</v>
      </c>
      <c r="K101" s="31">
        <v>962.9</v>
      </c>
      <c r="L101" s="31">
        <v>946</v>
      </c>
      <c r="M101" s="31">
        <v>190.26691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1350.35</v>
      </c>
      <c r="D102" s="38">
        <v>1355.55</v>
      </c>
      <c r="E102" s="38">
        <v>1340.8999999999999</v>
      </c>
      <c r="F102" s="38">
        <v>1331.4499999999998</v>
      </c>
      <c r="G102" s="38">
        <v>1316.7999999999997</v>
      </c>
      <c r="H102" s="38">
        <v>1365</v>
      </c>
      <c r="I102" s="38">
        <v>1379.65</v>
      </c>
      <c r="J102" s="38">
        <v>1389.1000000000001</v>
      </c>
      <c r="K102" s="31">
        <v>1370.2</v>
      </c>
      <c r="L102" s="31">
        <v>1346.1</v>
      </c>
      <c r="M102" s="31">
        <v>3.2225299999999999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555</v>
      </c>
      <c r="D103" s="38">
        <v>554.55000000000007</v>
      </c>
      <c r="E103" s="38">
        <v>549.10000000000014</v>
      </c>
      <c r="F103" s="38">
        <v>543.20000000000005</v>
      </c>
      <c r="G103" s="38">
        <v>537.75000000000011</v>
      </c>
      <c r="H103" s="38">
        <v>560.45000000000016</v>
      </c>
      <c r="I103" s="38">
        <v>565.9000000000002</v>
      </c>
      <c r="J103" s="38">
        <v>571.80000000000018</v>
      </c>
      <c r="K103" s="31">
        <v>560</v>
      </c>
      <c r="L103" s="31">
        <v>548.65</v>
      </c>
      <c r="M103" s="31">
        <v>13.783289999999999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8.0500000000000007</v>
      </c>
      <c r="D104" s="38">
        <v>8.0000000000000018</v>
      </c>
      <c r="E104" s="38">
        <v>7.8500000000000032</v>
      </c>
      <c r="F104" s="38">
        <v>7.6500000000000012</v>
      </c>
      <c r="G104" s="38">
        <v>7.5000000000000027</v>
      </c>
      <c r="H104" s="38">
        <v>8.2000000000000028</v>
      </c>
      <c r="I104" s="38">
        <v>8.3500000000000014</v>
      </c>
      <c r="J104" s="38">
        <v>8.5500000000000043</v>
      </c>
      <c r="K104" s="31">
        <v>8.15</v>
      </c>
      <c r="L104" s="31">
        <v>7.8</v>
      </c>
      <c r="M104" s="31">
        <v>842.13332000000003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88.15</v>
      </c>
      <c r="D105" s="38">
        <v>87.649999999999991</v>
      </c>
      <c r="E105" s="38">
        <v>86.799999999999983</v>
      </c>
      <c r="F105" s="38">
        <v>85.449999999999989</v>
      </c>
      <c r="G105" s="38">
        <v>84.59999999999998</v>
      </c>
      <c r="H105" s="38">
        <v>88.999999999999986</v>
      </c>
      <c r="I105" s="38">
        <v>89.84999999999998</v>
      </c>
      <c r="J105" s="38">
        <v>91.199999999999989</v>
      </c>
      <c r="K105" s="31">
        <v>88.5</v>
      </c>
      <c r="L105" s="31">
        <v>86.3</v>
      </c>
      <c r="M105" s="31">
        <v>213.53172000000001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435.5</v>
      </c>
      <c r="D106" s="38">
        <v>437.68333333333334</v>
      </c>
      <c r="E106" s="38">
        <v>430.56666666666666</v>
      </c>
      <c r="F106" s="38">
        <v>425.63333333333333</v>
      </c>
      <c r="G106" s="38">
        <v>418.51666666666665</v>
      </c>
      <c r="H106" s="38">
        <v>442.61666666666667</v>
      </c>
      <c r="I106" s="38">
        <v>449.73333333333335</v>
      </c>
      <c r="J106" s="38">
        <v>454.66666666666669</v>
      </c>
      <c r="K106" s="31">
        <v>444.8</v>
      </c>
      <c r="L106" s="31">
        <v>432.75</v>
      </c>
      <c r="M106" s="31">
        <v>11.054029999999999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383.15</v>
      </c>
      <c r="D107" s="38">
        <v>383.61666666666662</v>
      </c>
      <c r="E107" s="38">
        <v>379.73333333333323</v>
      </c>
      <c r="F107" s="38">
        <v>376.31666666666661</v>
      </c>
      <c r="G107" s="38">
        <v>372.43333333333322</v>
      </c>
      <c r="H107" s="38">
        <v>387.03333333333325</v>
      </c>
      <c r="I107" s="38">
        <v>390.91666666666657</v>
      </c>
      <c r="J107" s="38">
        <v>394.33333333333326</v>
      </c>
      <c r="K107" s="31">
        <v>387.5</v>
      </c>
      <c r="L107" s="31">
        <v>380.2</v>
      </c>
      <c r="M107" s="31">
        <v>15.155860000000001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391.15</v>
      </c>
      <c r="D108" s="38">
        <v>388.90000000000003</v>
      </c>
      <c r="E108" s="38">
        <v>379.80000000000007</v>
      </c>
      <c r="F108" s="38">
        <v>368.45000000000005</v>
      </c>
      <c r="G108" s="38">
        <v>359.35000000000008</v>
      </c>
      <c r="H108" s="38">
        <v>400.25000000000006</v>
      </c>
      <c r="I108" s="38">
        <v>409.35000000000008</v>
      </c>
      <c r="J108" s="38">
        <v>420.70000000000005</v>
      </c>
      <c r="K108" s="31">
        <v>398</v>
      </c>
      <c r="L108" s="31">
        <v>377.55</v>
      </c>
      <c r="M108" s="31">
        <v>20.398199999999999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2549.1</v>
      </c>
      <c r="D109" s="38">
        <v>2533.6666666666665</v>
      </c>
      <c r="E109" s="38">
        <v>2495.4333333333329</v>
      </c>
      <c r="F109" s="38">
        <v>2441.7666666666664</v>
      </c>
      <c r="G109" s="38">
        <v>2403.5333333333328</v>
      </c>
      <c r="H109" s="38">
        <v>2587.333333333333</v>
      </c>
      <c r="I109" s="38">
        <v>2625.5666666666666</v>
      </c>
      <c r="J109" s="38">
        <v>2679.2333333333331</v>
      </c>
      <c r="K109" s="31">
        <v>2571.9</v>
      </c>
      <c r="L109" s="31">
        <v>2480</v>
      </c>
      <c r="M109" s="31">
        <v>4.7407199999999996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1388.9</v>
      </c>
      <c r="D110" s="38">
        <v>1388.4833333333333</v>
      </c>
      <c r="E110" s="38">
        <v>1379.4666666666667</v>
      </c>
      <c r="F110" s="38">
        <v>1370.0333333333333</v>
      </c>
      <c r="G110" s="38">
        <v>1361.0166666666667</v>
      </c>
      <c r="H110" s="38">
        <v>1397.9166666666667</v>
      </c>
      <c r="I110" s="38">
        <v>1406.9333333333336</v>
      </c>
      <c r="J110" s="38">
        <v>1416.3666666666668</v>
      </c>
      <c r="K110" s="31">
        <v>1397.5</v>
      </c>
      <c r="L110" s="31">
        <v>1379.05</v>
      </c>
      <c r="M110" s="31">
        <v>17.830220000000001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170.4</v>
      </c>
      <c r="D111" s="38">
        <v>169.95000000000002</v>
      </c>
      <c r="E111" s="38">
        <v>168.05000000000004</v>
      </c>
      <c r="F111" s="38">
        <v>165.70000000000002</v>
      </c>
      <c r="G111" s="38">
        <v>163.80000000000004</v>
      </c>
      <c r="H111" s="38">
        <v>172.30000000000004</v>
      </c>
      <c r="I111" s="38">
        <v>174.20000000000002</v>
      </c>
      <c r="J111" s="38">
        <v>176.55000000000004</v>
      </c>
      <c r="K111" s="31">
        <v>171.85</v>
      </c>
      <c r="L111" s="31">
        <v>167.6</v>
      </c>
      <c r="M111" s="31">
        <v>30.987559999999998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1393.55</v>
      </c>
      <c r="D112" s="38">
        <v>1384.7166666666665</v>
      </c>
      <c r="E112" s="38">
        <v>1374.4333333333329</v>
      </c>
      <c r="F112" s="38">
        <v>1355.3166666666664</v>
      </c>
      <c r="G112" s="38">
        <v>1345.0333333333328</v>
      </c>
      <c r="H112" s="38">
        <v>1403.833333333333</v>
      </c>
      <c r="I112" s="38">
        <v>1414.1166666666663</v>
      </c>
      <c r="J112" s="38">
        <v>1433.2333333333331</v>
      </c>
      <c r="K112" s="31">
        <v>1395</v>
      </c>
      <c r="L112" s="31">
        <v>1365.6</v>
      </c>
      <c r="M112" s="31">
        <v>43.041350000000001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92.6</v>
      </c>
      <c r="D113" s="38">
        <v>92.55</v>
      </c>
      <c r="E113" s="38">
        <v>91.55</v>
      </c>
      <c r="F113" s="38">
        <v>90.5</v>
      </c>
      <c r="G113" s="38">
        <v>89.5</v>
      </c>
      <c r="H113" s="38">
        <v>93.6</v>
      </c>
      <c r="I113" s="38">
        <v>94.6</v>
      </c>
      <c r="J113" s="38">
        <v>95.649999999999991</v>
      </c>
      <c r="K113" s="31">
        <v>93.55</v>
      </c>
      <c r="L113" s="31">
        <v>91.5</v>
      </c>
      <c r="M113" s="31">
        <v>67.628879999999995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884.45</v>
      </c>
      <c r="D114" s="38">
        <v>881.48333333333323</v>
      </c>
      <c r="E114" s="38">
        <v>850.26666666666642</v>
      </c>
      <c r="F114" s="38">
        <v>816.08333333333314</v>
      </c>
      <c r="G114" s="38">
        <v>784.86666666666633</v>
      </c>
      <c r="H114" s="38">
        <v>915.66666666666652</v>
      </c>
      <c r="I114" s="38">
        <v>946.88333333333344</v>
      </c>
      <c r="J114" s="38">
        <v>981.06666666666661</v>
      </c>
      <c r="K114" s="31">
        <v>912.7</v>
      </c>
      <c r="L114" s="31">
        <v>847.3</v>
      </c>
      <c r="M114" s="31">
        <v>20.529250000000001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649.65</v>
      </c>
      <c r="D115" s="38">
        <v>650.61666666666667</v>
      </c>
      <c r="E115" s="38">
        <v>637.58333333333337</v>
      </c>
      <c r="F115" s="38">
        <v>625.51666666666665</v>
      </c>
      <c r="G115" s="38">
        <v>612.48333333333335</v>
      </c>
      <c r="H115" s="38">
        <v>662.68333333333339</v>
      </c>
      <c r="I115" s="38">
        <v>675.7166666666667</v>
      </c>
      <c r="J115" s="38">
        <v>687.78333333333342</v>
      </c>
      <c r="K115" s="31">
        <v>663.65</v>
      </c>
      <c r="L115" s="31">
        <v>638.54999999999995</v>
      </c>
      <c r="M115" s="31">
        <v>29.769220000000001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50.85</v>
      </c>
      <c r="D116" s="38">
        <v>49</v>
      </c>
      <c r="E116" s="38">
        <v>46.7</v>
      </c>
      <c r="F116" s="38">
        <v>42.550000000000004</v>
      </c>
      <c r="G116" s="38">
        <v>40.250000000000007</v>
      </c>
      <c r="H116" s="38">
        <v>53.15</v>
      </c>
      <c r="I116" s="38">
        <v>55.449999999999996</v>
      </c>
      <c r="J116" s="38">
        <v>59.599999999999994</v>
      </c>
      <c r="K116" s="31">
        <v>51.3</v>
      </c>
      <c r="L116" s="31">
        <v>44.85</v>
      </c>
      <c r="M116" s="31">
        <v>2406.3805499999999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449.2</v>
      </c>
      <c r="D117" s="38">
        <v>448.5</v>
      </c>
      <c r="E117" s="38">
        <v>445.75</v>
      </c>
      <c r="F117" s="38">
        <v>442.3</v>
      </c>
      <c r="G117" s="38">
        <v>439.55</v>
      </c>
      <c r="H117" s="38">
        <v>451.95</v>
      </c>
      <c r="I117" s="38">
        <v>454.7</v>
      </c>
      <c r="J117" s="38">
        <v>458.15</v>
      </c>
      <c r="K117" s="31">
        <v>451.25</v>
      </c>
      <c r="L117" s="31">
        <v>445.05</v>
      </c>
      <c r="M117" s="31">
        <v>75.628079999999997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662.25</v>
      </c>
      <c r="D118" s="38">
        <v>670.5333333333333</v>
      </c>
      <c r="E118" s="38">
        <v>649.86666666666656</v>
      </c>
      <c r="F118" s="38">
        <v>637.48333333333323</v>
      </c>
      <c r="G118" s="38">
        <v>616.81666666666649</v>
      </c>
      <c r="H118" s="38">
        <v>682.91666666666663</v>
      </c>
      <c r="I118" s="38">
        <v>703.58333333333337</v>
      </c>
      <c r="J118" s="38">
        <v>715.9666666666667</v>
      </c>
      <c r="K118" s="31">
        <v>691.2</v>
      </c>
      <c r="L118" s="31">
        <v>658.15</v>
      </c>
      <c r="M118" s="31">
        <v>44.87444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347.25</v>
      </c>
      <c r="D119" s="38">
        <v>347.95</v>
      </c>
      <c r="E119" s="38">
        <v>339.29999999999995</v>
      </c>
      <c r="F119" s="38">
        <v>331.34999999999997</v>
      </c>
      <c r="G119" s="38">
        <v>322.69999999999993</v>
      </c>
      <c r="H119" s="38">
        <v>355.9</v>
      </c>
      <c r="I119" s="38">
        <v>364.54999999999995</v>
      </c>
      <c r="J119" s="38">
        <v>372.5</v>
      </c>
      <c r="K119" s="31">
        <v>356.6</v>
      </c>
      <c r="L119" s="31">
        <v>340</v>
      </c>
      <c r="M119" s="31">
        <v>170.52699000000001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799.45</v>
      </c>
      <c r="D120" s="38">
        <v>802.66666666666663</v>
      </c>
      <c r="E120" s="38">
        <v>790.33333333333326</v>
      </c>
      <c r="F120" s="38">
        <v>781.21666666666658</v>
      </c>
      <c r="G120" s="38">
        <v>768.88333333333321</v>
      </c>
      <c r="H120" s="38">
        <v>811.7833333333333</v>
      </c>
      <c r="I120" s="38">
        <v>824.11666666666656</v>
      </c>
      <c r="J120" s="38">
        <v>833.23333333333335</v>
      </c>
      <c r="K120" s="31">
        <v>815</v>
      </c>
      <c r="L120" s="31">
        <v>793.55</v>
      </c>
      <c r="M120" s="31">
        <v>18.668479999999999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491.1</v>
      </c>
      <c r="D121" s="38">
        <v>489.55</v>
      </c>
      <c r="E121" s="38">
        <v>482.15000000000003</v>
      </c>
      <c r="F121" s="38">
        <v>473.20000000000005</v>
      </c>
      <c r="G121" s="38">
        <v>465.80000000000007</v>
      </c>
      <c r="H121" s="38">
        <v>498.5</v>
      </c>
      <c r="I121" s="38">
        <v>505.9</v>
      </c>
      <c r="J121" s="38">
        <v>514.84999999999991</v>
      </c>
      <c r="K121" s="31">
        <v>496.95</v>
      </c>
      <c r="L121" s="31">
        <v>480.6</v>
      </c>
      <c r="M121" s="31">
        <v>19.749410000000001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1794.1</v>
      </c>
      <c r="D122" s="38">
        <v>1793.8166666666666</v>
      </c>
      <c r="E122" s="38">
        <v>1785.2833333333333</v>
      </c>
      <c r="F122" s="38">
        <v>1776.4666666666667</v>
      </c>
      <c r="G122" s="38">
        <v>1767.9333333333334</v>
      </c>
      <c r="H122" s="38">
        <v>1802.6333333333332</v>
      </c>
      <c r="I122" s="38">
        <v>1811.1666666666665</v>
      </c>
      <c r="J122" s="38">
        <v>1819.9833333333331</v>
      </c>
      <c r="K122" s="31">
        <v>1802.35</v>
      </c>
      <c r="L122" s="31">
        <v>1785</v>
      </c>
      <c r="M122" s="31">
        <v>32.999189999999999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123.4</v>
      </c>
      <c r="D123" s="38">
        <v>123.55</v>
      </c>
      <c r="E123" s="38">
        <v>121.85</v>
      </c>
      <c r="F123" s="38">
        <v>120.3</v>
      </c>
      <c r="G123" s="38">
        <v>118.6</v>
      </c>
      <c r="H123" s="38">
        <v>125.1</v>
      </c>
      <c r="I123" s="38">
        <v>126.80000000000001</v>
      </c>
      <c r="J123" s="38">
        <v>128.35</v>
      </c>
      <c r="K123" s="31">
        <v>125.25</v>
      </c>
      <c r="L123" s="31">
        <v>122</v>
      </c>
      <c r="M123" s="31">
        <v>39.351300000000002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2266.0500000000002</v>
      </c>
      <c r="D124" s="38">
        <v>2273.3500000000004</v>
      </c>
      <c r="E124" s="38">
        <v>2248.0500000000006</v>
      </c>
      <c r="F124" s="38">
        <v>2230.0500000000002</v>
      </c>
      <c r="G124" s="38">
        <v>2204.7500000000005</v>
      </c>
      <c r="H124" s="38">
        <v>2291.3500000000008</v>
      </c>
      <c r="I124" s="38">
        <v>2316.65</v>
      </c>
      <c r="J124" s="38">
        <v>2334.650000000001</v>
      </c>
      <c r="K124" s="31">
        <v>2298.65</v>
      </c>
      <c r="L124" s="31">
        <v>2255.35</v>
      </c>
      <c r="M124" s="31">
        <v>1.13252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384.75</v>
      </c>
      <c r="D125" s="38">
        <v>384.51666666666665</v>
      </c>
      <c r="E125" s="38">
        <v>380.43333333333328</v>
      </c>
      <c r="F125" s="38">
        <v>376.11666666666662</v>
      </c>
      <c r="G125" s="38">
        <v>372.03333333333325</v>
      </c>
      <c r="H125" s="38">
        <v>388.83333333333331</v>
      </c>
      <c r="I125" s="38">
        <v>392.91666666666669</v>
      </c>
      <c r="J125" s="38">
        <v>397.23333333333335</v>
      </c>
      <c r="K125" s="31">
        <v>388.6</v>
      </c>
      <c r="L125" s="31">
        <v>380.2</v>
      </c>
      <c r="M125" s="31">
        <v>14.83808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422.05</v>
      </c>
      <c r="D126" s="38">
        <v>422.93333333333339</v>
      </c>
      <c r="E126" s="38">
        <v>419.46666666666681</v>
      </c>
      <c r="F126" s="38">
        <v>416.88333333333344</v>
      </c>
      <c r="G126" s="38">
        <v>413.41666666666686</v>
      </c>
      <c r="H126" s="38">
        <v>425.51666666666677</v>
      </c>
      <c r="I126" s="38">
        <v>428.98333333333335</v>
      </c>
      <c r="J126" s="38">
        <v>431.56666666666672</v>
      </c>
      <c r="K126" s="31">
        <v>426.4</v>
      </c>
      <c r="L126" s="31">
        <v>420.35</v>
      </c>
      <c r="M126" s="31">
        <v>24.986989999999999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655.8</v>
      </c>
      <c r="D127" s="38">
        <v>655.06666666666672</v>
      </c>
      <c r="E127" s="38">
        <v>648.78333333333342</v>
      </c>
      <c r="F127" s="38">
        <v>641.76666666666665</v>
      </c>
      <c r="G127" s="38">
        <v>635.48333333333335</v>
      </c>
      <c r="H127" s="38">
        <v>662.08333333333348</v>
      </c>
      <c r="I127" s="38">
        <v>668.36666666666679</v>
      </c>
      <c r="J127" s="38">
        <v>675.38333333333355</v>
      </c>
      <c r="K127" s="31">
        <v>661.35</v>
      </c>
      <c r="L127" s="31">
        <v>648.04999999999995</v>
      </c>
      <c r="M127" s="31">
        <v>12.154159999999999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2659.9</v>
      </c>
      <c r="D128" s="38">
        <v>2646.4833333333336</v>
      </c>
      <c r="E128" s="38">
        <v>2629.416666666667</v>
      </c>
      <c r="F128" s="38">
        <v>2598.9333333333334</v>
      </c>
      <c r="G128" s="38">
        <v>2581.8666666666668</v>
      </c>
      <c r="H128" s="38">
        <v>2676.9666666666672</v>
      </c>
      <c r="I128" s="38">
        <v>2694.0333333333338</v>
      </c>
      <c r="J128" s="38">
        <v>2724.5166666666673</v>
      </c>
      <c r="K128" s="31">
        <v>2663.55</v>
      </c>
      <c r="L128" s="31">
        <v>2616</v>
      </c>
      <c r="M128" s="31">
        <v>13.644130000000001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5193.3</v>
      </c>
      <c r="D129" s="38">
        <v>5154.083333333333</v>
      </c>
      <c r="E129" s="38">
        <v>5104.2166666666662</v>
      </c>
      <c r="F129" s="38">
        <v>5015.1333333333332</v>
      </c>
      <c r="G129" s="38">
        <v>4965.2666666666664</v>
      </c>
      <c r="H129" s="38">
        <v>5243.1666666666661</v>
      </c>
      <c r="I129" s="38">
        <v>5293.0333333333328</v>
      </c>
      <c r="J129" s="38">
        <v>5382.1166666666659</v>
      </c>
      <c r="K129" s="31">
        <v>5203.95</v>
      </c>
      <c r="L129" s="31">
        <v>5065</v>
      </c>
      <c r="M129" s="31">
        <v>3.964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4250.5</v>
      </c>
      <c r="D130" s="38">
        <v>4221.1833333333334</v>
      </c>
      <c r="E130" s="38">
        <v>4182.6166666666668</v>
      </c>
      <c r="F130" s="38">
        <v>4114.7333333333336</v>
      </c>
      <c r="G130" s="38">
        <v>4076.166666666667</v>
      </c>
      <c r="H130" s="38">
        <v>4289.0666666666666</v>
      </c>
      <c r="I130" s="38">
        <v>4327.6333333333341</v>
      </c>
      <c r="J130" s="38">
        <v>4395.5166666666664</v>
      </c>
      <c r="K130" s="31">
        <v>4259.75</v>
      </c>
      <c r="L130" s="31">
        <v>4153.3</v>
      </c>
      <c r="M130" s="31">
        <v>1.58612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1082</v>
      </c>
      <c r="D131" s="38">
        <v>1088.6499999999999</v>
      </c>
      <c r="E131" s="38">
        <v>1071.3499999999997</v>
      </c>
      <c r="F131" s="38">
        <v>1060.6999999999998</v>
      </c>
      <c r="G131" s="38">
        <v>1043.3999999999996</v>
      </c>
      <c r="H131" s="38">
        <v>1099.2999999999997</v>
      </c>
      <c r="I131" s="38">
        <v>1116.5999999999999</v>
      </c>
      <c r="J131" s="38">
        <v>1127.2499999999998</v>
      </c>
      <c r="K131" s="31">
        <v>1105.95</v>
      </c>
      <c r="L131" s="31">
        <v>1078</v>
      </c>
      <c r="M131" s="31">
        <v>23.398959999999999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1546.85</v>
      </c>
      <c r="D132" s="38">
        <v>1540.5333333333335</v>
      </c>
      <c r="E132" s="38">
        <v>1530.3166666666671</v>
      </c>
      <c r="F132" s="38">
        <v>1513.7833333333335</v>
      </c>
      <c r="G132" s="38">
        <v>1503.5666666666671</v>
      </c>
      <c r="H132" s="38">
        <v>1557.0666666666671</v>
      </c>
      <c r="I132" s="38">
        <v>1567.2833333333338</v>
      </c>
      <c r="J132" s="38">
        <v>1583.8166666666671</v>
      </c>
      <c r="K132" s="31">
        <v>1550.75</v>
      </c>
      <c r="L132" s="31">
        <v>1524</v>
      </c>
      <c r="M132" s="31">
        <v>18.7545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280.89999999999998</v>
      </c>
      <c r="D133" s="38">
        <v>280.43333333333334</v>
      </c>
      <c r="E133" s="38">
        <v>277.2166666666667</v>
      </c>
      <c r="F133" s="38">
        <v>273.53333333333336</v>
      </c>
      <c r="G133" s="38">
        <v>270.31666666666672</v>
      </c>
      <c r="H133" s="38">
        <v>284.11666666666667</v>
      </c>
      <c r="I133" s="38">
        <v>287.33333333333326</v>
      </c>
      <c r="J133" s="38">
        <v>291.01666666666665</v>
      </c>
      <c r="K133" s="31">
        <v>283.64999999999998</v>
      </c>
      <c r="L133" s="31">
        <v>276.75</v>
      </c>
      <c r="M133" s="31">
        <v>26.76604</v>
      </c>
      <c r="N133" s="1"/>
      <c r="O133" s="1"/>
    </row>
    <row r="134" spans="1:15" ht="12.75" customHeight="1">
      <c r="A134" s="56">
        <v>125</v>
      </c>
      <c r="B134" s="58" t="s">
        <v>888</v>
      </c>
      <c r="C134" s="31">
        <v>1819.75</v>
      </c>
      <c r="D134" s="38">
        <v>1824.2166666666665</v>
      </c>
      <c r="E134" s="38">
        <v>1801.5333333333328</v>
      </c>
      <c r="F134" s="38">
        <v>1783.3166666666664</v>
      </c>
      <c r="G134" s="38">
        <v>1760.6333333333328</v>
      </c>
      <c r="H134" s="38">
        <v>1842.4333333333329</v>
      </c>
      <c r="I134" s="38">
        <v>1865.1166666666668</v>
      </c>
      <c r="J134" s="38">
        <v>1883.333333333333</v>
      </c>
      <c r="K134" s="31">
        <v>1846.9</v>
      </c>
      <c r="L134" s="31">
        <v>1806</v>
      </c>
      <c r="M134" s="31">
        <v>2.4675099999999999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568.1</v>
      </c>
      <c r="D135" s="38">
        <v>568.41666666666663</v>
      </c>
      <c r="E135" s="38">
        <v>560.68333333333328</v>
      </c>
      <c r="F135" s="38">
        <v>553.26666666666665</v>
      </c>
      <c r="G135" s="38">
        <v>545.5333333333333</v>
      </c>
      <c r="H135" s="38">
        <v>575.83333333333326</v>
      </c>
      <c r="I135" s="38">
        <v>583.56666666666661</v>
      </c>
      <c r="J135" s="38">
        <v>590.98333333333323</v>
      </c>
      <c r="K135" s="31">
        <v>576.15</v>
      </c>
      <c r="L135" s="31">
        <v>561</v>
      </c>
      <c r="M135" s="31">
        <v>5.6922199999999998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9321.65</v>
      </c>
      <c r="D136" s="38">
        <v>9314.5166666666682</v>
      </c>
      <c r="E136" s="38">
        <v>9265.0333333333365</v>
      </c>
      <c r="F136" s="38">
        <v>9208.4166666666679</v>
      </c>
      <c r="G136" s="38">
        <v>9158.9333333333361</v>
      </c>
      <c r="H136" s="38">
        <v>9371.1333333333369</v>
      </c>
      <c r="I136" s="38">
        <v>9420.6166666666704</v>
      </c>
      <c r="J136" s="38">
        <v>9477.2333333333372</v>
      </c>
      <c r="K136" s="31">
        <v>9364</v>
      </c>
      <c r="L136" s="31">
        <v>9257.9</v>
      </c>
      <c r="M136" s="31">
        <v>3.3686400000000001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521.70000000000005</v>
      </c>
      <c r="D137" s="38">
        <v>519.73333333333335</v>
      </c>
      <c r="E137" s="38">
        <v>510.4666666666667</v>
      </c>
      <c r="F137" s="38">
        <v>499.23333333333335</v>
      </c>
      <c r="G137" s="38">
        <v>489.9666666666667</v>
      </c>
      <c r="H137" s="38">
        <v>530.9666666666667</v>
      </c>
      <c r="I137" s="38">
        <v>540.23333333333335</v>
      </c>
      <c r="J137" s="38">
        <v>551.4666666666667</v>
      </c>
      <c r="K137" s="31">
        <v>529</v>
      </c>
      <c r="L137" s="31">
        <v>508.5</v>
      </c>
      <c r="M137" s="31">
        <v>19.7881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986.75</v>
      </c>
      <c r="D138" s="38">
        <v>988</v>
      </c>
      <c r="E138" s="38">
        <v>980.3</v>
      </c>
      <c r="F138" s="38">
        <v>973.84999999999991</v>
      </c>
      <c r="G138" s="38">
        <v>966.14999999999986</v>
      </c>
      <c r="H138" s="38">
        <v>994.45</v>
      </c>
      <c r="I138" s="38">
        <v>1002.1500000000001</v>
      </c>
      <c r="J138" s="38">
        <v>1008.6000000000001</v>
      </c>
      <c r="K138" s="31">
        <v>995.7</v>
      </c>
      <c r="L138" s="31">
        <v>981.55</v>
      </c>
      <c r="M138" s="31">
        <v>8.1322299999999998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845.75</v>
      </c>
      <c r="D139" s="38">
        <v>839.86666666666667</v>
      </c>
      <c r="E139" s="38">
        <v>826.93333333333339</v>
      </c>
      <c r="F139" s="38">
        <v>808.11666666666667</v>
      </c>
      <c r="G139" s="38">
        <v>795.18333333333339</v>
      </c>
      <c r="H139" s="38">
        <v>858.68333333333339</v>
      </c>
      <c r="I139" s="38">
        <v>871.61666666666656</v>
      </c>
      <c r="J139" s="38">
        <v>890.43333333333339</v>
      </c>
      <c r="K139" s="31">
        <v>852.8</v>
      </c>
      <c r="L139" s="31">
        <v>821.05</v>
      </c>
      <c r="M139" s="31">
        <v>13.036379999999999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96.5</v>
      </c>
      <c r="D140" s="38">
        <v>96.09999999999998</v>
      </c>
      <c r="E140" s="38">
        <v>93.999999999999957</v>
      </c>
      <c r="F140" s="38">
        <v>91.499999999999972</v>
      </c>
      <c r="G140" s="38">
        <v>89.399999999999949</v>
      </c>
      <c r="H140" s="38">
        <v>98.599999999999966</v>
      </c>
      <c r="I140" s="38">
        <v>100.69999999999999</v>
      </c>
      <c r="J140" s="38">
        <v>103.19999999999997</v>
      </c>
      <c r="K140" s="31">
        <v>98.2</v>
      </c>
      <c r="L140" s="31">
        <v>93.6</v>
      </c>
      <c r="M140" s="31">
        <v>93.566000000000003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2367.5500000000002</v>
      </c>
      <c r="D141" s="38">
        <v>2342.75</v>
      </c>
      <c r="E141" s="38">
        <v>2309.8000000000002</v>
      </c>
      <c r="F141" s="38">
        <v>2252.0500000000002</v>
      </c>
      <c r="G141" s="38">
        <v>2219.1000000000004</v>
      </c>
      <c r="H141" s="38">
        <v>2400.5</v>
      </c>
      <c r="I141" s="38">
        <v>2433.4499999999998</v>
      </c>
      <c r="J141" s="38">
        <v>2491.1999999999998</v>
      </c>
      <c r="K141" s="31">
        <v>2375.6999999999998</v>
      </c>
      <c r="L141" s="31">
        <v>2285</v>
      </c>
      <c r="M141" s="31">
        <v>3.5848300000000002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106266.35</v>
      </c>
      <c r="D142" s="38">
        <v>105907.78333333333</v>
      </c>
      <c r="E142" s="38">
        <v>105165.56666666665</v>
      </c>
      <c r="F142" s="38">
        <v>104064.78333333333</v>
      </c>
      <c r="G142" s="38">
        <v>103322.56666666665</v>
      </c>
      <c r="H142" s="38">
        <v>107008.56666666665</v>
      </c>
      <c r="I142" s="38">
        <v>107750.78333333333</v>
      </c>
      <c r="J142" s="38">
        <v>108851.56666666665</v>
      </c>
      <c r="K142" s="31">
        <v>106650</v>
      </c>
      <c r="L142" s="31">
        <v>104807</v>
      </c>
      <c r="M142" s="31">
        <v>4.265E-2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59.4</v>
      </c>
      <c r="D143" s="38">
        <v>59.216666666666669</v>
      </c>
      <c r="E143" s="38">
        <v>58.333333333333336</v>
      </c>
      <c r="F143" s="38">
        <v>57.266666666666666</v>
      </c>
      <c r="G143" s="38">
        <v>56.383333333333333</v>
      </c>
      <c r="H143" s="38">
        <v>60.283333333333339</v>
      </c>
      <c r="I143" s="38">
        <v>61.166666666666664</v>
      </c>
      <c r="J143" s="38">
        <v>62.233333333333341</v>
      </c>
      <c r="K143" s="31">
        <v>60.1</v>
      </c>
      <c r="L143" s="31">
        <v>58.15</v>
      </c>
      <c r="M143" s="31">
        <v>30.012519999999999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1282.2</v>
      </c>
      <c r="D144" s="38">
        <v>1279.7333333333333</v>
      </c>
      <c r="E144" s="38">
        <v>1239.0166666666667</v>
      </c>
      <c r="F144" s="38">
        <v>1195.8333333333333</v>
      </c>
      <c r="G144" s="38">
        <v>1155.1166666666666</v>
      </c>
      <c r="H144" s="38">
        <v>1322.9166666666667</v>
      </c>
      <c r="I144" s="38">
        <v>1363.6333333333334</v>
      </c>
      <c r="J144" s="38">
        <v>1406.8166666666668</v>
      </c>
      <c r="K144" s="31">
        <v>1320.45</v>
      </c>
      <c r="L144" s="31">
        <v>1236.55</v>
      </c>
      <c r="M144" s="31">
        <v>25.198799999999999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4304.25</v>
      </c>
      <c r="D145" s="38">
        <v>4317.5</v>
      </c>
      <c r="E145" s="38">
        <v>4207.75</v>
      </c>
      <c r="F145" s="38">
        <v>4111.25</v>
      </c>
      <c r="G145" s="38">
        <v>4001.5</v>
      </c>
      <c r="H145" s="38">
        <v>4414</v>
      </c>
      <c r="I145" s="38">
        <v>4523.75</v>
      </c>
      <c r="J145" s="38">
        <v>4620.25</v>
      </c>
      <c r="K145" s="31">
        <v>4427.25</v>
      </c>
      <c r="L145" s="31">
        <v>4221</v>
      </c>
      <c r="M145" s="31">
        <v>6.1713199999999997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4482.45</v>
      </c>
      <c r="D146" s="38">
        <v>4461.5999999999995</v>
      </c>
      <c r="E146" s="38">
        <v>4428.8499999999985</v>
      </c>
      <c r="F146" s="38">
        <v>4375.2499999999991</v>
      </c>
      <c r="G146" s="38">
        <v>4342.4999999999982</v>
      </c>
      <c r="H146" s="38">
        <v>4515.1999999999989</v>
      </c>
      <c r="I146" s="38">
        <v>4547.9500000000007</v>
      </c>
      <c r="J146" s="38">
        <v>4601.5499999999993</v>
      </c>
      <c r="K146" s="31">
        <v>4494.3500000000004</v>
      </c>
      <c r="L146" s="31">
        <v>4408</v>
      </c>
      <c r="M146" s="31">
        <v>1.22038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21899.5</v>
      </c>
      <c r="D147" s="38">
        <v>21882.916666666668</v>
      </c>
      <c r="E147" s="38">
        <v>21725.833333333336</v>
      </c>
      <c r="F147" s="38">
        <v>21552.166666666668</v>
      </c>
      <c r="G147" s="38">
        <v>21395.083333333336</v>
      </c>
      <c r="H147" s="38">
        <v>22056.583333333336</v>
      </c>
      <c r="I147" s="38">
        <v>22213.666666666672</v>
      </c>
      <c r="J147" s="38">
        <v>22387.333333333336</v>
      </c>
      <c r="K147" s="31">
        <v>22040</v>
      </c>
      <c r="L147" s="31">
        <v>21709.25</v>
      </c>
      <c r="M147" s="31">
        <v>0.40788000000000002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50.35</v>
      </c>
      <c r="D148" s="38">
        <v>50.15</v>
      </c>
      <c r="E148" s="38">
        <v>49.55</v>
      </c>
      <c r="F148" s="38">
        <v>48.75</v>
      </c>
      <c r="G148" s="38">
        <v>48.15</v>
      </c>
      <c r="H148" s="38">
        <v>50.949999999999996</v>
      </c>
      <c r="I148" s="38">
        <v>51.550000000000004</v>
      </c>
      <c r="J148" s="38">
        <v>52.349999999999994</v>
      </c>
      <c r="K148" s="31">
        <v>50.75</v>
      </c>
      <c r="L148" s="31">
        <v>49.35</v>
      </c>
      <c r="M148" s="31">
        <v>94.830680000000001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118.7</v>
      </c>
      <c r="D149" s="38">
        <v>116.88333333333334</v>
      </c>
      <c r="E149" s="38">
        <v>114.61666666666667</v>
      </c>
      <c r="F149" s="38">
        <v>110.53333333333333</v>
      </c>
      <c r="G149" s="38">
        <v>108.26666666666667</v>
      </c>
      <c r="H149" s="38">
        <v>120.96666666666668</v>
      </c>
      <c r="I149" s="38">
        <v>123.23333333333336</v>
      </c>
      <c r="J149" s="38">
        <v>127.31666666666669</v>
      </c>
      <c r="K149" s="31">
        <v>119.15</v>
      </c>
      <c r="L149" s="31">
        <v>112.8</v>
      </c>
      <c r="M149" s="31">
        <v>349.05277000000001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213</v>
      </c>
      <c r="D150" s="38">
        <v>212.93333333333331</v>
      </c>
      <c r="E150" s="38">
        <v>211.86666666666662</v>
      </c>
      <c r="F150" s="38">
        <v>210.73333333333332</v>
      </c>
      <c r="G150" s="38">
        <v>209.66666666666663</v>
      </c>
      <c r="H150" s="38">
        <v>214.06666666666661</v>
      </c>
      <c r="I150" s="38">
        <v>215.13333333333327</v>
      </c>
      <c r="J150" s="38">
        <v>216.26666666666659</v>
      </c>
      <c r="K150" s="31">
        <v>214</v>
      </c>
      <c r="L150" s="31">
        <v>211.8</v>
      </c>
      <c r="M150" s="31">
        <v>92.836950000000002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134.30000000000001</v>
      </c>
      <c r="D151" s="38">
        <v>135.9</v>
      </c>
      <c r="E151" s="38">
        <v>128.5</v>
      </c>
      <c r="F151" s="38">
        <v>122.69999999999999</v>
      </c>
      <c r="G151" s="38">
        <v>115.29999999999998</v>
      </c>
      <c r="H151" s="38">
        <v>141.70000000000002</v>
      </c>
      <c r="I151" s="38">
        <v>149.10000000000005</v>
      </c>
      <c r="J151" s="38">
        <v>154.90000000000003</v>
      </c>
      <c r="K151" s="31">
        <v>143.30000000000001</v>
      </c>
      <c r="L151" s="31">
        <v>130.1</v>
      </c>
      <c r="M151" s="31">
        <v>250.04345000000001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1069.8</v>
      </c>
      <c r="D152" s="38">
        <v>1070.05</v>
      </c>
      <c r="E152" s="38">
        <v>1053.1499999999999</v>
      </c>
      <c r="F152" s="38">
        <v>1036.5</v>
      </c>
      <c r="G152" s="38">
        <v>1019.5999999999999</v>
      </c>
      <c r="H152" s="38">
        <v>1086.6999999999998</v>
      </c>
      <c r="I152" s="38">
        <v>1103.5999999999999</v>
      </c>
      <c r="J152" s="38">
        <v>1120.2499999999998</v>
      </c>
      <c r="K152" s="31">
        <v>1086.95</v>
      </c>
      <c r="L152" s="31">
        <v>1053.4000000000001</v>
      </c>
      <c r="M152" s="31">
        <v>9.8140499999999999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3985.6</v>
      </c>
      <c r="D153" s="38">
        <v>3963.1666666666665</v>
      </c>
      <c r="E153" s="38">
        <v>3932.333333333333</v>
      </c>
      <c r="F153" s="38">
        <v>3879.0666666666666</v>
      </c>
      <c r="G153" s="38">
        <v>3848.2333333333331</v>
      </c>
      <c r="H153" s="38">
        <v>4016.4333333333329</v>
      </c>
      <c r="I153" s="38">
        <v>4047.266666666666</v>
      </c>
      <c r="J153" s="38">
        <v>4100.5333333333328</v>
      </c>
      <c r="K153" s="31">
        <v>3994</v>
      </c>
      <c r="L153" s="31">
        <v>3909.9</v>
      </c>
      <c r="M153" s="31">
        <v>0.29655999999999999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279.35000000000002</v>
      </c>
      <c r="D154" s="38">
        <v>278.15000000000003</v>
      </c>
      <c r="E154" s="38">
        <v>276.30000000000007</v>
      </c>
      <c r="F154" s="38">
        <v>273.25000000000006</v>
      </c>
      <c r="G154" s="38">
        <v>271.40000000000009</v>
      </c>
      <c r="H154" s="38">
        <v>281.20000000000005</v>
      </c>
      <c r="I154" s="38">
        <v>283.05000000000007</v>
      </c>
      <c r="J154" s="38">
        <v>286.10000000000002</v>
      </c>
      <c r="K154" s="31">
        <v>280</v>
      </c>
      <c r="L154" s="31">
        <v>275.10000000000002</v>
      </c>
      <c r="M154" s="31">
        <v>5.0609099999999998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178</v>
      </c>
      <c r="D155" s="38">
        <v>178.6</v>
      </c>
      <c r="E155" s="38">
        <v>176.75</v>
      </c>
      <c r="F155" s="38">
        <v>175.5</v>
      </c>
      <c r="G155" s="38">
        <v>173.65</v>
      </c>
      <c r="H155" s="38">
        <v>179.85</v>
      </c>
      <c r="I155" s="38">
        <v>181.69999999999996</v>
      </c>
      <c r="J155" s="38">
        <v>182.95</v>
      </c>
      <c r="K155" s="31">
        <v>180.45</v>
      </c>
      <c r="L155" s="31">
        <v>177.35</v>
      </c>
      <c r="M155" s="31">
        <v>128.76956000000001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41009.550000000003</v>
      </c>
      <c r="D156" s="38">
        <v>40867.166666666664</v>
      </c>
      <c r="E156" s="38">
        <v>40585.583333333328</v>
      </c>
      <c r="F156" s="38">
        <v>40161.616666666661</v>
      </c>
      <c r="G156" s="38">
        <v>39880.033333333326</v>
      </c>
      <c r="H156" s="38">
        <v>41291.133333333331</v>
      </c>
      <c r="I156" s="38">
        <v>41572.71666666666</v>
      </c>
      <c r="J156" s="38">
        <v>41996.683333333334</v>
      </c>
      <c r="K156" s="31">
        <v>41148.75</v>
      </c>
      <c r="L156" s="31">
        <v>40443.199999999997</v>
      </c>
      <c r="M156" s="31">
        <v>0.16875999999999999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1276.05</v>
      </c>
      <c r="D157" s="38">
        <v>1266.7166666666667</v>
      </c>
      <c r="E157" s="38">
        <v>1240.4333333333334</v>
      </c>
      <c r="F157" s="38">
        <v>1204.8166666666666</v>
      </c>
      <c r="G157" s="38">
        <v>1178.5333333333333</v>
      </c>
      <c r="H157" s="38">
        <v>1302.3333333333335</v>
      </c>
      <c r="I157" s="38">
        <v>1328.6166666666668</v>
      </c>
      <c r="J157" s="38">
        <v>1364.2333333333336</v>
      </c>
      <c r="K157" s="31">
        <v>1293</v>
      </c>
      <c r="L157" s="31">
        <v>1231.0999999999999</v>
      </c>
      <c r="M157" s="31">
        <v>5.29399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863.8</v>
      </c>
      <c r="D158" s="38">
        <v>858.0333333333333</v>
      </c>
      <c r="E158" s="38">
        <v>846.56666666666661</v>
      </c>
      <c r="F158" s="38">
        <v>829.33333333333326</v>
      </c>
      <c r="G158" s="38">
        <v>817.86666666666656</v>
      </c>
      <c r="H158" s="38">
        <v>875.26666666666665</v>
      </c>
      <c r="I158" s="38">
        <v>886.73333333333335</v>
      </c>
      <c r="J158" s="38">
        <v>903.9666666666667</v>
      </c>
      <c r="K158" s="31">
        <v>869.5</v>
      </c>
      <c r="L158" s="31">
        <v>840.8</v>
      </c>
      <c r="M158" s="31">
        <v>21.041609999999999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1025.25</v>
      </c>
      <c r="D159" s="38">
        <v>1025.2333333333333</v>
      </c>
      <c r="E159" s="38">
        <v>1013.2166666666667</v>
      </c>
      <c r="F159" s="38">
        <v>1001.1833333333334</v>
      </c>
      <c r="G159" s="38">
        <v>989.16666666666674</v>
      </c>
      <c r="H159" s="38">
        <v>1037.2666666666667</v>
      </c>
      <c r="I159" s="38">
        <v>1049.2833333333335</v>
      </c>
      <c r="J159" s="38">
        <v>1061.3166666666666</v>
      </c>
      <c r="K159" s="31">
        <v>1037.25</v>
      </c>
      <c r="L159" s="31">
        <v>1013.2</v>
      </c>
      <c r="M159" s="31">
        <v>16.941559999999999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4938.1000000000004</v>
      </c>
      <c r="D160" s="38">
        <v>4909.7</v>
      </c>
      <c r="E160" s="38">
        <v>4869.3999999999996</v>
      </c>
      <c r="F160" s="38">
        <v>4800.7</v>
      </c>
      <c r="G160" s="38">
        <v>4760.3999999999996</v>
      </c>
      <c r="H160" s="38">
        <v>4978.3999999999996</v>
      </c>
      <c r="I160" s="38">
        <v>5018.7000000000007</v>
      </c>
      <c r="J160" s="38">
        <v>5087.3999999999996</v>
      </c>
      <c r="K160" s="31">
        <v>4950</v>
      </c>
      <c r="L160" s="31">
        <v>4841</v>
      </c>
      <c r="M160" s="31">
        <v>2.62601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224.05</v>
      </c>
      <c r="D161" s="38">
        <v>224.01666666666665</v>
      </c>
      <c r="E161" s="38">
        <v>222.5333333333333</v>
      </c>
      <c r="F161" s="38">
        <v>221.01666666666665</v>
      </c>
      <c r="G161" s="38">
        <v>219.5333333333333</v>
      </c>
      <c r="H161" s="38">
        <v>225.5333333333333</v>
      </c>
      <c r="I161" s="38">
        <v>227.01666666666665</v>
      </c>
      <c r="J161" s="38">
        <v>228.5333333333333</v>
      </c>
      <c r="K161" s="31">
        <v>225.5</v>
      </c>
      <c r="L161" s="31">
        <v>222.5</v>
      </c>
      <c r="M161" s="31">
        <v>10.280239999999999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264.05</v>
      </c>
      <c r="D162" s="38">
        <v>263.5</v>
      </c>
      <c r="E162" s="38">
        <v>258.5</v>
      </c>
      <c r="F162" s="38">
        <v>252.95</v>
      </c>
      <c r="G162" s="38">
        <v>247.95</v>
      </c>
      <c r="H162" s="38">
        <v>269.05</v>
      </c>
      <c r="I162" s="38">
        <v>274.05</v>
      </c>
      <c r="J162" s="38">
        <v>279.60000000000002</v>
      </c>
      <c r="K162" s="31">
        <v>268.5</v>
      </c>
      <c r="L162" s="31">
        <v>257.95</v>
      </c>
      <c r="M162" s="31">
        <v>130.95211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15394.4</v>
      </c>
      <c r="D163" s="38">
        <v>15352.799999999997</v>
      </c>
      <c r="E163" s="38">
        <v>15197.149999999994</v>
      </c>
      <c r="F163" s="38">
        <v>14999.899999999996</v>
      </c>
      <c r="G163" s="38">
        <v>14844.249999999993</v>
      </c>
      <c r="H163" s="38">
        <v>15550.049999999996</v>
      </c>
      <c r="I163" s="38">
        <v>15705.7</v>
      </c>
      <c r="J163" s="38">
        <v>15902.949999999997</v>
      </c>
      <c r="K163" s="31">
        <v>15508.45</v>
      </c>
      <c r="L163" s="31">
        <v>15155.55</v>
      </c>
      <c r="M163" s="31">
        <v>2.3199999999999998E-2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2537.4</v>
      </c>
      <c r="D164" s="38">
        <v>2531</v>
      </c>
      <c r="E164" s="38">
        <v>2517</v>
      </c>
      <c r="F164" s="38">
        <v>2496.6</v>
      </c>
      <c r="G164" s="38">
        <v>2482.6</v>
      </c>
      <c r="H164" s="38">
        <v>2551.4</v>
      </c>
      <c r="I164" s="38">
        <v>2565.4</v>
      </c>
      <c r="J164" s="38">
        <v>2585.8000000000002</v>
      </c>
      <c r="K164" s="31">
        <v>2545</v>
      </c>
      <c r="L164" s="31">
        <v>2510.6</v>
      </c>
      <c r="M164" s="31">
        <v>1.49281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3753.2</v>
      </c>
      <c r="D165" s="38">
        <v>3789.1333333333332</v>
      </c>
      <c r="E165" s="38">
        <v>3706.0666666666666</v>
      </c>
      <c r="F165" s="38">
        <v>3658.9333333333334</v>
      </c>
      <c r="G165" s="38">
        <v>3575.8666666666668</v>
      </c>
      <c r="H165" s="38">
        <v>3836.2666666666664</v>
      </c>
      <c r="I165" s="38">
        <v>3919.333333333333</v>
      </c>
      <c r="J165" s="38">
        <v>3966.4666666666662</v>
      </c>
      <c r="K165" s="31">
        <v>3872.2</v>
      </c>
      <c r="L165" s="31">
        <v>3742</v>
      </c>
      <c r="M165" s="31">
        <v>2.2968099999999998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62.35</v>
      </c>
      <c r="D166" s="38">
        <v>61.833333333333336</v>
      </c>
      <c r="E166" s="38">
        <v>61.06666666666667</v>
      </c>
      <c r="F166" s="38">
        <v>59.783333333333331</v>
      </c>
      <c r="G166" s="38">
        <v>59.016666666666666</v>
      </c>
      <c r="H166" s="38">
        <v>63.116666666666674</v>
      </c>
      <c r="I166" s="38">
        <v>63.88333333333334</v>
      </c>
      <c r="J166" s="38">
        <v>65.166666666666686</v>
      </c>
      <c r="K166" s="31">
        <v>62.6</v>
      </c>
      <c r="L166" s="31">
        <v>60.55</v>
      </c>
      <c r="M166" s="31">
        <v>391.05534999999998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731.3</v>
      </c>
      <c r="D167" s="38">
        <v>729.2833333333333</v>
      </c>
      <c r="E167" s="38">
        <v>717.56666666666661</v>
      </c>
      <c r="F167" s="38">
        <v>703.83333333333326</v>
      </c>
      <c r="G167" s="38">
        <v>692.11666666666656</v>
      </c>
      <c r="H167" s="38">
        <v>743.01666666666665</v>
      </c>
      <c r="I167" s="38">
        <v>754.73333333333335</v>
      </c>
      <c r="J167" s="38">
        <v>768.4666666666667</v>
      </c>
      <c r="K167" s="31">
        <v>741</v>
      </c>
      <c r="L167" s="31">
        <v>715.55</v>
      </c>
      <c r="M167" s="31">
        <v>8.6353100000000005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4744.7</v>
      </c>
      <c r="D168" s="38">
        <v>4710.2666666666673</v>
      </c>
      <c r="E168" s="38">
        <v>4670.5333333333347</v>
      </c>
      <c r="F168" s="38">
        <v>4596.3666666666677</v>
      </c>
      <c r="G168" s="38">
        <v>4556.633333333335</v>
      </c>
      <c r="H168" s="38">
        <v>4784.4333333333343</v>
      </c>
      <c r="I168" s="38">
        <v>4824.1666666666661</v>
      </c>
      <c r="J168" s="38">
        <v>4898.3333333333339</v>
      </c>
      <c r="K168" s="31">
        <v>4750</v>
      </c>
      <c r="L168" s="31">
        <v>4636.1000000000004</v>
      </c>
      <c r="M168" s="31">
        <v>4.4871100000000004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434.6</v>
      </c>
      <c r="D169" s="38">
        <v>431.0333333333333</v>
      </c>
      <c r="E169" s="38">
        <v>424.56666666666661</v>
      </c>
      <c r="F169" s="38">
        <v>414.5333333333333</v>
      </c>
      <c r="G169" s="38">
        <v>408.06666666666661</v>
      </c>
      <c r="H169" s="38">
        <v>441.06666666666661</v>
      </c>
      <c r="I169" s="38">
        <v>447.5333333333333</v>
      </c>
      <c r="J169" s="38">
        <v>457.56666666666661</v>
      </c>
      <c r="K169" s="31">
        <v>437.5</v>
      </c>
      <c r="L169" s="31">
        <v>421</v>
      </c>
      <c r="M169" s="31">
        <v>17.166219999999999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244.5</v>
      </c>
      <c r="D170" s="38">
        <v>243.51666666666665</v>
      </c>
      <c r="E170" s="38">
        <v>241.73333333333329</v>
      </c>
      <c r="F170" s="38">
        <v>238.96666666666664</v>
      </c>
      <c r="G170" s="38">
        <v>237.18333333333328</v>
      </c>
      <c r="H170" s="38">
        <v>246.2833333333333</v>
      </c>
      <c r="I170" s="38">
        <v>248.06666666666666</v>
      </c>
      <c r="J170" s="38">
        <v>250.83333333333331</v>
      </c>
      <c r="K170" s="31">
        <v>245.3</v>
      </c>
      <c r="L170" s="31">
        <v>240.75</v>
      </c>
      <c r="M170" s="31">
        <v>68.913650000000004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553.65</v>
      </c>
      <c r="D171" s="38">
        <v>552.29999999999995</v>
      </c>
      <c r="E171" s="38">
        <v>546.64999999999986</v>
      </c>
      <c r="F171" s="38">
        <v>539.64999999999986</v>
      </c>
      <c r="G171" s="38">
        <v>533.99999999999977</v>
      </c>
      <c r="H171" s="38">
        <v>559.29999999999995</v>
      </c>
      <c r="I171" s="38">
        <v>564.95000000000005</v>
      </c>
      <c r="J171" s="38">
        <v>571.95000000000005</v>
      </c>
      <c r="K171" s="31">
        <v>557.95000000000005</v>
      </c>
      <c r="L171" s="31">
        <v>545.29999999999995</v>
      </c>
      <c r="M171" s="31">
        <v>10.43731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840.5</v>
      </c>
      <c r="D172" s="38">
        <v>844.73333333333323</v>
      </c>
      <c r="E172" s="38">
        <v>832.06666666666649</v>
      </c>
      <c r="F172" s="38">
        <v>823.63333333333321</v>
      </c>
      <c r="G172" s="38">
        <v>810.96666666666647</v>
      </c>
      <c r="H172" s="38">
        <v>853.16666666666652</v>
      </c>
      <c r="I172" s="38">
        <v>865.83333333333326</v>
      </c>
      <c r="J172" s="38">
        <v>874.26666666666654</v>
      </c>
      <c r="K172" s="31">
        <v>857.4</v>
      </c>
      <c r="L172" s="31">
        <v>836.3</v>
      </c>
      <c r="M172" s="31">
        <v>1.71652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222.15</v>
      </c>
      <c r="D173" s="38">
        <v>221.03333333333333</v>
      </c>
      <c r="E173" s="38">
        <v>218.46666666666667</v>
      </c>
      <c r="F173" s="38">
        <v>214.78333333333333</v>
      </c>
      <c r="G173" s="38">
        <v>212.21666666666667</v>
      </c>
      <c r="H173" s="38">
        <v>224.71666666666667</v>
      </c>
      <c r="I173" s="38">
        <v>227.28333333333333</v>
      </c>
      <c r="J173" s="38">
        <v>230.96666666666667</v>
      </c>
      <c r="K173" s="31">
        <v>223.6</v>
      </c>
      <c r="L173" s="31">
        <v>217.35</v>
      </c>
      <c r="M173" s="31">
        <v>197.33601999999999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2577.25</v>
      </c>
      <c r="D174" s="38">
        <v>2561.5166666666669</v>
      </c>
      <c r="E174" s="38">
        <v>2540.7333333333336</v>
      </c>
      <c r="F174" s="38">
        <v>2504.2166666666667</v>
      </c>
      <c r="G174" s="38">
        <v>2483.4333333333334</v>
      </c>
      <c r="H174" s="38">
        <v>2598.0333333333338</v>
      </c>
      <c r="I174" s="38">
        <v>2618.8166666666675</v>
      </c>
      <c r="J174" s="38">
        <v>2655.3333333333339</v>
      </c>
      <c r="K174" s="31">
        <v>2582.3000000000002</v>
      </c>
      <c r="L174" s="31">
        <v>2525</v>
      </c>
      <c r="M174" s="31">
        <v>47.879060000000003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87.1</v>
      </c>
      <c r="D175" s="38">
        <v>88.266666666666652</v>
      </c>
      <c r="E175" s="38">
        <v>85.483333333333306</v>
      </c>
      <c r="F175" s="38">
        <v>83.86666666666666</v>
      </c>
      <c r="G175" s="38">
        <v>81.083333333333314</v>
      </c>
      <c r="H175" s="38">
        <v>89.883333333333297</v>
      </c>
      <c r="I175" s="38">
        <v>92.666666666666657</v>
      </c>
      <c r="J175" s="38">
        <v>94.283333333333289</v>
      </c>
      <c r="K175" s="31">
        <v>91.05</v>
      </c>
      <c r="L175" s="31">
        <v>86.65</v>
      </c>
      <c r="M175" s="31">
        <v>231.89556999999999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854.7</v>
      </c>
      <c r="D176" s="38">
        <v>854.98333333333323</v>
      </c>
      <c r="E176" s="38">
        <v>842.96666666666647</v>
      </c>
      <c r="F176" s="38">
        <v>831.23333333333323</v>
      </c>
      <c r="G176" s="38">
        <v>819.21666666666647</v>
      </c>
      <c r="H176" s="38">
        <v>866.71666666666647</v>
      </c>
      <c r="I176" s="38">
        <v>878.73333333333312</v>
      </c>
      <c r="J176" s="38">
        <v>890.46666666666647</v>
      </c>
      <c r="K176" s="31">
        <v>867</v>
      </c>
      <c r="L176" s="31">
        <v>843.25</v>
      </c>
      <c r="M176" s="31">
        <v>12.331519999999999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1297.0999999999999</v>
      </c>
      <c r="D177" s="38">
        <v>1301.6666666666667</v>
      </c>
      <c r="E177" s="38">
        <v>1287.3833333333334</v>
      </c>
      <c r="F177" s="38">
        <v>1277.6666666666667</v>
      </c>
      <c r="G177" s="38">
        <v>1263.3833333333334</v>
      </c>
      <c r="H177" s="38">
        <v>1311.3833333333334</v>
      </c>
      <c r="I177" s="38">
        <v>1325.6666666666667</v>
      </c>
      <c r="J177" s="38">
        <v>1335.3833333333334</v>
      </c>
      <c r="K177" s="31">
        <v>1315.95</v>
      </c>
      <c r="L177" s="31">
        <v>1291.95</v>
      </c>
      <c r="M177" s="31">
        <v>8.8895900000000001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560.79999999999995</v>
      </c>
      <c r="D178" s="38">
        <v>564.13333333333333</v>
      </c>
      <c r="E178" s="38">
        <v>555.26666666666665</v>
      </c>
      <c r="F178" s="38">
        <v>549.73333333333335</v>
      </c>
      <c r="G178" s="38">
        <v>540.86666666666667</v>
      </c>
      <c r="H178" s="38">
        <v>569.66666666666663</v>
      </c>
      <c r="I178" s="38">
        <v>578.53333333333319</v>
      </c>
      <c r="J178" s="38">
        <v>584.06666666666661</v>
      </c>
      <c r="K178" s="31">
        <v>573</v>
      </c>
      <c r="L178" s="31">
        <v>558.6</v>
      </c>
      <c r="M178" s="31">
        <v>280.84093000000001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23720.55</v>
      </c>
      <c r="D179" s="38">
        <v>23833.766666666666</v>
      </c>
      <c r="E179" s="38">
        <v>23537.783333333333</v>
      </c>
      <c r="F179" s="38">
        <v>23355.016666666666</v>
      </c>
      <c r="G179" s="38">
        <v>23059.033333333333</v>
      </c>
      <c r="H179" s="38">
        <v>24016.533333333333</v>
      </c>
      <c r="I179" s="38">
        <v>24312.516666666663</v>
      </c>
      <c r="J179" s="38">
        <v>24495.283333333333</v>
      </c>
      <c r="K179" s="31">
        <v>24129.75</v>
      </c>
      <c r="L179" s="31">
        <v>23651</v>
      </c>
      <c r="M179" s="31">
        <v>0.16303000000000001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1813.55</v>
      </c>
      <c r="D180" s="38">
        <v>1802.4666666666665</v>
      </c>
      <c r="E180" s="38">
        <v>1785.633333333333</v>
      </c>
      <c r="F180" s="38">
        <v>1757.7166666666665</v>
      </c>
      <c r="G180" s="38">
        <v>1740.883333333333</v>
      </c>
      <c r="H180" s="38">
        <v>1830.383333333333</v>
      </c>
      <c r="I180" s="38">
        <v>1847.2166666666665</v>
      </c>
      <c r="J180" s="38">
        <v>1875.133333333333</v>
      </c>
      <c r="K180" s="31">
        <v>1819.3</v>
      </c>
      <c r="L180" s="31">
        <v>1774.55</v>
      </c>
      <c r="M180" s="31">
        <v>9.1966400000000004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3602.6</v>
      </c>
      <c r="D181" s="38">
        <v>3614.7833333333333</v>
      </c>
      <c r="E181" s="38">
        <v>3554.8166666666666</v>
      </c>
      <c r="F181" s="38">
        <v>3507.0333333333333</v>
      </c>
      <c r="G181" s="38">
        <v>3447.0666666666666</v>
      </c>
      <c r="H181" s="38">
        <v>3662.5666666666666</v>
      </c>
      <c r="I181" s="38">
        <v>3722.5333333333328</v>
      </c>
      <c r="J181" s="38">
        <v>3770.3166666666666</v>
      </c>
      <c r="K181" s="31">
        <v>3674.75</v>
      </c>
      <c r="L181" s="31">
        <v>3567</v>
      </c>
      <c r="M181" s="31">
        <v>2.7216200000000002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549.70000000000005</v>
      </c>
      <c r="D182" s="38">
        <v>546.6</v>
      </c>
      <c r="E182" s="38">
        <v>538.25</v>
      </c>
      <c r="F182" s="38">
        <v>526.79999999999995</v>
      </c>
      <c r="G182" s="38">
        <v>518.44999999999993</v>
      </c>
      <c r="H182" s="38">
        <v>558.05000000000007</v>
      </c>
      <c r="I182" s="38">
        <v>566.4000000000002</v>
      </c>
      <c r="J182" s="38">
        <v>577.85000000000014</v>
      </c>
      <c r="K182" s="31">
        <v>554.95000000000005</v>
      </c>
      <c r="L182" s="31">
        <v>535.15</v>
      </c>
      <c r="M182" s="31">
        <v>19.54468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2292.1</v>
      </c>
      <c r="D183" s="38">
        <v>2284.25</v>
      </c>
      <c r="E183" s="38">
        <v>2272</v>
      </c>
      <c r="F183" s="38">
        <v>2251.9</v>
      </c>
      <c r="G183" s="38">
        <v>2239.65</v>
      </c>
      <c r="H183" s="38">
        <v>2304.35</v>
      </c>
      <c r="I183" s="38">
        <v>2316.6</v>
      </c>
      <c r="J183" s="38">
        <v>2336.6999999999998</v>
      </c>
      <c r="K183" s="31">
        <v>2296.5</v>
      </c>
      <c r="L183" s="31">
        <v>2264.15</v>
      </c>
      <c r="M183" s="31">
        <v>2.53654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1134.25</v>
      </c>
      <c r="D184" s="38">
        <v>1132.25</v>
      </c>
      <c r="E184" s="38">
        <v>1122.5</v>
      </c>
      <c r="F184" s="38">
        <v>1110.75</v>
      </c>
      <c r="G184" s="38">
        <v>1101</v>
      </c>
      <c r="H184" s="38">
        <v>1144</v>
      </c>
      <c r="I184" s="38">
        <v>1153.75</v>
      </c>
      <c r="J184" s="38">
        <v>1165.5</v>
      </c>
      <c r="K184" s="31">
        <v>1142</v>
      </c>
      <c r="L184" s="31">
        <v>1120.5</v>
      </c>
      <c r="M184" s="31">
        <v>18.246220000000001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550.5</v>
      </c>
      <c r="D185" s="38">
        <v>548.16666666666663</v>
      </c>
      <c r="E185" s="38">
        <v>537.38333333333321</v>
      </c>
      <c r="F185" s="38">
        <v>524.26666666666654</v>
      </c>
      <c r="G185" s="38">
        <v>513.48333333333312</v>
      </c>
      <c r="H185" s="38">
        <v>561.2833333333333</v>
      </c>
      <c r="I185" s="38">
        <v>572.06666666666683</v>
      </c>
      <c r="J185" s="38">
        <v>585.18333333333339</v>
      </c>
      <c r="K185" s="31">
        <v>558.95000000000005</v>
      </c>
      <c r="L185" s="31">
        <v>535.04999999999995</v>
      </c>
      <c r="M185" s="31">
        <v>25.125109999999999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793.95</v>
      </c>
      <c r="D186" s="38">
        <v>791.08333333333337</v>
      </c>
      <c r="E186" s="38">
        <v>784.76666666666677</v>
      </c>
      <c r="F186" s="38">
        <v>775.58333333333337</v>
      </c>
      <c r="G186" s="38">
        <v>769.26666666666677</v>
      </c>
      <c r="H186" s="38">
        <v>800.26666666666677</v>
      </c>
      <c r="I186" s="38">
        <v>806.58333333333337</v>
      </c>
      <c r="J186" s="38">
        <v>815.76666666666677</v>
      </c>
      <c r="K186" s="31">
        <v>797.4</v>
      </c>
      <c r="L186" s="31">
        <v>781.9</v>
      </c>
      <c r="M186" s="31">
        <v>3.2374100000000001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1001.65</v>
      </c>
      <c r="D187" s="38">
        <v>998.95000000000016</v>
      </c>
      <c r="E187" s="38">
        <v>990.90000000000032</v>
      </c>
      <c r="F187" s="38">
        <v>980.1500000000002</v>
      </c>
      <c r="G187" s="38">
        <v>972.10000000000036</v>
      </c>
      <c r="H187" s="38">
        <v>1009.7000000000003</v>
      </c>
      <c r="I187" s="38">
        <v>1017.7500000000002</v>
      </c>
      <c r="J187" s="38">
        <v>1028.5000000000002</v>
      </c>
      <c r="K187" s="31">
        <v>1007</v>
      </c>
      <c r="L187" s="31">
        <v>988.2</v>
      </c>
      <c r="M187" s="31">
        <v>6.5030900000000003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1705.65</v>
      </c>
      <c r="D188" s="38">
        <v>1691.1333333333334</v>
      </c>
      <c r="E188" s="38">
        <v>1667.3166666666668</v>
      </c>
      <c r="F188" s="38">
        <v>1628.9833333333333</v>
      </c>
      <c r="G188" s="38">
        <v>1605.1666666666667</v>
      </c>
      <c r="H188" s="38">
        <v>1729.4666666666669</v>
      </c>
      <c r="I188" s="38">
        <v>1753.2833333333335</v>
      </c>
      <c r="J188" s="38">
        <v>1791.616666666667</v>
      </c>
      <c r="K188" s="31">
        <v>1714.95</v>
      </c>
      <c r="L188" s="31">
        <v>1652.8</v>
      </c>
      <c r="M188" s="31">
        <v>9.4441299999999995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844.7</v>
      </c>
      <c r="D189" s="38">
        <v>840.08333333333337</v>
      </c>
      <c r="E189" s="38">
        <v>834.26666666666677</v>
      </c>
      <c r="F189" s="38">
        <v>823.83333333333337</v>
      </c>
      <c r="G189" s="38">
        <v>818.01666666666677</v>
      </c>
      <c r="H189" s="38">
        <v>850.51666666666677</v>
      </c>
      <c r="I189" s="38">
        <v>856.33333333333337</v>
      </c>
      <c r="J189" s="38">
        <v>866.76666666666677</v>
      </c>
      <c r="K189" s="31">
        <v>845.9</v>
      </c>
      <c r="L189" s="31">
        <v>829.65</v>
      </c>
      <c r="M189" s="31">
        <v>7.5469400000000002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7073.45</v>
      </c>
      <c r="D190" s="38">
        <v>7110.7666666666664</v>
      </c>
      <c r="E190" s="38">
        <v>7012.6833333333325</v>
      </c>
      <c r="F190" s="38">
        <v>6951.9166666666661</v>
      </c>
      <c r="G190" s="38">
        <v>6853.8333333333321</v>
      </c>
      <c r="H190" s="38">
        <v>7171.5333333333328</v>
      </c>
      <c r="I190" s="38">
        <v>7269.6166666666668</v>
      </c>
      <c r="J190" s="38">
        <v>7330.3833333333332</v>
      </c>
      <c r="K190" s="31">
        <v>7208.85</v>
      </c>
      <c r="L190" s="31">
        <v>7050</v>
      </c>
      <c r="M190" s="31">
        <v>1.01383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607.35</v>
      </c>
      <c r="D191" s="38">
        <v>604.61666666666667</v>
      </c>
      <c r="E191" s="38">
        <v>597.23333333333335</v>
      </c>
      <c r="F191" s="38">
        <v>587.11666666666667</v>
      </c>
      <c r="G191" s="38">
        <v>579.73333333333335</v>
      </c>
      <c r="H191" s="38">
        <v>614.73333333333335</v>
      </c>
      <c r="I191" s="38">
        <v>622.11666666666679</v>
      </c>
      <c r="J191" s="38">
        <v>632.23333333333335</v>
      </c>
      <c r="K191" s="31">
        <v>612</v>
      </c>
      <c r="L191" s="31">
        <v>594.5</v>
      </c>
      <c r="M191" s="31">
        <v>144.92164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231.15</v>
      </c>
      <c r="D192" s="38">
        <v>232.13333333333333</v>
      </c>
      <c r="E192" s="38">
        <v>228.11666666666665</v>
      </c>
      <c r="F192" s="38">
        <v>225.08333333333331</v>
      </c>
      <c r="G192" s="38">
        <v>221.06666666666663</v>
      </c>
      <c r="H192" s="38">
        <v>235.16666666666666</v>
      </c>
      <c r="I192" s="38">
        <v>239.18333333333331</v>
      </c>
      <c r="J192" s="38">
        <v>242.21666666666667</v>
      </c>
      <c r="K192" s="31">
        <v>236.15</v>
      </c>
      <c r="L192" s="31">
        <v>229.1</v>
      </c>
      <c r="M192" s="31">
        <v>107.30311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118.15</v>
      </c>
      <c r="D193" s="38">
        <v>118.63333333333333</v>
      </c>
      <c r="E193" s="38">
        <v>116.86666666666665</v>
      </c>
      <c r="F193" s="38">
        <v>115.58333333333331</v>
      </c>
      <c r="G193" s="38">
        <v>113.81666666666663</v>
      </c>
      <c r="H193" s="38">
        <v>119.91666666666666</v>
      </c>
      <c r="I193" s="38">
        <v>121.68333333333334</v>
      </c>
      <c r="J193" s="38">
        <v>122.96666666666667</v>
      </c>
      <c r="K193" s="31">
        <v>120.4</v>
      </c>
      <c r="L193" s="31">
        <v>117.35</v>
      </c>
      <c r="M193" s="31">
        <v>330.95515999999998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3449.85</v>
      </c>
      <c r="D194" s="38">
        <v>3438.6166666666668</v>
      </c>
      <c r="E194" s="38">
        <v>3422.2333333333336</v>
      </c>
      <c r="F194" s="38">
        <v>3394.6166666666668</v>
      </c>
      <c r="G194" s="38">
        <v>3378.2333333333336</v>
      </c>
      <c r="H194" s="38">
        <v>3466.2333333333336</v>
      </c>
      <c r="I194" s="38">
        <v>3482.6166666666668</v>
      </c>
      <c r="J194" s="38">
        <v>3510.2333333333336</v>
      </c>
      <c r="K194" s="31">
        <v>3455</v>
      </c>
      <c r="L194" s="31">
        <v>3411</v>
      </c>
      <c r="M194" s="31">
        <v>11.904249999999999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1219.75</v>
      </c>
      <c r="D195" s="38">
        <v>1214.6499999999999</v>
      </c>
      <c r="E195" s="38">
        <v>1208.0999999999997</v>
      </c>
      <c r="F195" s="38">
        <v>1196.4499999999998</v>
      </c>
      <c r="G195" s="38">
        <v>1189.8999999999996</v>
      </c>
      <c r="H195" s="38">
        <v>1226.2999999999997</v>
      </c>
      <c r="I195" s="38">
        <v>1232.8499999999999</v>
      </c>
      <c r="J195" s="38">
        <v>1244.4999999999998</v>
      </c>
      <c r="K195" s="31">
        <v>1221.2</v>
      </c>
      <c r="L195" s="31">
        <v>1203</v>
      </c>
      <c r="M195" s="31">
        <v>18.42625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2868.5</v>
      </c>
      <c r="D196" s="38">
        <v>2866.15</v>
      </c>
      <c r="E196" s="38">
        <v>2813.3500000000004</v>
      </c>
      <c r="F196" s="38">
        <v>2758.2000000000003</v>
      </c>
      <c r="G196" s="38">
        <v>2705.4000000000005</v>
      </c>
      <c r="H196" s="38">
        <v>2921.3</v>
      </c>
      <c r="I196" s="38">
        <v>2974.1000000000004</v>
      </c>
      <c r="J196" s="38">
        <v>3029.25</v>
      </c>
      <c r="K196" s="31">
        <v>2918.95</v>
      </c>
      <c r="L196" s="31">
        <v>2811</v>
      </c>
      <c r="M196" s="31">
        <v>1.1979299999999999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3010.65</v>
      </c>
      <c r="D197" s="38">
        <v>3006.4500000000003</v>
      </c>
      <c r="E197" s="38">
        <v>2992.5500000000006</v>
      </c>
      <c r="F197" s="38">
        <v>2974.4500000000003</v>
      </c>
      <c r="G197" s="38">
        <v>2960.5500000000006</v>
      </c>
      <c r="H197" s="38">
        <v>3024.5500000000006</v>
      </c>
      <c r="I197" s="38">
        <v>3038.4500000000003</v>
      </c>
      <c r="J197" s="38">
        <v>3056.5500000000006</v>
      </c>
      <c r="K197" s="31">
        <v>3020.35</v>
      </c>
      <c r="L197" s="31">
        <v>2988.35</v>
      </c>
      <c r="M197" s="31">
        <v>5.4256099999999998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1971.9</v>
      </c>
      <c r="D198" s="38">
        <v>1974.1166666666668</v>
      </c>
      <c r="E198" s="38">
        <v>1958.2333333333336</v>
      </c>
      <c r="F198" s="38">
        <v>1944.5666666666668</v>
      </c>
      <c r="G198" s="38">
        <v>1928.6833333333336</v>
      </c>
      <c r="H198" s="38">
        <v>1987.7833333333335</v>
      </c>
      <c r="I198" s="38">
        <v>2003.6666666666667</v>
      </c>
      <c r="J198" s="38">
        <v>2017.3333333333335</v>
      </c>
      <c r="K198" s="31">
        <v>1990</v>
      </c>
      <c r="L198" s="31">
        <v>1960.45</v>
      </c>
      <c r="M198" s="31">
        <v>4.3166399999999996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642.6</v>
      </c>
      <c r="D199" s="38">
        <v>639.30000000000007</v>
      </c>
      <c r="E199" s="38">
        <v>631.80000000000018</v>
      </c>
      <c r="F199" s="38">
        <v>621.00000000000011</v>
      </c>
      <c r="G199" s="38">
        <v>613.50000000000023</v>
      </c>
      <c r="H199" s="38">
        <v>650.10000000000014</v>
      </c>
      <c r="I199" s="38">
        <v>657.59999999999991</v>
      </c>
      <c r="J199" s="38">
        <v>668.40000000000009</v>
      </c>
      <c r="K199" s="31">
        <v>646.79999999999995</v>
      </c>
      <c r="L199" s="31">
        <v>628.5</v>
      </c>
      <c r="M199" s="31">
        <v>1.7746200000000001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1929.6</v>
      </c>
      <c r="D200" s="38">
        <v>1908.25</v>
      </c>
      <c r="E200" s="38">
        <v>1881.5</v>
      </c>
      <c r="F200" s="38">
        <v>1833.4</v>
      </c>
      <c r="G200" s="38">
        <v>1806.65</v>
      </c>
      <c r="H200" s="38">
        <v>1956.35</v>
      </c>
      <c r="I200" s="38">
        <v>1983.1</v>
      </c>
      <c r="J200" s="38">
        <v>2031.1999999999998</v>
      </c>
      <c r="K200" s="31">
        <v>1935</v>
      </c>
      <c r="L200" s="31">
        <v>1860.15</v>
      </c>
      <c r="M200" s="31">
        <v>14.800090000000001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32.4</v>
      </c>
      <c r="D201" s="38">
        <v>32.550000000000004</v>
      </c>
      <c r="E201" s="38">
        <v>32.100000000000009</v>
      </c>
      <c r="F201" s="38">
        <v>31.800000000000004</v>
      </c>
      <c r="G201" s="38">
        <v>31.350000000000009</v>
      </c>
      <c r="H201" s="38">
        <v>32.850000000000009</v>
      </c>
      <c r="I201" s="38">
        <v>33.300000000000011</v>
      </c>
      <c r="J201" s="38">
        <v>33.600000000000009</v>
      </c>
      <c r="K201" s="31">
        <v>33</v>
      </c>
      <c r="L201" s="31">
        <v>32.25</v>
      </c>
      <c r="M201" s="31">
        <v>47.060270000000003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76.900000000000006</v>
      </c>
      <c r="D202" s="38">
        <v>77.216666666666654</v>
      </c>
      <c r="E202" s="38">
        <v>76.133333333333312</v>
      </c>
      <c r="F202" s="38">
        <v>75.36666666666666</v>
      </c>
      <c r="G202" s="38">
        <v>74.283333333333317</v>
      </c>
      <c r="H202" s="38">
        <v>77.983333333333306</v>
      </c>
      <c r="I202" s="38">
        <v>79.066666666666649</v>
      </c>
      <c r="J202" s="38">
        <v>79.8333333333333</v>
      </c>
      <c r="K202" s="31">
        <v>78.3</v>
      </c>
      <c r="L202" s="31">
        <v>76.45</v>
      </c>
      <c r="M202" s="31">
        <v>16.423159999999999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1344.9</v>
      </c>
      <c r="D203" s="38">
        <v>1339.5</v>
      </c>
      <c r="E203" s="38">
        <v>1326.2</v>
      </c>
      <c r="F203" s="38">
        <v>1307.5</v>
      </c>
      <c r="G203" s="38">
        <v>1294.2</v>
      </c>
      <c r="H203" s="38">
        <v>1358.2</v>
      </c>
      <c r="I203" s="38">
        <v>1371.5000000000002</v>
      </c>
      <c r="J203" s="38">
        <v>1390.2</v>
      </c>
      <c r="K203" s="31">
        <v>1352.8</v>
      </c>
      <c r="L203" s="31">
        <v>1320.8</v>
      </c>
      <c r="M203" s="31">
        <v>9.5192700000000006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1539.1</v>
      </c>
      <c r="D204" s="38">
        <v>1527.1999999999998</v>
      </c>
      <c r="E204" s="38">
        <v>1512.0999999999997</v>
      </c>
      <c r="F204" s="38">
        <v>1485.1</v>
      </c>
      <c r="G204" s="38">
        <v>1469.9999999999998</v>
      </c>
      <c r="H204" s="38">
        <v>1554.1999999999996</v>
      </c>
      <c r="I204" s="38">
        <v>1569.3</v>
      </c>
      <c r="J204" s="38">
        <v>1596.2999999999995</v>
      </c>
      <c r="K204" s="31">
        <v>1542.3</v>
      </c>
      <c r="L204" s="31">
        <v>1500.2</v>
      </c>
      <c r="M204" s="31">
        <v>0.95855000000000001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8054.3</v>
      </c>
      <c r="D205" s="38">
        <v>8071.9666666666672</v>
      </c>
      <c r="E205" s="38">
        <v>8001.3833333333341</v>
      </c>
      <c r="F205" s="38">
        <v>7948.4666666666672</v>
      </c>
      <c r="G205" s="38">
        <v>7877.8833333333341</v>
      </c>
      <c r="H205" s="38">
        <v>8124.8833333333341</v>
      </c>
      <c r="I205" s="38">
        <v>8195.4666666666672</v>
      </c>
      <c r="J205" s="38">
        <v>8248.383333333335</v>
      </c>
      <c r="K205" s="31">
        <v>8142.55</v>
      </c>
      <c r="L205" s="31">
        <v>8019.05</v>
      </c>
      <c r="M205" s="31">
        <v>5.44313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92.2</v>
      </c>
      <c r="D206" s="38">
        <v>91.3</v>
      </c>
      <c r="E206" s="38">
        <v>89.899999999999991</v>
      </c>
      <c r="F206" s="38">
        <v>87.6</v>
      </c>
      <c r="G206" s="38">
        <v>86.199999999999989</v>
      </c>
      <c r="H206" s="38">
        <v>93.6</v>
      </c>
      <c r="I206" s="38">
        <v>95</v>
      </c>
      <c r="J206" s="38">
        <v>97.3</v>
      </c>
      <c r="K206" s="31">
        <v>92.7</v>
      </c>
      <c r="L206" s="31">
        <v>89</v>
      </c>
      <c r="M206" s="31">
        <v>153.36240000000001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590.29999999999995</v>
      </c>
      <c r="D207" s="38">
        <v>592.26666666666665</v>
      </c>
      <c r="E207" s="38">
        <v>584.0333333333333</v>
      </c>
      <c r="F207" s="38">
        <v>577.76666666666665</v>
      </c>
      <c r="G207" s="38">
        <v>569.5333333333333</v>
      </c>
      <c r="H207" s="38">
        <v>598.5333333333333</v>
      </c>
      <c r="I207" s="38">
        <v>606.76666666666665</v>
      </c>
      <c r="J207" s="38">
        <v>613.0333333333333</v>
      </c>
      <c r="K207" s="31">
        <v>600.5</v>
      </c>
      <c r="L207" s="31">
        <v>586</v>
      </c>
      <c r="M207" s="31">
        <v>20.871030000000001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868.15</v>
      </c>
      <c r="D208" s="38">
        <v>857.98333333333323</v>
      </c>
      <c r="E208" s="38">
        <v>843.96666666666647</v>
      </c>
      <c r="F208" s="38">
        <v>819.78333333333319</v>
      </c>
      <c r="G208" s="38">
        <v>805.76666666666642</v>
      </c>
      <c r="H208" s="38">
        <v>882.16666666666652</v>
      </c>
      <c r="I208" s="38">
        <v>896.18333333333317</v>
      </c>
      <c r="J208" s="38">
        <v>920.36666666666656</v>
      </c>
      <c r="K208" s="31">
        <v>872</v>
      </c>
      <c r="L208" s="31">
        <v>833.8</v>
      </c>
      <c r="M208" s="31">
        <v>23.76829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234</v>
      </c>
      <c r="D209" s="38">
        <v>235.15</v>
      </c>
      <c r="E209" s="38">
        <v>231.4</v>
      </c>
      <c r="F209" s="38">
        <v>228.8</v>
      </c>
      <c r="G209" s="38">
        <v>225.05</v>
      </c>
      <c r="H209" s="38">
        <v>237.75</v>
      </c>
      <c r="I209" s="38">
        <v>241.5</v>
      </c>
      <c r="J209" s="38">
        <v>244.1</v>
      </c>
      <c r="K209" s="31">
        <v>238.9</v>
      </c>
      <c r="L209" s="31">
        <v>232.55</v>
      </c>
      <c r="M209" s="31">
        <v>89.969179999999994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825.4</v>
      </c>
      <c r="D210" s="38">
        <v>816.33333333333337</v>
      </c>
      <c r="E210" s="38">
        <v>803.26666666666677</v>
      </c>
      <c r="F210" s="38">
        <v>781.13333333333344</v>
      </c>
      <c r="G210" s="38">
        <v>768.06666666666683</v>
      </c>
      <c r="H210" s="38">
        <v>838.4666666666667</v>
      </c>
      <c r="I210" s="38">
        <v>851.5333333333333</v>
      </c>
      <c r="J210" s="38">
        <v>873.66666666666663</v>
      </c>
      <c r="K210" s="31">
        <v>829.4</v>
      </c>
      <c r="L210" s="31">
        <v>794.2</v>
      </c>
      <c r="M210" s="31">
        <v>22.79372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1559.15</v>
      </c>
      <c r="D211" s="38">
        <v>1547.6333333333332</v>
      </c>
      <c r="E211" s="38">
        <v>1521.5166666666664</v>
      </c>
      <c r="F211" s="38">
        <v>1483.8833333333332</v>
      </c>
      <c r="G211" s="38">
        <v>1457.7666666666664</v>
      </c>
      <c r="H211" s="38">
        <v>1585.2666666666664</v>
      </c>
      <c r="I211" s="38">
        <v>1611.3833333333332</v>
      </c>
      <c r="J211" s="38">
        <v>1649.0166666666664</v>
      </c>
      <c r="K211" s="31">
        <v>1573.75</v>
      </c>
      <c r="L211" s="31">
        <v>1510</v>
      </c>
      <c r="M211" s="31">
        <v>1.64144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415.15</v>
      </c>
      <c r="D212" s="38">
        <v>413.61666666666662</v>
      </c>
      <c r="E212" s="38">
        <v>411.03333333333325</v>
      </c>
      <c r="F212" s="38">
        <v>406.91666666666663</v>
      </c>
      <c r="G212" s="38">
        <v>404.33333333333326</v>
      </c>
      <c r="H212" s="38">
        <v>417.73333333333323</v>
      </c>
      <c r="I212" s="38">
        <v>420.31666666666661</v>
      </c>
      <c r="J212" s="38">
        <v>424.43333333333322</v>
      </c>
      <c r="K212" s="31">
        <v>416.2</v>
      </c>
      <c r="L212" s="31">
        <v>409.5</v>
      </c>
      <c r="M212" s="31">
        <v>28.960899999999999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16.95</v>
      </c>
      <c r="D213" s="38">
        <v>16.95</v>
      </c>
      <c r="E213" s="38">
        <v>16.799999999999997</v>
      </c>
      <c r="F213" s="38">
        <v>16.649999999999999</v>
      </c>
      <c r="G213" s="38">
        <v>16.499999999999996</v>
      </c>
      <c r="H213" s="38">
        <v>17.099999999999998</v>
      </c>
      <c r="I213" s="38">
        <v>17.249999999999996</v>
      </c>
      <c r="J213" s="38">
        <v>17.399999999999999</v>
      </c>
      <c r="K213" s="31">
        <v>17.100000000000001</v>
      </c>
      <c r="L213" s="31">
        <v>16.8</v>
      </c>
      <c r="M213" s="31">
        <v>846.92729999999995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271.39999999999998</v>
      </c>
      <c r="D214" s="38">
        <v>272.18333333333334</v>
      </c>
      <c r="E214" s="38">
        <v>264.91666666666669</v>
      </c>
      <c r="F214" s="38">
        <v>258.43333333333334</v>
      </c>
      <c r="G214" s="38">
        <v>251.16666666666669</v>
      </c>
      <c r="H214" s="38">
        <v>278.66666666666669</v>
      </c>
      <c r="I214" s="38">
        <v>285.93333333333334</v>
      </c>
      <c r="J214" s="38">
        <v>292.41666666666669</v>
      </c>
      <c r="K214" s="31">
        <v>279.45</v>
      </c>
      <c r="L214" s="31">
        <v>265.7</v>
      </c>
      <c r="M214" s="31">
        <v>219.45155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92.75</v>
      </c>
      <c r="D215" s="38">
        <v>92.5</v>
      </c>
      <c r="E215" s="38">
        <v>91.6</v>
      </c>
      <c r="F215" s="38">
        <v>90.449999999999989</v>
      </c>
      <c r="G215" s="38">
        <v>89.549999999999983</v>
      </c>
      <c r="H215" s="38">
        <v>93.65</v>
      </c>
      <c r="I215" s="38">
        <v>94.550000000000011</v>
      </c>
      <c r="J215" s="38">
        <v>95.700000000000017</v>
      </c>
      <c r="K215" s="31">
        <v>93.4</v>
      </c>
      <c r="L215" s="31">
        <v>91.35</v>
      </c>
      <c r="M215" s="31">
        <v>466.68446999999998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641.65</v>
      </c>
      <c r="D216" s="38">
        <v>645.11666666666667</v>
      </c>
      <c r="E216" s="38">
        <v>633.13333333333333</v>
      </c>
      <c r="F216" s="38">
        <v>624.61666666666667</v>
      </c>
      <c r="G216" s="38">
        <v>612.63333333333333</v>
      </c>
      <c r="H216" s="38">
        <v>653.63333333333333</v>
      </c>
      <c r="I216" s="38">
        <v>665.61666666666667</v>
      </c>
      <c r="J216" s="38">
        <v>674.13333333333333</v>
      </c>
      <c r="K216" s="31">
        <v>657.1</v>
      </c>
      <c r="L216" s="31">
        <v>636.6</v>
      </c>
      <c r="M216" s="31">
        <v>13.09342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3"/>
      <c r="B1" s="354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45154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6" t="s">
        <v>16</v>
      </c>
      <c r="B9" s="348" t="s">
        <v>18</v>
      </c>
      <c r="C9" s="352" t="s">
        <v>20</v>
      </c>
      <c r="D9" s="352" t="s">
        <v>21</v>
      </c>
      <c r="E9" s="343" t="s">
        <v>22</v>
      </c>
      <c r="F9" s="344"/>
      <c r="G9" s="345"/>
      <c r="H9" s="343" t="s">
        <v>23</v>
      </c>
      <c r="I9" s="344"/>
      <c r="J9" s="345"/>
      <c r="K9" s="26"/>
      <c r="L9" s="27"/>
      <c r="M9" s="53"/>
      <c r="N9" s="1"/>
      <c r="O9" s="1"/>
    </row>
    <row r="10" spans="1:15" ht="42.75" customHeight="1">
      <c r="A10" s="350"/>
      <c r="B10" s="351"/>
      <c r="C10" s="351"/>
      <c r="D10" s="35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513.45000000000005</v>
      </c>
      <c r="D11" s="38">
        <v>514.91666666666663</v>
      </c>
      <c r="E11" s="38">
        <v>508.0333333333333</v>
      </c>
      <c r="F11" s="38">
        <v>502.61666666666667</v>
      </c>
      <c r="G11" s="38">
        <v>495.73333333333335</v>
      </c>
      <c r="H11" s="38">
        <v>520.33333333333326</v>
      </c>
      <c r="I11" s="38">
        <v>527.2166666666667</v>
      </c>
      <c r="J11" s="38">
        <v>532.63333333333321</v>
      </c>
      <c r="K11" s="31">
        <v>521.79999999999995</v>
      </c>
      <c r="L11" s="31">
        <v>509.5</v>
      </c>
      <c r="M11" s="31">
        <v>1.61632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28680.35</v>
      </c>
      <c r="D12" s="38">
        <v>28871.416666666668</v>
      </c>
      <c r="E12" s="38">
        <v>28277.933333333334</v>
      </c>
      <c r="F12" s="38">
        <v>27875.516666666666</v>
      </c>
      <c r="G12" s="38">
        <v>27282.033333333333</v>
      </c>
      <c r="H12" s="38">
        <v>29273.833333333336</v>
      </c>
      <c r="I12" s="38">
        <v>29867.316666666666</v>
      </c>
      <c r="J12" s="38">
        <v>30269.733333333337</v>
      </c>
      <c r="K12" s="31">
        <v>29464.9</v>
      </c>
      <c r="L12" s="31">
        <v>28469</v>
      </c>
      <c r="M12" s="31">
        <v>3.8949999999999999E-2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561.85</v>
      </c>
      <c r="D13" s="38">
        <v>563.33333333333337</v>
      </c>
      <c r="E13" s="38">
        <v>554.7166666666667</v>
      </c>
      <c r="F13" s="38">
        <v>547.58333333333337</v>
      </c>
      <c r="G13" s="38">
        <v>538.9666666666667</v>
      </c>
      <c r="H13" s="38">
        <v>570.4666666666667</v>
      </c>
      <c r="I13" s="38">
        <v>579.08333333333326</v>
      </c>
      <c r="J13" s="38">
        <v>586.2166666666667</v>
      </c>
      <c r="K13" s="31">
        <v>571.95000000000005</v>
      </c>
      <c r="L13" s="31">
        <v>556.20000000000005</v>
      </c>
      <c r="M13" s="31">
        <v>3.5307599999999999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463.9</v>
      </c>
      <c r="D14" s="38">
        <v>459.59999999999997</v>
      </c>
      <c r="E14" s="38">
        <v>453.34999999999991</v>
      </c>
      <c r="F14" s="38">
        <v>442.79999999999995</v>
      </c>
      <c r="G14" s="38">
        <v>436.5499999999999</v>
      </c>
      <c r="H14" s="38">
        <v>470.14999999999992</v>
      </c>
      <c r="I14" s="38">
        <v>476.40000000000003</v>
      </c>
      <c r="J14" s="38">
        <v>486.94999999999993</v>
      </c>
      <c r="K14" s="31">
        <v>465.85</v>
      </c>
      <c r="L14" s="31">
        <v>449.05</v>
      </c>
      <c r="M14" s="31">
        <v>11.7104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1600.75</v>
      </c>
      <c r="D15" s="38">
        <v>1603.9166666666667</v>
      </c>
      <c r="E15" s="38">
        <v>1585.9333333333334</v>
      </c>
      <c r="F15" s="38">
        <v>1571.1166666666666</v>
      </c>
      <c r="G15" s="38">
        <v>1553.1333333333332</v>
      </c>
      <c r="H15" s="38">
        <v>1618.7333333333336</v>
      </c>
      <c r="I15" s="38">
        <v>1636.7166666666667</v>
      </c>
      <c r="J15" s="38">
        <v>1651.5333333333338</v>
      </c>
      <c r="K15" s="31">
        <v>1621.9</v>
      </c>
      <c r="L15" s="31">
        <v>1589.1</v>
      </c>
      <c r="M15" s="31">
        <v>1.6820600000000001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4354.7</v>
      </c>
      <c r="D16" s="38">
        <v>4369.6333333333341</v>
      </c>
      <c r="E16" s="38">
        <v>4239.2666666666682</v>
      </c>
      <c r="F16" s="38">
        <v>4123.8333333333339</v>
      </c>
      <c r="G16" s="38">
        <v>3993.4666666666681</v>
      </c>
      <c r="H16" s="38">
        <v>4485.0666666666684</v>
      </c>
      <c r="I16" s="38">
        <v>4615.4333333333352</v>
      </c>
      <c r="J16" s="38">
        <v>4730.8666666666686</v>
      </c>
      <c r="K16" s="31">
        <v>4500</v>
      </c>
      <c r="L16" s="31">
        <v>4254.2</v>
      </c>
      <c r="M16" s="31">
        <v>7.53925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23637.8</v>
      </c>
      <c r="D17" s="38">
        <v>23520.966666666664</v>
      </c>
      <c r="E17" s="38">
        <v>23285.433333333327</v>
      </c>
      <c r="F17" s="38">
        <v>22933.066666666662</v>
      </c>
      <c r="G17" s="38">
        <v>22697.533333333326</v>
      </c>
      <c r="H17" s="38">
        <v>23873.333333333328</v>
      </c>
      <c r="I17" s="38">
        <v>24108.866666666661</v>
      </c>
      <c r="J17" s="38">
        <v>24461.23333333333</v>
      </c>
      <c r="K17" s="31">
        <v>23756.5</v>
      </c>
      <c r="L17" s="31">
        <v>23168.6</v>
      </c>
      <c r="M17" s="31">
        <v>0.18629000000000001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1910.35</v>
      </c>
      <c r="D18" s="38">
        <v>1921.6666666666667</v>
      </c>
      <c r="E18" s="38">
        <v>1893.6833333333334</v>
      </c>
      <c r="F18" s="38">
        <v>1877.0166666666667</v>
      </c>
      <c r="G18" s="38">
        <v>1849.0333333333333</v>
      </c>
      <c r="H18" s="38">
        <v>1938.3333333333335</v>
      </c>
      <c r="I18" s="38">
        <v>1966.3166666666666</v>
      </c>
      <c r="J18" s="38">
        <v>1982.9833333333336</v>
      </c>
      <c r="K18" s="31">
        <v>1949.65</v>
      </c>
      <c r="L18" s="31">
        <v>1905</v>
      </c>
      <c r="M18" s="31">
        <v>3.0778400000000001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2456</v>
      </c>
      <c r="D19" s="38">
        <v>2447</v>
      </c>
      <c r="E19" s="38">
        <v>2409.0500000000002</v>
      </c>
      <c r="F19" s="38">
        <v>2362.1000000000004</v>
      </c>
      <c r="G19" s="38">
        <v>2324.1500000000005</v>
      </c>
      <c r="H19" s="38">
        <v>2493.9499999999998</v>
      </c>
      <c r="I19" s="38">
        <v>2531.8999999999996</v>
      </c>
      <c r="J19" s="38">
        <v>2578.8499999999995</v>
      </c>
      <c r="K19" s="31">
        <v>2484.9499999999998</v>
      </c>
      <c r="L19" s="31">
        <v>2400.0500000000002</v>
      </c>
      <c r="M19" s="31">
        <v>97.869190000000003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951.25</v>
      </c>
      <c r="D20" s="38">
        <v>950.05000000000007</v>
      </c>
      <c r="E20" s="38">
        <v>941.30000000000018</v>
      </c>
      <c r="F20" s="38">
        <v>931.35000000000014</v>
      </c>
      <c r="G20" s="38">
        <v>922.60000000000025</v>
      </c>
      <c r="H20" s="38">
        <v>960.00000000000011</v>
      </c>
      <c r="I20" s="38">
        <v>968.74999999999989</v>
      </c>
      <c r="J20" s="38">
        <v>978.7</v>
      </c>
      <c r="K20" s="31">
        <v>958.8</v>
      </c>
      <c r="L20" s="31">
        <v>940.1</v>
      </c>
      <c r="M20" s="31">
        <v>10.399010000000001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787.15</v>
      </c>
      <c r="D21" s="38">
        <v>784.15</v>
      </c>
      <c r="E21" s="38">
        <v>774.09999999999991</v>
      </c>
      <c r="F21" s="38">
        <v>761.05</v>
      </c>
      <c r="G21" s="38">
        <v>750.99999999999989</v>
      </c>
      <c r="H21" s="38">
        <v>797.19999999999993</v>
      </c>
      <c r="I21" s="38">
        <v>807.24999999999989</v>
      </c>
      <c r="J21" s="38">
        <v>820.3</v>
      </c>
      <c r="K21" s="31">
        <v>794.2</v>
      </c>
      <c r="L21" s="31">
        <v>771.1</v>
      </c>
      <c r="M21" s="31">
        <v>178.41453999999999</v>
      </c>
      <c r="N21" s="1"/>
      <c r="O21" s="1"/>
    </row>
    <row r="22" spans="1:15" ht="12" customHeight="1">
      <c r="A22" s="33">
        <v>12</v>
      </c>
      <c r="B22" s="58" t="s">
        <v>858</v>
      </c>
      <c r="C22" s="31">
        <v>286.10000000000002</v>
      </c>
      <c r="D22" s="38">
        <v>283.7</v>
      </c>
      <c r="E22" s="38">
        <v>278.45</v>
      </c>
      <c r="F22" s="38">
        <v>270.8</v>
      </c>
      <c r="G22" s="38">
        <v>265.55</v>
      </c>
      <c r="H22" s="38">
        <v>291.34999999999997</v>
      </c>
      <c r="I22" s="38">
        <v>296.59999999999997</v>
      </c>
      <c r="J22" s="38">
        <v>304.24999999999994</v>
      </c>
      <c r="K22" s="31">
        <v>288.95</v>
      </c>
      <c r="L22" s="31">
        <v>276.05</v>
      </c>
      <c r="M22" s="31">
        <v>106.60571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635.6</v>
      </c>
      <c r="D23" s="38">
        <v>637.45000000000005</v>
      </c>
      <c r="E23" s="38">
        <v>626.95000000000005</v>
      </c>
      <c r="F23" s="38">
        <v>618.29999999999995</v>
      </c>
      <c r="G23" s="38">
        <v>607.79999999999995</v>
      </c>
      <c r="H23" s="38">
        <v>646.10000000000014</v>
      </c>
      <c r="I23" s="38">
        <v>656.60000000000014</v>
      </c>
      <c r="J23" s="38">
        <v>665.25000000000023</v>
      </c>
      <c r="K23" s="31">
        <v>647.95000000000005</v>
      </c>
      <c r="L23" s="31">
        <v>628.79999999999995</v>
      </c>
      <c r="M23" s="31">
        <v>7.46617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808.3</v>
      </c>
      <c r="D24" s="38">
        <v>806.5333333333333</v>
      </c>
      <c r="E24" s="38">
        <v>791.86666666666656</v>
      </c>
      <c r="F24" s="38">
        <v>775.43333333333328</v>
      </c>
      <c r="G24" s="38">
        <v>760.76666666666654</v>
      </c>
      <c r="H24" s="38">
        <v>822.96666666666658</v>
      </c>
      <c r="I24" s="38">
        <v>837.63333333333333</v>
      </c>
      <c r="J24" s="38">
        <v>854.06666666666661</v>
      </c>
      <c r="K24" s="31">
        <v>821.2</v>
      </c>
      <c r="L24" s="31">
        <v>790.1</v>
      </c>
      <c r="M24" s="31">
        <v>82.770529999999994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375.8</v>
      </c>
      <c r="D25" s="38">
        <v>375.59999999999997</v>
      </c>
      <c r="E25" s="38">
        <v>371.39999999999992</v>
      </c>
      <c r="F25" s="38">
        <v>366.99999999999994</v>
      </c>
      <c r="G25" s="38">
        <v>362.7999999999999</v>
      </c>
      <c r="H25" s="38">
        <v>379.99999999999994</v>
      </c>
      <c r="I25" s="38">
        <v>384.2</v>
      </c>
      <c r="J25" s="38">
        <v>388.59999999999997</v>
      </c>
      <c r="K25" s="31">
        <v>379.8</v>
      </c>
      <c r="L25" s="31">
        <v>371.2</v>
      </c>
      <c r="M25" s="31">
        <v>12.821719999999999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182.65</v>
      </c>
      <c r="D26" s="38">
        <v>181.86666666666667</v>
      </c>
      <c r="E26" s="38">
        <v>180.18333333333334</v>
      </c>
      <c r="F26" s="38">
        <v>177.71666666666667</v>
      </c>
      <c r="G26" s="38">
        <v>176.03333333333333</v>
      </c>
      <c r="H26" s="38">
        <v>184.33333333333334</v>
      </c>
      <c r="I26" s="38">
        <v>186.01666666666668</v>
      </c>
      <c r="J26" s="38">
        <v>188.48333333333335</v>
      </c>
      <c r="K26" s="31">
        <v>183.55</v>
      </c>
      <c r="L26" s="31">
        <v>179.4</v>
      </c>
      <c r="M26" s="31">
        <v>23.934190000000001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211.95</v>
      </c>
      <c r="D27" s="38">
        <v>211.04999999999998</v>
      </c>
      <c r="E27" s="38">
        <v>208.89999999999998</v>
      </c>
      <c r="F27" s="38">
        <v>205.85</v>
      </c>
      <c r="G27" s="38">
        <v>203.7</v>
      </c>
      <c r="H27" s="38">
        <v>214.09999999999997</v>
      </c>
      <c r="I27" s="38">
        <v>216.25</v>
      </c>
      <c r="J27" s="38">
        <v>219.29999999999995</v>
      </c>
      <c r="K27" s="31">
        <v>213.2</v>
      </c>
      <c r="L27" s="31">
        <v>208</v>
      </c>
      <c r="M27" s="31">
        <v>19.038319999999999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364.55</v>
      </c>
      <c r="D28" s="38">
        <v>367.06666666666666</v>
      </c>
      <c r="E28" s="38">
        <v>357.2833333333333</v>
      </c>
      <c r="F28" s="38">
        <v>350.01666666666665</v>
      </c>
      <c r="G28" s="38">
        <v>340.23333333333329</v>
      </c>
      <c r="H28" s="38">
        <v>374.33333333333331</v>
      </c>
      <c r="I28" s="38">
        <v>384.11666666666673</v>
      </c>
      <c r="J28" s="38">
        <v>391.38333333333333</v>
      </c>
      <c r="K28" s="31">
        <v>376.85</v>
      </c>
      <c r="L28" s="31">
        <v>359.8</v>
      </c>
      <c r="M28" s="31">
        <v>1.52989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1059.8499999999999</v>
      </c>
      <c r="D29" s="38">
        <v>1069.2833333333333</v>
      </c>
      <c r="E29" s="38">
        <v>1046.5666666666666</v>
      </c>
      <c r="F29" s="38">
        <v>1033.2833333333333</v>
      </c>
      <c r="G29" s="38">
        <v>1010.5666666666666</v>
      </c>
      <c r="H29" s="38">
        <v>1082.5666666666666</v>
      </c>
      <c r="I29" s="38">
        <v>1105.2833333333333</v>
      </c>
      <c r="J29" s="38">
        <v>1118.5666666666666</v>
      </c>
      <c r="K29" s="31">
        <v>1092</v>
      </c>
      <c r="L29" s="31">
        <v>1056</v>
      </c>
      <c r="M29" s="31">
        <v>1.2455700000000001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1067.5999999999999</v>
      </c>
      <c r="D30" s="38">
        <v>1067.8666666666666</v>
      </c>
      <c r="E30" s="38">
        <v>1055.7333333333331</v>
      </c>
      <c r="F30" s="38">
        <v>1043.8666666666666</v>
      </c>
      <c r="G30" s="38">
        <v>1031.7333333333331</v>
      </c>
      <c r="H30" s="38">
        <v>1079.7333333333331</v>
      </c>
      <c r="I30" s="38">
        <v>1091.8666666666668</v>
      </c>
      <c r="J30" s="38">
        <v>1103.7333333333331</v>
      </c>
      <c r="K30" s="31">
        <v>1080</v>
      </c>
      <c r="L30" s="31">
        <v>1056</v>
      </c>
      <c r="M30" s="31">
        <v>1.7554799999999999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3624.3</v>
      </c>
      <c r="D31" s="38">
        <v>3612.6166666666668</v>
      </c>
      <c r="E31" s="38">
        <v>3556.6833333333334</v>
      </c>
      <c r="F31" s="38">
        <v>3489.0666666666666</v>
      </c>
      <c r="G31" s="38">
        <v>3433.1333333333332</v>
      </c>
      <c r="H31" s="38">
        <v>3680.2333333333336</v>
      </c>
      <c r="I31" s="38">
        <v>3736.166666666667</v>
      </c>
      <c r="J31" s="38">
        <v>3803.7833333333338</v>
      </c>
      <c r="K31" s="31">
        <v>3668.55</v>
      </c>
      <c r="L31" s="31">
        <v>3545</v>
      </c>
      <c r="M31" s="31">
        <v>0.42192000000000002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1738.6</v>
      </c>
      <c r="D32" s="38">
        <v>1720</v>
      </c>
      <c r="E32" s="38">
        <v>1695</v>
      </c>
      <c r="F32" s="38">
        <v>1651.4</v>
      </c>
      <c r="G32" s="38">
        <v>1626.4</v>
      </c>
      <c r="H32" s="38">
        <v>1763.6</v>
      </c>
      <c r="I32" s="38">
        <v>1788.6</v>
      </c>
      <c r="J32" s="38">
        <v>1832.1999999999998</v>
      </c>
      <c r="K32" s="31">
        <v>1745</v>
      </c>
      <c r="L32" s="31">
        <v>1676.4</v>
      </c>
      <c r="M32" s="31">
        <v>1.26369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790.6</v>
      </c>
      <c r="D33" s="38">
        <v>783.76666666666677</v>
      </c>
      <c r="E33" s="38">
        <v>769.53333333333353</v>
      </c>
      <c r="F33" s="38">
        <v>748.46666666666681</v>
      </c>
      <c r="G33" s="38">
        <v>734.23333333333358</v>
      </c>
      <c r="H33" s="38">
        <v>804.83333333333348</v>
      </c>
      <c r="I33" s="38">
        <v>819.06666666666683</v>
      </c>
      <c r="J33" s="38">
        <v>840.13333333333344</v>
      </c>
      <c r="K33" s="31">
        <v>798</v>
      </c>
      <c r="L33" s="31">
        <v>762.7</v>
      </c>
      <c r="M33" s="31">
        <v>1.83541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3795.45</v>
      </c>
      <c r="D34" s="38">
        <v>3795.1666666666665</v>
      </c>
      <c r="E34" s="38">
        <v>3745.333333333333</v>
      </c>
      <c r="F34" s="38">
        <v>3695.2166666666667</v>
      </c>
      <c r="G34" s="38">
        <v>3645.3833333333332</v>
      </c>
      <c r="H34" s="38">
        <v>3845.2833333333328</v>
      </c>
      <c r="I34" s="38">
        <v>3895.1166666666659</v>
      </c>
      <c r="J34" s="38">
        <v>3945.2333333333327</v>
      </c>
      <c r="K34" s="31">
        <v>3845</v>
      </c>
      <c r="L34" s="31">
        <v>3745.05</v>
      </c>
      <c r="M34" s="31">
        <v>1.28454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2336.6999999999998</v>
      </c>
      <c r="D35" s="38">
        <v>2334.5666666666666</v>
      </c>
      <c r="E35" s="38">
        <v>2319.1333333333332</v>
      </c>
      <c r="F35" s="38">
        <v>2301.5666666666666</v>
      </c>
      <c r="G35" s="38">
        <v>2286.1333333333332</v>
      </c>
      <c r="H35" s="38">
        <v>2352.1333333333332</v>
      </c>
      <c r="I35" s="38">
        <v>2367.5666666666666</v>
      </c>
      <c r="J35" s="38">
        <v>2385.1333333333332</v>
      </c>
      <c r="K35" s="31">
        <v>2350</v>
      </c>
      <c r="L35" s="31">
        <v>2317</v>
      </c>
      <c r="M35" s="31">
        <v>0.17824999999999999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613.5</v>
      </c>
      <c r="D36" s="38">
        <v>620.48333333333335</v>
      </c>
      <c r="E36" s="38">
        <v>603.06666666666672</v>
      </c>
      <c r="F36" s="38">
        <v>592.63333333333333</v>
      </c>
      <c r="G36" s="38">
        <v>575.2166666666667</v>
      </c>
      <c r="H36" s="38">
        <v>630.91666666666674</v>
      </c>
      <c r="I36" s="38">
        <v>648.33333333333326</v>
      </c>
      <c r="J36" s="38">
        <v>658.76666666666677</v>
      </c>
      <c r="K36" s="31">
        <v>637.9</v>
      </c>
      <c r="L36" s="31">
        <v>610.04999999999995</v>
      </c>
      <c r="M36" s="31">
        <v>28.773440000000001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2603.0500000000002</v>
      </c>
      <c r="D37" s="38">
        <v>2564.7333333333336</v>
      </c>
      <c r="E37" s="38">
        <v>2506.4666666666672</v>
      </c>
      <c r="F37" s="38">
        <v>2409.8833333333337</v>
      </c>
      <c r="G37" s="38">
        <v>2351.6166666666672</v>
      </c>
      <c r="H37" s="38">
        <v>2661.3166666666671</v>
      </c>
      <c r="I37" s="38">
        <v>2719.5833333333335</v>
      </c>
      <c r="J37" s="38">
        <v>2816.166666666667</v>
      </c>
      <c r="K37" s="31">
        <v>2623</v>
      </c>
      <c r="L37" s="31">
        <v>2468.15</v>
      </c>
      <c r="M37" s="31">
        <v>2.9922900000000001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440.95</v>
      </c>
      <c r="D38" s="38">
        <v>443.7</v>
      </c>
      <c r="E38" s="38">
        <v>434.9</v>
      </c>
      <c r="F38" s="38">
        <v>428.84999999999997</v>
      </c>
      <c r="G38" s="38">
        <v>420.04999999999995</v>
      </c>
      <c r="H38" s="38">
        <v>449.75</v>
      </c>
      <c r="I38" s="38">
        <v>458.55000000000007</v>
      </c>
      <c r="J38" s="38">
        <v>464.6</v>
      </c>
      <c r="K38" s="31">
        <v>452.5</v>
      </c>
      <c r="L38" s="31">
        <v>437.65</v>
      </c>
      <c r="M38" s="31">
        <v>42.081189999999999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1775.45</v>
      </c>
      <c r="D39" s="38">
        <v>1762.9333333333334</v>
      </c>
      <c r="E39" s="38">
        <v>1724.9166666666667</v>
      </c>
      <c r="F39" s="38">
        <v>1674.3833333333334</v>
      </c>
      <c r="G39" s="38">
        <v>1636.3666666666668</v>
      </c>
      <c r="H39" s="38">
        <v>1813.4666666666667</v>
      </c>
      <c r="I39" s="38">
        <v>1851.4833333333331</v>
      </c>
      <c r="J39" s="38">
        <v>1902.0166666666667</v>
      </c>
      <c r="K39" s="31">
        <v>1800.95</v>
      </c>
      <c r="L39" s="31">
        <v>1712.4</v>
      </c>
      <c r="M39" s="31">
        <v>10.448930000000001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948.85</v>
      </c>
      <c r="D40" s="38">
        <v>949.88333333333333</v>
      </c>
      <c r="E40" s="38">
        <v>939.81666666666661</v>
      </c>
      <c r="F40" s="38">
        <v>930.7833333333333</v>
      </c>
      <c r="G40" s="38">
        <v>920.71666666666658</v>
      </c>
      <c r="H40" s="38">
        <v>958.91666666666663</v>
      </c>
      <c r="I40" s="38">
        <v>968.98333333333346</v>
      </c>
      <c r="J40" s="38">
        <v>978.01666666666665</v>
      </c>
      <c r="K40" s="31">
        <v>959.95</v>
      </c>
      <c r="L40" s="31">
        <v>940.85</v>
      </c>
      <c r="M40" s="31">
        <v>1.4276199999999999</v>
      </c>
      <c r="N40" s="1"/>
      <c r="O40" s="1"/>
    </row>
    <row r="41" spans="1:15" ht="12.75" customHeight="1">
      <c r="A41" s="33">
        <v>31</v>
      </c>
      <c r="B41" s="58" t="s">
        <v>860</v>
      </c>
      <c r="C41" s="31">
        <v>4145.25</v>
      </c>
      <c r="D41" s="38">
        <v>4108.4333333333334</v>
      </c>
      <c r="E41" s="38">
        <v>4044.8166666666666</v>
      </c>
      <c r="F41" s="38">
        <v>3944.3833333333332</v>
      </c>
      <c r="G41" s="38">
        <v>3880.7666666666664</v>
      </c>
      <c r="H41" s="38">
        <v>4208.8666666666668</v>
      </c>
      <c r="I41" s="38">
        <v>4272.4833333333336</v>
      </c>
      <c r="J41" s="38">
        <v>4372.916666666667</v>
      </c>
      <c r="K41" s="31">
        <v>4172.05</v>
      </c>
      <c r="L41" s="31">
        <v>4008</v>
      </c>
      <c r="M41" s="31">
        <v>0.85129999999999995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1575.4</v>
      </c>
      <c r="D42" s="38">
        <v>1568.3666666666668</v>
      </c>
      <c r="E42" s="38">
        <v>1550.7333333333336</v>
      </c>
      <c r="F42" s="38">
        <v>1526.0666666666668</v>
      </c>
      <c r="G42" s="38">
        <v>1508.4333333333336</v>
      </c>
      <c r="H42" s="38">
        <v>1593.0333333333335</v>
      </c>
      <c r="I42" s="38">
        <v>1610.6666666666667</v>
      </c>
      <c r="J42" s="38">
        <v>1635.3333333333335</v>
      </c>
      <c r="K42" s="31">
        <v>1586</v>
      </c>
      <c r="L42" s="31">
        <v>1543.7</v>
      </c>
      <c r="M42" s="31">
        <v>8.8526900000000008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4820.8500000000004</v>
      </c>
      <c r="D43" s="38">
        <v>4826.1333333333341</v>
      </c>
      <c r="E43" s="38">
        <v>4724.7166666666681</v>
      </c>
      <c r="F43" s="38">
        <v>4628.5833333333339</v>
      </c>
      <c r="G43" s="38">
        <v>4527.1666666666679</v>
      </c>
      <c r="H43" s="38">
        <v>4922.2666666666682</v>
      </c>
      <c r="I43" s="38">
        <v>5023.6833333333343</v>
      </c>
      <c r="J43" s="38">
        <v>5119.8166666666684</v>
      </c>
      <c r="K43" s="31">
        <v>4927.55</v>
      </c>
      <c r="L43" s="31">
        <v>4730</v>
      </c>
      <c r="M43" s="31">
        <v>8.3213600000000003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399.5</v>
      </c>
      <c r="D44" s="38">
        <v>395.84999999999997</v>
      </c>
      <c r="E44" s="38">
        <v>390.34999999999991</v>
      </c>
      <c r="F44" s="38">
        <v>381.19999999999993</v>
      </c>
      <c r="G44" s="38">
        <v>375.69999999999987</v>
      </c>
      <c r="H44" s="38">
        <v>404.99999999999994</v>
      </c>
      <c r="I44" s="38">
        <v>410.50000000000006</v>
      </c>
      <c r="J44" s="38">
        <v>419.65</v>
      </c>
      <c r="K44" s="31">
        <v>401.35</v>
      </c>
      <c r="L44" s="31">
        <v>386.7</v>
      </c>
      <c r="M44" s="31">
        <v>39.005279999999999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268.45</v>
      </c>
      <c r="D45" s="38">
        <v>267.7833333333333</v>
      </c>
      <c r="E45" s="38">
        <v>265.66666666666663</v>
      </c>
      <c r="F45" s="38">
        <v>262.88333333333333</v>
      </c>
      <c r="G45" s="38">
        <v>260.76666666666665</v>
      </c>
      <c r="H45" s="38">
        <v>270.56666666666661</v>
      </c>
      <c r="I45" s="38">
        <v>272.68333333333328</v>
      </c>
      <c r="J45" s="38">
        <v>275.46666666666658</v>
      </c>
      <c r="K45" s="31">
        <v>269.89999999999998</v>
      </c>
      <c r="L45" s="31">
        <v>265</v>
      </c>
      <c r="M45" s="31">
        <v>6.5886699999999996</v>
      </c>
      <c r="N45" s="1"/>
      <c r="O45" s="1"/>
    </row>
    <row r="46" spans="1:15" ht="12.75" customHeight="1">
      <c r="A46" s="33">
        <v>36</v>
      </c>
      <c r="B46" s="58" t="s">
        <v>859</v>
      </c>
      <c r="C46" s="31">
        <v>539.15</v>
      </c>
      <c r="D46" s="38">
        <v>529.0333333333333</v>
      </c>
      <c r="E46" s="38">
        <v>514.11666666666656</v>
      </c>
      <c r="F46" s="38">
        <v>489.08333333333326</v>
      </c>
      <c r="G46" s="38">
        <v>474.16666666666652</v>
      </c>
      <c r="H46" s="38">
        <v>554.06666666666661</v>
      </c>
      <c r="I46" s="38">
        <v>568.98333333333335</v>
      </c>
      <c r="J46" s="38">
        <v>594.01666666666665</v>
      </c>
      <c r="K46" s="31">
        <v>543.95000000000005</v>
      </c>
      <c r="L46" s="31">
        <v>504</v>
      </c>
      <c r="M46" s="31">
        <v>6.8756500000000003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509.8</v>
      </c>
      <c r="D47" s="38">
        <v>517.35</v>
      </c>
      <c r="E47" s="38">
        <v>500.45000000000005</v>
      </c>
      <c r="F47" s="38">
        <v>491.1</v>
      </c>
      <c r="G47" s="38">
        <v>474.20000000000005</v>
      </c>
      <c r="H47" s="38">
        <v>526.70000000000005</v>
      </c>
      <c r="I47" s="38">
        <v>543.59999999999991</v>
      </c>
      <c r="J47" s="38">
        <v>552.95000000000005</v>
      </c>
      <c r="K47" s="31">
        <v>534.25</v>
      </c>
      <c r="L47" s="31">
        <v>508</v>
      </c>
      <c r="M47" s="31">
        <v>1.3222400000000001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186.85</v>
      </c>
      <c r="D48" s="38">
        <v>185.65</v>
      </c>
      <c r="E48" s="38">
        <v>183.3</v>
      </c>
      <c r="F48" s="38">
        <v>179.75</v>
      </c>
      <c r="G48" s="38">
        <v>177.4</v>
      </c>
      <c r="H48" s="38">
        <v>189.20000000000002</v>
      </c>
      <c r="I48" s="38">
        <v>191.54999999999998</v>
      </c>
      <c r="J48" s="38">
        <v>195.10000000000002</v>
      </c>
      <c r="K48" s="31">
        <v>188</v>
      </c>
      <c r="L48" s="31">
        <v>182.1</v>
      </c>
      <c r="M48" s="31">
        <v>141.3759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3202.6</v>
      </c>
      <c r="D49" s="38">
        <v>3188.25</v>
      </c>
      <c r="E49" s="38">
        <v>3166.6</v>
      </c>
      <c r="F49" s="38">
        <v>3130.6</v>
      </c>
      <c r="G49" s="38">
        <v>3108.95</v>
      </c>
      <c r="H49" s="38">
        <v>3224.25</v>
      </c>
      <c r="I49" s="38">
        <v>3245.8999999999996</v>
      </c>
      <c r="J49" s="38">
        <v>3281.9</v>
      </c>
      <c r="K49" s="31">
        <v>3209.9</v>
      </c>
      <c r="L49" s="31">
        <v>3152.25</v>
      </c>
      <c r="M49" s="31">
        <v>8.1553400000000007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306.95</v>
      </c>
      <c r="D50" s="38">
        <v>307.15000000000003</v>
      </c>
      <c r="E50" s="38">
        <v>304.80000000000007</v>
      </c>
      <c r="F50" s="38">
        <v>302.65000000000003</v>
      </c>
      <c r="G50" s="38">
        <v>300.30000000000007</v>
      </c>
      <c r="H50" s="38">
        <v>309.30000000000007</v>
      </c>
      <c r="I50" s="38">
        <v>311.65000000000009</v>
      </c>
      <c r="J50" s="38">
        <v>313.80000000000007</v>
      </c>
      <c r="K50" s="31">
        <v>309.5</v>
      </c>
      <c r="L50" s="31">
        <v>305</v>
      </c>
      <c r="M50" s="31">
        <v>0.97236999999999996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1989.45</v>
      </c>
      <c r="D51" s="38">
        <v>1963.75</v>
      </c>
      <c r="E51" s="38">
        <v>1925.7</v>
      </c>
      <c r="F51" s="38">
        <v>1861.95</v>
      </c>
      <c r="G51" s="38">
        <v>1823.9</v>
      </c>
      <c r="H51" s="38">
        <v>2027.5</v>
      </c>
      <c r="I51" s="38">
        <v>2065.5500000000002</v>
      </c>
      <c r="J51" s="38">
        <v>2129.3000000000002</v>
      </c>
      <c r="K51" s="31">
        <v>2001.8</v>
      </c>
      <c r="L51" s="31">
        <v>1900</v>
      </c>
      <c r="M51" s="31">
        <v>9.00596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6774.8</v>
      </c>
      <c r="D52" s="38">
        <v>6748.3166666666666</v>
      </c>
      <c r="E52" s="38">
        <v>6686.583333333333</v>
      </c>
      <c r="F52" s="38">
        <v>6598.3666666666668</v>
      </c>
      <c r="G52" s="38">
        <v>6536.6333333333332</v>
      </c>
      <c r="H52" s="38">
        <v>6836.5333333333328</v>
      </c>
      <c r="I52" s="38">
        <v>6898.2666666666664</v>
      </c>
      <c r="J52" s="38">
        <v>6986.4833333333327</v>
      </c>
      <c r="K52" s="31">
        <v>6810.05</v>
      </c>
      <c r="L52" s="31">
        <v>6660.1</v>
      </c>
      <c r="M52" s="31">
        <v>0.37342999999999998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706.6</v>
      </c>
      <c r="D53" s="38">
        <v>705.48333333333323</v>
      </c>
      <c r="E53" s="38">
        <v>700.16666666666652</v>
      </c>
      <c r="F53" s="38">
        <v>693.73333333333323</v>
      </c>
      <c r="G53" s="38">
        <v>688.41666666666652</v>
      </c>
      <c r="H53" s="38">
        <v>711.91666666666652</v>
      </c>
      <c r="I53" s="38">
        <v>717.23333333333335</v>
      </c>
      <c r="J53" s="38">
        <v>723.66666666666652</v>
      </c>
      <c r="K53" s="31">
        <v>710.8</v>
      </c>
      <c r="L53" s="31">
        <v>699.05</v>
      </c>
      <c r="M53" s="31">
        <v>6.3596199999999996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871.65</v>
      </c>
      <c r="D54" s="38">
        <v>870</v>
      </c>
      <c r="E54" s="38">
        <v>852.3</v>
      </c>
      <c r="F54" s="38">
        <v>832.94999999999993</v>
      </c>
      <c r="G54" s="38">
        <v>815.24999999999989</v>
      </c>
      <c r="H54" s="38">
        <v>889.35</v>
      </c>
      <c r="I54" s="38">
        <v>907.05000000000007</v>
      </c>
      <c r="J54" s="38">
        <v>926.40000000000009</v>
      </c>
      <c r="K54" s="31">
        <v>887.7</v>
      </c>
      <c r="L54" s="31">
        <v>850.65</v>
      </c>
      <c r="M54" s="31">
        <v>36.31606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406.85</v>
      </c>
      <c r="D55" s="38">
        <v>407.13333333333338</v>
      </c>
      <c r="E55" s="38">
        <v>402.66666666666674</v>
      </c>
      <c r="F55" s="38">
        <v>398.48333333333335</v>
      </c>
      <c r="G55" s="38">
        <v>394.01666666666671</v>
      </c>
      <c r="H55" s="38">
        <v>411.31666666666678</v>
      </c>
      <c r="I55" s="38">
        <v>415.78333333333336</v>
      </c>
      <c r="J55" s="38">
        <v>419.96666666666681</v>
      </c>
      <c r="K55" s="31">
        <v>411.6</v>
      </c>
      <c r="L55" s="31">
        <v>402.95</v>
      </c>
      <c r="M55" s="31">
        <v>1.5465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3509.3</v>
      </c>
      <c r="D56" s="38">
        <v>3525.75</v>
      </c>
      <c r="E56" s="38">
        <v>3483.55</v>
      </c>
      <c r="F56" s="38">
        <v>3457.8</v>
      </c>
      <c r="G56" s="38">
        <v>3415.6000000000004</v>
      </c>
      <c r="H56" s="38">
        <v>3551.5</v>
      </c>
      <c r="I56" s="38">
        <v>3593.7</v>
      </c>
      <c r="J56" s="38">
        <v>3619.45</v>
      </c>
      <c r="K56" s="31">
        <v>3567.95</v>
      </c>
      <c r="L56" s="31">
        <v>3500</v>
      </c>
      <c r="M56" s="31">
        <v>2.4450400000000001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939.95</v>
      </c>
      <c r="D57" s="38">
        <v>937.38333333333333</v>
      </c>
      <c r="E57" s="38">
        <v>931.4666666666667</v>
      </c>
      <c r="F57" s="38">
        <v>922.98333333333335</v>
      </c>
      <c r="G57" s="38">
        <v>917.06666666666672</v>
      </c>
      <c r="H57" s="38">
        <v>945.86666666666667</v>
      </c>
      <c r="I57" s="38">
        <v>951.78333333333342</v>
      </c>
      <c r="J57" s="38">
        <v>960.26666666666665</v>
      </c>
      <c r="K57" s="31">
        <v>943.3</v>
      </c>
      <c r="L57" s="31">
        <v>928.9</v>
      </c>
      <c r="M57" s="31">
        <v>71.725219999999993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4616.7</v>
      </c>
      <c r="D58" s="38">
        <v>4597.1333333333332</v>
      </c>
      <c r="E58" s="38">
        <v>4560.5666666666666</v>
      </c>
      <c r="F58" s="38">
        <v>4504.4333333333334</v>
      </c>
      <c r="G58" s="38">
        <v>4467.8666666666668</v>
      </c>
      <c r="H58" s="38">
        <v>4653.2666666666664</v>
      </c>
      <c r="I58" s="38">
        <v>4689.8333333333321</v>
      </c>
      <c r="J58" s="38">
        <v>4745.9666666666662</v>
      </c>
      <c r="K58" s="31">
        <v>4633.7</v>
      </c>
      <c r="L58" s="31">
        <v>4541</v>
      </c>
      <c r="M58" s="31">
        <v>1.5425800000000001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7018.05</v>
      </c>
      <c r="D59" s="38">
        <v>7005.833333333333</v>
      </c>
      <c r="E59" s="38">
        <v>6952.7666666666664</v>
      </c>
      <c r="F59" s="38">
        <v>6887.4833333333336</v>
      </c>
      <c r="G59" s="38">
        <v>6834.416666666667</v>
      </c>
      <c r="H59" s="38">
        <v>7071.1166666666659</v>
      </c>
      <c r="I59" s="38">
        <v>7124.1833333333334</v>
      </c>
      <c r="J59" s="38">
        <v>7189.4666666666653</v>
      </c>
      <c r="K59" s="31">
        <v>7058.9</v>
      </c>
      <c r="L59" s="31">
        <v>6940.55</v>
      </c>
      <c r="M59" s="31">
        <v>6.9378500000000001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1482.05</v>
      </c>
      <c r="D60" s="38">
        <v>1482.3500000000001</v>
      </c>
      <c r="E60" s="38">
        <v>1466.7500000000002</v>
      </c>
      <c r="F60" s="38">
        <v>1451.45</v>
      </c>
      <c r="G60" s="38">
        <v>1435.8500000000001</v>
      </c>
      <c r="H60" s="38">
        <v>1497.6500000000003</v>
      </c>
      <c r="I60" s="38">
        <v>1513.2500000000002</v>
      </c>
      <c r="J60" s="38">
        <v>1528.5500000000004</v>
      </c>
      <c r="K60" s="31">
        <v>1497.95</v>
      </c>
      <c r="L60" s="31">
        <v>1467.05</v>
      </c>
      <c r="M60" s="31">
        <v>15.49409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7300.1</v>
      </c>
      <c r="D61" s="38">
        <v>7262.2833333333328</v>
      </c>
      <c r="E61" s="38">
        <v>7194.5666666666657</v>
      </c>
      <c r="F61" s="38">
        <v>7089.0333333333328</v>
      </c>
      <c r="G61" s="38">
        <v>7021.3166666666657</v>
      </c>
      <c r="H61" s="38">
        <v>7367.8166666666657</v>
      </c>
      <c r="I61" s="38">
        <v>7435.5333333333328</v>
      </c>
      <c r="J61" s="38">
        <v>7541.0666666666657</v>
      </c>
      <c r="K61" s="31">
        <v>7330</v>
      </c>
      <c r="L61" s="31">
        <v>7156.75</v>
      </c>
      <c r="M61" s="31">
        <v>0.25276999999999999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2181.9</v>
      </c>
      <c r="D62" s="38">
        <v>2186.2833333333333</v>
      </c>
      <c r="E62" s="38">
        <v>2167.5666666666666</v>
      </c>
      <c r="F62" s="38">
        <v>2153.2333333333331</v>
      </c>
      <c r="G62" s="38">
        <v>2134.5166666666664</v>
      </c>
      <c r="H62" s="38">
        <v>2200.6166666666668</v>
      </c>
      <c r="I62" s="38">
        <v>2219.333333333333</v>
      </c>
      <c r="J62" s="38">
        <v>2233.666666666667</v>
      </c>
      <c r="K62" s="31">
        <v>2205</v>
      </c>
      <c r="L62" s="31">
        <v>2171.9499999999998</v>
      </c>
      <c r="M62" s="31">
        <v>0.20685999999999999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2367.75</v>
      </c>
      <c r="D63" s="38">
        <v>2347.4500000000003</v>
      </c>
      <c r="E63" s="38">
        <v>2322.9000000000005</v>
      </c>
      <c r="F63" s="38">
        <v>2278.0500000000002</v>
      </c>
      <c r="G63" s="38">
        <v>2253.5000000000005</v>
      </c>
      <c r="H63" s="38">
        <v>2392.3000000000006</v>
      </c>
      <c r="I63" s="38">
        <v>2416.8500000000008</v>
      </c>
      <c r="J63" s="38">
        <v>2461.7000000000007</v>
      </c>
      <c r="K63" s="31">
        <v>2372</v>
      </c>
      <c r="L63" s="31">
        <v>2302.6</v>
      </c>
      <c r="M63" s="31">
        <v>1.67052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392.8</v>
      </c>
      <c r="D64" s="38">
        <v>391.15000000000003</v>
      </c>
      <c r="E64" s="38">
        <v>387.25000000000006</v>
      </c>
      <c r="F64" s="38">
        <v>381.70000000000005</v>
      </c>
      <c r="G64" s="38">
        <v>377.80000000000007</v>
      </c>
      <c r="H64" s="38">
        <v>396.70000000000005</v>
      </c>
      <c r="I64" s="38">
        <v>400.6</v>
      </c>
      <c r="J64" s="38">
        <v>406.15000000000003</v>
      </c>
      <c r="K64" s="31">
        <v>395.05</v>
      </c>
      <c r="L64" s="31">
        <v>385.6</v>
      </c>
      <c r="M64" s="31">
        <v>4.83561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227.75</v>
      </c>
      <c r="D65" s="38">
        <v>226.01666666666665</v>
      </c>
      <c r="E65" s="38">
        <v>223.2833333333333</v>
      </c>
      <c r="F65" s="38">
        <v>218.81666666666666</v>
      </c>
      <c r="G65" s="38">
        <v>216.08333333333331</v>
      </c>
      <c r="H65" s="38">
        <v>230.48333333333329</v>
      </c>
      <c r="I65" s="38">
        <v>233.21666666666664</v>
      </c>
      <c r="J65" s="38">
        <v>237.68333333333328</v>
      </c>
      <c r="K65" s="31">
        <v>228.75</v>
      </c>
      <c r="L65" s="31">
        <v>221.55</v>
      </c>
      <c r="M65" s="31">
        <v>55.754390000000001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188.75</v>
      </c>
      <c r="D66" s="38">
        <v>189.6</v>
      </c>
      <c r="E66" s="38">
        <v>186.6</v>
      </c>
      <c r="F66" s="38">
        <v>184.45</v>
      </c>
      <c r="G66" s="38">
        <v>181.45</v>
      </c>
      <c r="H66" s="38">
        <v>191.75</v>
      </c>
      <c r="I66" s="38">
        <v>194.75</v>
      </c>
      <c r="J66" s="38">
        <v>196.9</v>
      </c>
      <c r="K66" s="31">
        <v>192.6</v>
      </c>
      <c r="L66" s="31">
        <v>187.45</v>
      </c>
      <c r="M66" s="31">
        <v>239.11976000000001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89.7</v>
      </c>
      <c r="D67" s="38">
        <v>88.25</v>
      </c>
      <c r="E67" s="38">
        <v>86.55</v>
      </c>
      <c r="F67" s="38">
        <v>83.399999999999991</v>
      </c>
      <c r="G67" s="38">
        <v>81.699999999999989</v>
      </c>
      <c r="H67" s="38">
        <v>91.4</v>
      </c>
      <c r="I67" s="38">
        <v>93.1</v>
      </c>
      <c r="J67" s="38">
        <v>96.250000000000014</v>
      </c>
      <c r="K67" s="31">
        <v>89.95</v>
      </c>
      <c r="L67" s="31">
        <v>85.1</v>
      </c>
      <c r="M67" s="31">
        <v>159.29019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38.85</v>
      </c>
      <c r="D68" s="38">
        <v>38.083333333333336</v>
      </c>
      <c r="E68" s="38">
        <v>36.966666666666669</v>
      </c>
      <c r="F68" s="38">
        <v>35.083333333333336</v>
      </c>
      <c r="G68" s="38">
        <v>33.966666666666669</v>
      </c>
      <c r="H68" s="38">
        <v>39.966666666666669</v>
      </c>
      <c r="I68" s="38">
        <v>41.083333333333329</v>
      </c>
      <c r="J68" s="38">
        <v>42.966666666666669</v>
      </c>
      <c r="K68" s="31">
        <v>39.200000000000003</v>
      </c>
      <c r="L68" s="31">
        <v>36.200000000000003</v>
      </c>
      <c r="M68" s="31">
        <v>903.35068999999999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2494.25</v>
      </c>
      <c r="D69" s="38">
        <v>2509.8833333333332</v>
      </c>
      <c r="E69" s="38">
        <v>2470.5166666666664</v>
      </c>
      <c r="F69" s="38">
        <v>2446.7833333333333</v>
      </c>
      <c r="G69" s="38">
        <v>2407.4166666666665</v>
      </c>
      <c r="H69" s="38">
        <v>2533.6166666666663</v>
      </c>
      <c r="I69" s="38">
        <v>2572.9833333333331</v>
      </c>
      <c r="J69" s="38">
        <v>2596.7166666666662</v>
      </c>
      <c r="K69" s="31">
        <v>2549.25</v>
      </c>
      <c r="L69" s="31">
        <v>2486.15</v>
      </c>
      <c r="M69" s="31">
        <v>0.23327000000000001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1646.9</v>
      </c>
      <c r="D70" s="38">
        <v>1638.9166666666667</v>
      </c>
      <c r="E70" s="38">
        <v>1626.1333333333334</v>
      </c>
      <c r="F70" s="38">
        <v>1605.3666666666668</v>
      </c>
      <c r="G70" s="38">
        <v>1592.5833333333335</v>
      </c>
      <c r="H70" s="38">
        <v>1659.6833333333334</v>
      </c>
      <c r="I70" s="38">
        <v>1672.4666666666667</v>
      </c>
      <c r="J70" s="38">
        <v>1693.2333333333333</v>
      </c>
      <c r="K70" s="31">
        <v>1651.7</v>
      </c>
      <c r="L70" s="31">
        <v>1618.15</v>
      </c>
      <c r="M70" s="31">
        <v>2.7272099999999999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4716.05</v>
      </c>
      <c r="D71" s="38">
        <v>4718.2666666666664</v>
      </c>
      <c r="E71" s="38">
        <v>4677.5333333333328</v>
      </c>
      <c r="F71" s="38">
        <v>4639.0166666666664</v>
      </c>
      <c r="G71" s="38">
        <v>4598.2833333333328</v>
      </c>
      <c r="H71" s="38">
        <v>4756.7833333333328</v>
      </c>
      <c r="I71" s="38">
        <v>4797.5166666666664</v>
      </c>
      <c r="J71" s="38">
        <v>4836.0333333333328</v>
      </c>
      <c r="K71" s="31">
        <v>4759</v>
      </c>
      <c r="L71" s="31">
        <v>4679.75</v>
      </c>
      <c r="M71" s="31">
        <v>0.16023999999999999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1933.45</v>
      </c>
      <c r="D72" s="38">
        <v>1938.8</v>
      </c>
      <c r="E72" s="38">
        <v>1908.6499999999999</v>
      </c>
      <c r="F72" s="38">
        <v>1883.85</v>
      </c>
      <c r="G72" s="38">
        <v>1853.6999999999998</v>
      </c>
      <c r="H72" s="38">
        <v>1963.6</v>
      </c>
      <c r="I72" s="38">
        <v>1993.75</v>
      </c>
      <c r="J72" s="38">
        <v>2018.55</v>
      </c>
      <c r="K72" s="31">
        <v>1968.95</v>
      </c>
      <c r="L72" s="31">
        <v>1914</v>
      </c>
      <c r="M72" s="31">
        <v>1.91909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699.35</v>
      </c>
      <c r="D73" s="38">
        <v>695.51666666666677</v>
      </c>
      <c r="E73" s="38">
        <v>688.78333333333353</v>
      </c>
      <c r="F73" s="38">
        <v>678.21666666666681</v>
      </c>
      <c r="G73" s="38">
        <v>671.48333333333358</v>
      </c>
      <c r="H73" s="38">
        <v>706.08333333333348</v>
      </c>
      <c r="I73" s="38">
        <v>712.81666666666683</v>
      </c>
      <c r="J73" s="38">
        <v>723.38333333333344</v>
      </c>
      <c r="K73" s="31">
        <v>702.25</v>
      </c>
      <c r="L73" s="31">
        <v>684.95</v>
      </c>
      <c r="M73" s="31">
        <v>6.3737700000000004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1123.55</v>
      </c>
      <c r="D74" s="38">
        <v>1118.8666666666666</v>
      </c>
      <c r="E74" s="38">
        <v>1107.0333333333331</v>
      </c>
      <c r="F74" s="38">
        <v>1090.5166666666664</v>
      </c>
      <c r="G74" s="38">
        <v>1078.6833333333329</v>
      </c>
      <c r="H74" s="38">
        <v>1135.3833333333332</v>
      </c>
      <c r="I74" s="38">
        <v>1147.2166666666667</v>
      </c>
      <c r="J74" s="38">
        <v>1163.7333333333333</v>
      </c>
      <c r="K74" s="31">
        <v>1130.7</v>
      </c>
      <c r="L74" s="31">
        <v>1102.3499999999999</v>
      </c>
      <c r="M74" s="31">
        <v>3.3458800000000002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130.5</v>
      </c>
      <c r="D75" s="38">
        <v>130.63333333333333</v>
      </c>
      <c r="E75" s="38">
        <v>129.31666666666666</v>
      </c>
      <c r="F75" s="38">
        <v>128.13333333333333</v>
      </c>
      <c r="G75" s="38">
        <v>126.81666666666666</v>
      </c>
      <c r="H75" s="38">
        <v>131.81666666666666</v>
      </c>
      <c r="I75" s="38">
        <v>133.13333333333333</v>
      </c>
      <c r="J75" s="38">
        <v>134.31666666666666</v>
      </c>
      <c r="K75" s="31">
        <v>131.94999999999999</v>
      </c>
      <c r="L75" s="31">
        <v>129.44999999999999</v>
      </c>
      <c r="M75" s="31">
        <v>85.295019999999994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951.45</v>
      </c>
      <c r="D76" s="38">
        <v>956.33333333333337</v>
      </c>
      <c r="E76" s="38">
        <v>943.16666666666674</v>
      </c>
      <c r="F76" s="38">
        <v>934.88333333333333</v>
      </c>
      <c r="G76" s="38">
        <v>921.7166666666667</v>
      </c>
      <c r="H76" s="38">
        <v>964.61666666666679</v>
      </c>
      <c r="I76" s="38">
        <v>977.78333333333353</v>
      </c>
      <c r="J76" s="38">
        <v>986.06666666666683</v>
      </c>
      <c r="K76" s="31">
        <v>969.5</v>
      </c>
      <c r="L76" s="31">
        <v>948.05</v>
      </c>
      <c r="M76" s="31">
        <v>8.0053000000000001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101.8</v>
      </c>
      <c r="D77" s="38">
        <v>101.75</v>
      </c>
      <c r="E77" s="38">
        <v>100.5</v>
      </c>
      <c r="F77" s="38">
        <v>99.2</v>
      </c>
      <c r="G77" s="38">
        <v>97.95</v>
      </c>
      <c r="H77" s="38">
        <v>103.05</v>
      </c>
      <c r="I77" s="38">
        <v>104.3</v>
      </c>
      <c r="J77" s="38">
        <v>105.6</v>
      </c>
      <c r="K77" s="31">
        <v>103</v>
      </c>
      <c r="L77" s="31">
        <v>100.45</v>
      </c>
      <c r="M77" s="31">
        <v>123.02674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356.55</v>
      </c>
      <c r="D78" s="38">
        <v>355.58333333333331</v>
      </c>
      <c r="E78" s="38">
        <v>352.26666666666665</v>
      </c>
      <c r="F78" s="38">
        <v>347.98333333333335</v>
      </c>
      <c r="G78" s="38">
        <v>344.66666666666669</v>
      </c>
      <c r="H78" s="38">
        <v>359.86666666666662</v>
      </c>
      <c r="I78" s="38">
        <v>363.18333333333334</v>
      </c>
      <c r="J78" s="38">
        <v>367.46666666666658</v>
      </c>
      <c r="K78" s="31">
        <v>358.9</v>
      </c>
      <c r="L78" s="31">
        <v>351.3</v>
      </c>
      <c r="M78" s="31">
        <v>25.555340000000001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867.05</v>
      </c>
      <c r="D79" s="38">
        <v>865.08333333333337</v>
      </c>
      <c r="E79" s="38">
        <v>859.56666666666672</v>
      </c>
      <c r="F79" s="38">
        <v>852.08333333333337</v>
      </c>
      <c r="G79" s="38">
        <v>846.56666666666672</v>
      </c>
      <c r="H79" s="38">
        <v>872.56666666666672</v>
      </c>
      <c r="I79" s="38">
        <v>878.08333333333337</v>
      </c>
      <c r="J79" s="38">
        <v>885.56666666666672</v>
      </c>
      <c r="K79" s="31">
        <v>870.6</v>
      </c>
      <c r="L79" s="31">
        <v>857.6</v>
      </c>
      <c r="M79" s="31">
        <v>26.659050000000001</v>
      </c>
      <c r="N79" s="1"/>
      <c r="O79" s="1"/>
    </row>
    <row r="80" spans="1:15" ht="12.75" customHeight="1">
      <c r="A80" s="33">
        <v>70</v>
      </c>
      <c r="B80" s="58" t="s">
        <v>861</v>
      </c>
      <c r="C80" s="31">
        <v>487.5</v>
      </c>
      <c r="D80" s="38">
        <v>483.16666666666669</v>
      </c>
      <c r="E80" s="38">
        <v>476.33333333333337</v>
      </c>
      <c r="F80" s="38">
        <v>465.16666666666669</v>
      </c>
      <c r="G80" s="38">
        <v>458.33333333333337</v>
      </c>
      <c r="H80" s="38">
        <v>494.33333333333337</v>
      </c>
      <c r="I80" s="38">
        <v>501.16666666666674</v>
      </c>
      <c r="J80" s="38">
        <v>512.33333333333337</v>
      </c>
      <c r="K80" s="31">
        <v>490</v>
      </c>
      <c r="L80" s="31">
        <v>472</v>
      </c>
      <c r="M80" s="31">
        <v>1.9691399999999999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254.6</v>
      </c>
      <c r="D81" s="38">
        <v>257.2</v>
      </c>
      <c r="E81" s="38">
        <v>250.7</v>
      </c>
      <c r="F81" s="38">
        <v>246.8</v>
      </c>
      <c r="G81" s="38">
        <v>240.3</v>
      </c>
      <c r="H81" s="38">
        <v>261.09999999999997</v>
      </c>
      <c r="I81" s="38">
        <v>267.59999999999997</v>
      </c>
      <c r="J81" s="38">
        <v>271.49999999999994</v>
      </c>
      <c r="K81" s="31">
        <v>263.7</v>
      </c>
      <c r="L81" s="31">
        <v>253.3</v>
      </c>
      <c r="M81" s="31">
        <v>68.852950000000007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1080.55</v>
      </c>
      <c r="D82" s="38">
        <v>1105.1000000000001</v>
      </c>
      <c r="E82" s="38">
        <v>1045.4500000000003</v>
      </c>
      <c r="F82" s="38">
        <v>1010.3500000000001</v>
      </c>
      <c r="G82" s="38">
        <v>950.70000000000027</v>
      </c>
      <c r="H82" s="38">
        <v>1140.2000000000003</v>
      </c>
      <c r="I82" s="38">
        <v>1199.8500000000004</v>
      </c>
      <c r="J82" s="38">
        <v>1234.9500000000003</v>
      </c>
      <c r="K82" s="31">
        <v>1164.75</v>
      </c>
      <c r="L82" s="31">
        <v>1070</v>
      </c>
      <c r="M82" s="31">
        <v>3.3063500000000001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448.15</v>
      </c>
      <c r="D83" s="38">
        <v>445.23333333333329</v>
      </c>
      <c r="E83" s="38">
        <v>441.56666666666661</v>
      </c>
      <c r="F83" s="38">
        <v>434.98333333333329</v>
      </c>
      <c r="G83" s="38">
        <v>431.31666666666661</v>
      </c>
      <c r="H83" s="38">
        <v>451.81666666666661</v>
      </c>
      <c r="I83" s="38">
        <v>455.48333333333323</v>
      </c>
      <c r="J83" s="38">
        <v>462.06666666666661</v>
      </c>
      <c r="K83" s="31">
        <v>448.9</v>
      </c>
      <c r="L83" s="31">
        <v>438.65</v>
      </c>
      <c r="M83" s="31">
        <v>11.723800000000001</v>
      </c>
      <c r="N83" s="1"/>
      <c r="O83" s="1"/>
    </row>
    <row r="84" spans="1:15" ht="12.75" customHeight="1">
      <c r="A84" s="33">
        <v>74</v>
      </c>
      <c r="B84" s="58" t="s">
        <v>862</v>
      </c>
      <c r="C84" s="31">
        <v>245.6</v>
      </c>
      <c r="D84" s="38">
        <v>246.36666666666667</v>
      </c>
      <c r="E84" s="38">
        <v>244.23333333333335</v>
      </c>
      <c r="F84" s="38">
        <v>242.86666666666667</v>
      </c>
      <c r="G84" s="38">
        <v>240.73333333333335</v>
      </c>
      <c r="H84" s="38">
        <v>247.73333333333335</v>
      </c>
      <c r="I84" s="38">
        <v>249.86666666666667</v>
      </c>
      <c r="J84" s="38">
        <v>251.23333333333335</v>
      </c>
      <c r="K84" s="31">
        <v>248.5</v>
      </c>
      <c r="L84" s="31">
        <v>245</v>
      </c>
      <c r="M84" s="31">
        <v>10.230320000000001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6378.4</v>
      </c>
      <c r="D85" s="38">
        <v>6332.5333333333328</v>
      </c>
      <c r="E85" s="38">
        <v>6241.1166666666659</v>
      </c>
      <c r="F85" s="38">
        <v>6103.833333333333</v>
      </c>
      <c r="G85" s="38">
        <v>6012.4166666666661</v>
      </c>
      <c r="H85" s="38">
        <v>6469.8166666666657</v>
      </c>
      <c r="I85" s="38">
        <v>6561.2333333333336</v>
      </c>
      <c r="J85" s="38">
        <v>6698.5166666666655</v>
      </c>
      <c r="K85" s="31">
        <v>6423.95</v>
      </c>
      <c r="L85" s="31">
        <v>6195.25</v>
      </c>
      <c r="M85" s="31">
        <v>0.62480000000000002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741.35</v>
      </c>
      <c r="D86" s="38">
        <v>740.2833333333333</v>
      </c>
      <c r="E86" s="38">
        <v>733.06666666666661</v>
      </c>
      <c r="F86" s="38">
        <v>724.7833333333333</v>
      </c>
      <c r="G86" s="38">
        <v>717.56666666666661</v>
      </c>
      <c r="H86" s="38">
        <v>748.56666666666661</v>
      </c>
      <c r="I86" s="38">
        <v>755.7833333333333</v>
      </c>
      <c r="J86" s="38">
        <v>764.06666666666661</v>
      </c>
      <c r="K86" s="31">
        <v>747.5</v>
      </c>
      <c r="L86" s="31">
        <v>732</v>
      </c>
      <c r="M86" s="31">
        <v>0.69520999999999999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1003.15</v>
      </c>
      <c r="D87" s="38">
        <v>1003.5333333333334</v>
      </c>
      <c r="E87" s="38">
        <v>979.66666666666674</v>
      </c>
      <c r="F87" s="38">
        <v>956.18333333333328</v>
      </c>
      <c r="G87" s="38">
        <v>932.31666666666661</v>
      </c>
      <c r="H87" s="38">
        <v>1027.0166666666669</v>
      </c>
      <c r="I87" s="38">
        <v>1050.8833333333334</v>
      </c>
      <c r="J87" s="38">
        <v>1074.366666666667</v>
      </c>
      <c r="K87" s="31">
        <v>1027.4000000000001</v>
      </c>
      <c r="L87" s="31">
        <v>980.05</v>
      </c>
      <c r="M87" s="31">
        <v>0.67862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456</v>
      </c>
      <c r="D88" s="38">
        <v>458.86666666666662</v>
      </c>
      <c r="E88" s="38">
        <v>452.13333333333321</v>
      </c>
      <c r="F88" s="38">
        <v>448.26666666666659</v>
      </c>
      <c r="G88" s="38">
        <v>441.53333333333319</v>
      </c>
      <c r="H88" s="38">
        <v>462.73333333333323</v>
      </c>
      <c r="I88" s="38">
        <v>469.4666666666667</v>
      </c>
      <c r="J88" s="38">
        <v>473.33333333333326</v>
      </c>
      <c r="K88" s="31">
        <v>465.6</v>
      </c>
      <c r="L88" s="31">
        <v>455</v>
      </c>
      <c r="M88" s="31">
        <v>2.77475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18099.599999999999</v>
      </c>
      <c r="D89" s="38">
        <v>18066.916666666668</v>
      </c>
      <c r="E89" s="38">
        <v>17963.833333333336</v>
      </c>
      <c r="F89" s="38">
        <v>17828.066666666669</v>
      </c>
      <c r="G89" s="38">
        <v>17724.983333333337</v>
      </c>
      <c r="H89" s="38">
        <v>18202.683333333334</v>
      </c>
      <c r="I89" s="38">
        <v>18305.76666666667</v>
      </c>
      <c r="J89" s="38">
        <v>18441.533333333333</v>
      </c>
      <c r="K89" s="31">
        <v>18170</v>
      </c>
      <c r="L89" s="31">
        <v>17931.150000000001</v>
      </c>
      <c r="M89" s="31">
        <v>0.15806000000000001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587.70000000000005</v>
      </c>
      <c r="D90" s="38">
        <v>585.6</v>
      </c>
      <c r="E90" s="38">
        <v>575.15000000000009</v>
      </c>
      <c r="F90" s="38">
        <v>562.6</v>
      </c>
      <c r="G90" s="38">
        <v>552.15000000000009</v>
      </c>
      <c r="H90" s="38">
        <v>598.15000000000009</v>
      </c>
      <c r="I90" s="38">
        <v>608.60000000000014</v>
      </c>
      <c r="J90" s="38">
        <v>621.15000000000009</v>
      </c>
      <c r="K90" s="31">
        <v>596.04999999999995</v>
      </c>
      <c r="L90" s="31">
        <v>573.04999999999995</v>
      </c>
      <c r="M90" s="31">
        <v>0.99765000000000004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24.05</v>
      </c>
      <c r="D91" s="38">
        <v>24.099999999999998</v>
      </c>
      <c r="E91" s="38">
        <v>23.499999999999996</v>
      </c>
      <c r="F91" s="38">
        <v>22.95</v>
      </c>
      <c r="G91" s="38">
        <v>22.349999999999998</v>
      </c>
      <c r="H91" s="38">
        <v>24.649999999999995</v>
      </c>
      <c r="I91" s="38">
        <v>25.249999999999996</v>
      </c>
      <c r="J91" s="38">
        <v>25.799999999999994</v>
      </c>
      <c r="K91" s="31">
        <v>24.7</v>
      </c>
      <c r="L91" s="31">
        <v>23.55</v>
      </c>
      <c r="M91" s="31">
        <v>209.19859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4499.6000000000004</v>
      </c>
      <c r="D92" s="38">
        <v>4493.2</v>
      </c>
      <c r="E92" s="38">
        <v>4461.3999999999996</v>
      </c>
      <c r="F92" s="38">
        <v>4423.2</v>
      </c>
      <c r="G92" s="38">
        <v>4391.3999999999996</v>
      </c>
      <c r="H92" s="38">
        <v>4531.3999999999996</v>
      </c>
      <c r="I92" s="38">
        <v>4563.2000000000007</v>
      </c>
      <c r="J92" s="38">
        <v>4601.3999999999996</v>
      </c>
      <c r="K92" s="31">
        <v>4525</v>
      </c>
      <c r="L92" s="31">
        <v>4455</v>
      </c>
      <c r="M92" s="31">
        <v>5.5785099999999996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879.95</v>
      </c>
      <c r="D93" s="38">
        <v>882.93333333333339</v>
      </c>
      <c r="E93" s="38">
        <v>869.01666666666677</v>
      </c>
      <c r="F93" s="38">
        <v>858.08333333333337</v>
      </c>
      <c r="G93" s="38">
        <v>844.16666666666674</v>
      </c>
      <c r="H93" s="38">
        <v>893.86666666666679</v>
      </c>
      <c r="I93" s="38">
        <v>907.7833333333333</v>
      </c>
      <c r="J93" s="38">
        <v>918.71666666666681</v>
      </c>
      <c r="K93" s="31">
        <v>896.85</v>
      </c>
      <c r="L93" s="31">
        <v>872</v>
      </c>
      <c r="M93" s="31">
        <v>10.01308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1654.35</v>
      </c>
      <c r="D94" s="38">
        <v>1674.8</v>
      </c>
      <c r="E94" s="38">
        <v>1629.6</v>
      </c>
      <c r="F94" s="38">
        <v>1604.85</v>
      </c>
      <c r="G94" s="38">
        <v>1559.6499999999999</v>
      </c>
      <c r="H94" s="38">
        <v>1699.55</v>
      </c>
      <c r="I94" s="38">
        <v>1744.7500000000002</v>
      </c>
      <c r="J94" s="38">
        <v>1769.5</v>
      </c>
      <c r="K94" s="31">
        <v>1720</v>
      </c>
      <c r="L94" s="31">
        <v>1650.05</v>
      </c>
      <c r="M94" s="31">
        <v>2.2949099999999998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295.75</v>
      </c>
      <c r="D95" s="38">
        <v>296.08333333333331</v>
      </c>
      <c r="E95" s="38">
        <v>290.16666666666663</v>
      </c>
      <c r="F95" s="38">
        <v>284.58333333333331</v>
      </c>
      <c r="G95" s="38">
        <v>278.66666666666663</v>
      </c>
      <c r="H95" s="38">
        <v>301.66666666666663</v>
      </c>
      <c r="I95" s="38">
        <v>307.58333333333326</v>
      </c>
      <c r="J95" s="38">
        <v>313.16666666666663</v>
      </c>
      <c r="K95" s="31">
        <v>302</v>
      </c>
      <c r="L95" s="31">
        <v>290.5</v>
      </c>
      <c r="M95" s="31">
        <v>27.558450000000001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734.8</v>
      </c>
      <c r="D96" s="38">
        <v>724.94999999999993</v>
      </c>
      <c r="E96" s="38">
        <v>709.89999999999986</v>
      </c>
      <c r="F96" s="38">
        <v>684.99999999999989</v>
      </c>
      <c r="G96" s="38">
        <v>669.94999999999982</v>
      </c>
      <c r="H96" s="38">
        <v>749.84999999999991</v>
      </c>
      <c r="I96" s="38">
        <v>764.89999999999986</v>
      </c>
      <c r="J96" s="38">
        <v>789.8</v>
      </c>
      <c r="K96" s="31">
        <v>740</v>
      </c>
      <c r="L96" s="31">
        <v>700.05</v>
      </c>
      <c r="M96" s="31">
        <v>21.75253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329.55</v>
      </c>
      <c r="D97" s="38">
        <v>328.15000000000003</v>
      </c>
      <c r="E97" s="38">
        <v>324.40000000000009</v>
      </c>
      <c r="F97" s="38">
        <v>319.25000000000006</v>
      </c>
      <c r="G97" s="38">
        <v>315.50000000000011</v>
      </c>
      <c r="H97" s="38">
        <v>333.30000000000007</v>
      </c>
      <c r="I97" s="38">
        <v>337.04999999999995</v>
      </c>
      <c r="J97" s="38">
        <v>342.20000000000005</v>
      </c>
      <c r="K97" s="31">
        <v>331.9</v>
      </c>
      <c r="L97" s="31">
        <v>323</v>
      </c>
      <c r="M97" s="31">
        <v>89.013689999999997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761.85</v>
      </c>
      <c r="D98" s="38">
        <v>768.43333333333339</v>
      </c>
      <c r="E98" s="38">
        <v>751.51666666666677</v>
      </c>
      <c r="F98" s="38">
        <v>741.18333333333339</v>
      </c>
      <c r="G98" s="38">
        <v>724.26666666666677</v>
      </c>
      <c r="H98" s="38">
        <v>778.76666666666677</v>
      </c>
      <c r="I98" s="38">
        <v>795.68333333333328</v>
      </c>
      <c r="J98" s="38">
        <v>806.01666666666677</v>
      </c>
      <c r="K98" s="31">
        <v>785.35</v>
      </c>
      <c r="L98" s="31">
        <v>758.1</v>
      </c>
      <c r="M98" s="31">
        <v>1.0953299999999999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1057.8499999999999</v>
      </c>
      <c r="D99" s="38">
        <v>1063.6666666666667</v>
      </c>
      <c r="E99" s="38">
        <v>1045.7333333333336</v>
      </c>
      <c r="F99" s="38">
        <v>1033.6166666666668</v>
      </c>
      <c r="G99" s="38">
        <v>1015.6833333333336</v>
      </c>
      <c r="H99" s="38">
        <v>1075.7833333333335</v>
      </c>
      <c r="I99" s="38">
        <v>1093.7166666666665</v>
      </c>
      <c r="J99" s="38">
        <v>1105.8333333333335</v>
      </c>
      <c r="K99" s="31">
        <v>1081.5999999999999</v>
      </c>
      <c r="L99" s="31">
        <v>1051.55</v>
      </c>
      <c r="M99" s="31">
        <v>3.58684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149.15</v>
      </c>
      <c r="D100" s="38">
        <v>148.98333333333335</v>
      </c>
      <c r="E100" s="38">
        <v>146.31666666666669</v>
      </c>
      <c r="F100" s="38">
        <v>143.48333333333335</v>
      </c>
      <c r="G100" s="38">
        <v>140.81666666666669</v>
      </c>
      <c r="H100" s="38">
        <v>151.81666666666669</v>
      </c>
      <c r="I100" s="38">
        <v>154.48333333333332</v>
      </c>
      <c r="J100" s="38">
        <v>157.31666666666669</v>
      </c>
      <c r="K100" s="31">
        <v>151.65</v>
      </c>
      <c r="L100" s="31">
        <v>146.15</v>
      </c>
      <c r="M100" s="31">
        <v>12.41043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601.70000000000005</v>
      </c>
      <c r="D101" s="38">
        <v>600.66666666666663</v>
      </c>
      <c r="E101" s="38">
        <v>593.83333333333326</v>
      </c>
      <c r="F101" s="38">
        <v>585.96666666666658</v>
      </c>
      <c r="G101" s="38">
        <v>579.13333333333321</v>
      </c>
      <c r="H101" s="38">
        <v>608.5333333333333</v>
      </c>
      <c r="I101" s="38">
        <v>615.36666666666656</v>
      </c>
      <c r="J101" s="38">
        <v>623.23333333333335</v>
      </c>
      <c r="K101" s="31">
        <v>607.5</v>
      </c>
      <c r="L101" s="31">
        <v>592.79999999999995</v>
      </c>
      <c r="M101" s="31">
        <v>1.0685199999999999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2256.65</v>
      </c>
      <c r="D102" s="38">
        <v>2264.5000000000005</v>
      </c>
      <c r="E102" s="38">
        <v>2194.2000000000007</v>
      </c>
      <c r="F102" s="38">
        <v>2131.7500000000005</v>
      </c>
      <c r="G102" s="38">
        <v>2061.4500000000007</v>
      </c>
      <c r="H102" s="38">
        <v>2326.9500000000007</v>
      </c>
      <c r="I102" s="38">
        <v>2397.2500000000009</v>
      </c>
      <c r="J102" s="38">
        <v>2459.7000000000007</v>
      </c>
      <c r="K102" s="31">
        <v>2334.8000000000002</v>
      </c>
      <c r="L102" s="31">
        <v>2202.0500000000002</v>
      </c>
      <c r="M102" s="31">
        <v>1.93367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33.35</v>
      </c>
      <c r="D103" s="38">
        <v>33.166666666666664</v>
      </c>
      <c r="E103" s="38">
        <v>32.533333333333331</v>
      </c>
      <c r="F103" s="38">
        <v>31.716666666666669</v>
      </c>
      <c r="G103" s="38">
        <v>31.083333333333336</v>
      </c>
      <c r="H103" s="38">
        <v>33.983333333333327</v>
      </c>
      <c r="I103" s="38">
        <v>34.616666666666667</v>
      </c>
      <c r="J103" s="38">
        <v>35.433333333333323</v>
      </c>
      <c r="K103" s="31">
        <v>33.799999999999997</v>
      </c>
      <c r="L103" s="31">
        <v>32.35</v>
      </c>
      <c r="M103" s="31">
        <v>377.20675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1179.8</v>
      </c>
      <c r="D104" s="38">
        <v>1178.2833333333335</v>
      </c>
      <c r="E104" s="38">
        <v>1162.5666666666671</v>
      </c>
      <c r="F104" s="38">
        <v>1145.3333333333335</v>
      </c>
      <c r="G104" s="38">
        <v>1129.616666666667</v>
      </c>
      <c r="H104" s="38">
        <v>1195.5166666666671</v>
      </c>
      <c r="I104" s="38">
        <v>1211.2333333333338</v>
      </c>
      <c r="J104" s="38">
        <v>1228.4666666666672</v>
      </c>
      <c r="K104" s="31">
        <v>1194</v>
      </c>
      <c r="L104" s="31">
        <v>1161.05</v>
      </c>
      <c r="M104" s="31">
        <v>4.0555300000000001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611.35</v>
      </c>
      <c r="D105" s="38">
        <v>611.44999999999993</v>
      </c>
      <c r="E105" s="38">
        <v>604.89999999999986</v>
      </c>
      <c r="F105" s="38">
        <v>598.44999999999993</v>
      </c>
      <c r="G105" s="38">
        <v>591.89999999999986</v>
      </c>
      <c r="H105" s="38">
        <v>617.89999999999986</v>
      </c>
      <c r="I105" s="38">
        <v>624.44999999999982</v>
      </c>
      <c r="J105" s="38">
        <v>630.89999999999986</v>
      </c>
      <c r="K105" s="31">
        <v>618</v>
      </c>
      <c r="L105" s="31">
        <v>605</v>
      </c>
      <c r="M105" s="31">
        <v>0.86070000000000002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1008.3</v>
      </c>
      <c r="D106" s="38">
        <v>1007.8166666666666</v>
      </c>
      <c r="E106" s="38">
        <v>1001.4833333333332</v>
      </c>
      <c r="F106" s="38">
        <v>994.66666666666663</v>
      </c>
      <c r="G106" s="38">
        <v>988.33333333333326</v>
      </c>
      <c r="H106" s="38">
        <v>1014.6333333333332</v>
      </c>
      <c r="I106" s="38">
        <v>1020.9666666666667</v>
      </c>
      <c r="J106" s="38">
        <v>1027.7833333333333</v>
      </c>
      <c r="K106" s="31">
        <v>1014.15</v>
      </c>
      <c r="L106" s="31">
        <v>1001</v>
      </c>
      <c r="M106" s="31">
        <v>1.14354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8454.35</v>
      </c>
      <c r="D107" s="38">
        <v>8431.5833333333339</v>
      </c>
      <c r="E107" s="38">
        <v>8335.7666666666682</v>
      </c>
      <c r="F107" s="38">
        <v>8217.1833333333343</v>
      </c>
      <c r="G107" s="38">
        <v>8121.3666666666686</v>
      </c>
      <c r="H107" s="38">
        <v>8550.1666666666679</v>
      </c>
      <c r="I107" s="38">
        <v>8645.9833333333336</v>
      </c>
      <c r="J107" s="38">
        <v>8764.5666666666675</v>
      </c>
      <c r="K107" s="31">
        <v>8527.4</v>
      </c>
      <c r="L107" s="31">
        <v>8313</v>
      </c>
      <c r="M107" s="31">
        <v>0.10181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78.349999999999994</v>
      </c>
      <c r="D108" s="38">
        <v>78.05</v>
      </c>
      <c r="E108" s="38">
        <v>77</v>
      </c>
      <c r="F108" s="38">
        <v>75.650000000000006</v>
      </c>
      <c r="G108" s="38">
        <v>74.600000000000009</v>
      </c>
      <c r="H108" s="38">
        <v>79.399999999999991</v>
      </c>
      <c r="I108" s="38">
        <v>80.449999999999974</v>
      </c>
      <c r="J108" s="38">
        <v>81.799999999999983</v>
      </c>
      <c r="K108" s="31">
        <v>79.099999999999994</v>
      </c>
      <c r="L108" s="31">
        <v>76.7</v>
      </c>
      <c r="M108" s="31">
        <v>27.238099999999999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401.7</v>
      </c>
      <c r="D109" s="38">
        <v>402.61666666666662</v>
      </c>
      <c r="E109" s="38">
        <v>397.98333333333323</v>
      </c>
      <c r="F109" s="38">
        <v>394.26666666666659</v>
      </c>
      <c r="G109" s="38">
        <v>389.63333333333321</v>
      </c>
      <c r="H109" s="38">
        <v>406.33333333333326</v>
      </c>
      <c r="I109" s="38">
        <v>410.96666666666658</v>
      </c>
      <c r="J109" s="38">
        <v>414.68333333333328</v>
      </c>
      <c r="K109" s="31">
        <v>407.25</v>
      </c>
      <c r="L109" s="31">
        <v>398.9</v>
      </c>
      <c r="M109" s="31">
        <v>6.83453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484.4</v>
      </c>
      <c r="D110" s="38">
        <v>487.7</v>
      </c>
      <c r="E110" s="38">
        <v>475.59999999999997</v>
      </c>
      <c r="F110" s="38">
        <v>466.79999999999995</v>
      </c>
      <c r="G110" s="38">
        <v>454.69999999999993</v>
      </c>
      <c r="H110" s="38">
        <v>496.5</v>
      </c>
      <c r="I110" s="38">
        <v>508.6</v>
      </c>
      <c r="J110" s="38">
        <v>517.40000000000009</v>
      </c>
      <c r="K110" s="31">
        <v>499.8</v>
      </c>
      <c r="L110" s="31">
        <v>478.9</v>
      </c>
      <c r="M110" s="31">
        <v>1.9266700000000001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254.65</v>
      </c>
      <c r="D111" s="38">
        <v>257.7</v>
      </c>
      <c r="E111" s="38">
        <v>250.09999999999997</v>
      </c>
      <c r="F111" s="38">
        <v>245.54999999999998</v>
      </c>
      <c r="G111" s="38">
        <v>237.94999999999996</v>
      </c>
      <c r="H111" s="38">
        <v>262.25</v>
      </c>
      <c r="I111" s="38">
        <v>269.85000000000002</v>
      </c>
      <c r="J111" s="38">
        <v>274.39999999999998</v>
      </c>
      <c r="K111" s="31">
        <v>265.3</v>
      </c>
      <c r="L111" s="31">
        <v>253.15</v>
      </c>
      <c r="M111" s="31">
        <v>27.532779999999999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443.05</v>
      </c>
      <c r="D112" s="38">
        <v>443.06666666666661</v>
      </c>
      <c r="E112" s="38">
        <v>436.13333333333321</v>
      </c>
      <c r="F112" s="38">
        <v>429.21666666666658</v>
      </c>
      <c r="G112" s="38">
        <v>422.28333333333319</v>
      </c>
      <c r="H112" s="38">
        <v>449.98333333333323</v>
      </c>
      <c r="I112" s="38">
        <v>456.91666666666663</v>
      </c>
      <c r="J112" s="38">
        <v>463.83333333333326</v>
      </c>
      <c r="K112" s="31">
        <v>450</v>
      </c>
      <c r="L112" s="31">
        <v>436.15</v>
      </c>
      <c r="M112" s="31">
        <v>0.86848000000000003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932.35</v>
      </c>
      <c r="D113" s="38">
        <v>920.38333333333333</v>
      </c>
      <c r="E113" s="38">
        <v>900.9666666666667</v>
      </c>
      <c r="F113" s="38">
        <v>869.58333333333337</v>
      </c>
      <c r="G113" s="38">
        <v>850.16666666666674</v>
      </c>
      <c r="H113" s="38">
        <v>951.76666666666665</v>
      </c>
      <c r="I113" s="38">
        <v>971.18333333333339</v>
      </c>
      <c r="J113" s="38">
        <v>1002.5666666666666</v>
      </c>
      <c r="K113" s="31">
        <v>939.8</v>
      </c>
      <c r="L113" s="31">
        <v>889</v>
      </c>
      <c r="M113" s="31">
        <v>1.37598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1037.8</v>
      </c>
      <c r="D114" s="38">
        <v>1033.9333333333332</v>
      </c>
      <c r="E114" s="38">
        <v>1025.9666666666662</v>
      </c>
      <c r="F114" s="38">
        <v>1014.1333333333331</v>
      </c>
      <c r="G114" s="38">
        <v>1006.1666666666662</v>
      </c>
      <c r="H114" s="38">
        <v>1045.7666666666664</v>
      </c>
      <c r="I114" s="38">
        <v>1053.7333333333331</v>
      </c>
      <c r="J114" s="38">
        <v>1065.5666666666664</v>
      </c>
      <c r="K114" s="31">
        <v>1041.9000000000001</v>
      </c>
      <c r="L114" s="31">
        <v>1022.1</v>
      </c>
      <c r="M114" s="31">
        <v>8.9982500000000005</v>
      </c>
      <c r="N114" s="1"/>
      <c r="O114" s="1"/>
    </row>
    <row r="115" spans="1:15" ht="12.75" customHeight="1">
      <c r="A115" s="33">
        <v>105</v>
      </c>
      <c r="B115" s="58" t="s">
        <v>857</v>
      </c>
      <c r="C115" s="31">
        <v>485.25</v>
      </c>
      <c r="D115" s="38">
        <v>485</v>
      </c>
      <c r="E115" s="38">
        <v>478</v>
      </c>
      <c r="F115" s="38">
        <v>470.75</v>
      </c>
      <c r="G115" s="38">
        <v>463.75</v>
      </c>
      <c r="H115" s="38">
        <v>492.25</v>
      </c>
      <c r="I115" s="38">
        <v>499.25</v>
      </c>
      <c r="J115" s="38">
        <v>506.5</v>
      </c>
      <c r="K115" s="31">
        <v>492</v>
      </c>
      <c r="L115" s="31">
        <v>477.75</v>
      </c>
      <c r="M115" s="31">
        <v>4.4536800000000003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1235.5999999999999</v>
      </c>
      <c r="D116" s="38">
        <v>1239.75</v>
      </c>
      <c r="E116" s="38">
        <v>1227.5</v>
      </c>
      <c r="F116" s="38">
        <v>1219.4000000000001</v>
      </c>
      <c r="G116" s="38">
        <v>1207.1500000000001</v>
      </c>
      <c r="H116" s="38">
        <v>1247.8499999999999</v>
      </c>
      <c r="I116" s="38">
        <v>1260.0999999999999</v>
      </c>
      <c r="J116" s="38">
        <v>1268.1999999999998</v>
      </c>
      <c r="K116" s="31">
        <v>1252</v>
      </c>
      <c r="L116" s="31">
        <v>1231.6500000000001</v>
      </c>
      <c r="M116" s="31">
        <v>8.3093599999999999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121.5</v>
      </c>
      <c r="D117" s="38">
        <v>122.66666666666667</v>
      </c>
      <c r="E117" s="38">
        <v>119.33333333333334</v>
      </c>
      <c r="F117" s="38">
        <v>117.16666666666667</v>
      </c>
      <c r="G117" s="38">
        <v>113.83333333333334</v>
      </c>
      <c r="H117" s="38">
        <v>124.83333333333334</v>
      </c>
      <c r="I117" s="38">
        <v>128.16666666666669</v>
      </c>
      <c r="J117" s="38">
        <v>130.33333333333334</v>
      </c>
      <c r="K117" s="31">
        <v>126</v>
      </c>
      <c r="L117" s="31">
        <v>120.5</v>
      </c>
      <c r="M117" s="31">
        <v>156.33076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1405.9</v>
      </c>
      <c r="D118" s="38">
        <v>1413.6166666666668</v>
      </c>
      <c r="E118" s="38">
        <v>1387.2333333333336</v>
      </c>
      <c r="F118" s="38">
        <v>1368.5666666666668</v>
      </c>
      <c r="G118" s="38">
        <v>1342.1833333333336</v>
      </c>
      <c r="H118" s="38">
        <v>1432.2833333333335</v>
      </c>
      <c r="I118" s="38">
        <v>1458.6666666666667</v>
      </c>
      <c r="J118" s="38">
        <v>1477.3333333333335</v>
      </c>
      <c r="K118" s="31">
        <v>1440</v>
      </c>
      <c r="L118" s="31">
        <v>1394.95</v>
      </c>
      <c r="M118" s="31">
        <v>2.5953200000000001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233.9</v>
      </c>
      <c r="D119" s="38">
        <v>233.6</v>
      </c>
      <c r="E119" s="38">
        <v>231</v>
      </c>
      <c r="F119" s="38">
        <v>228.1</v>
      </c>
      <c r="G119" s="38">
        <v>225.5</v>
      </c>
      <c r="H119" s="38">
        <v>236.5</v>
      </c>
      <c r="I119" s="38">
        <v>239.09999999999997</v>
      </c>
      <c r="J119" s="38">
        <v>242</v>
      </c>
      <c r="K119" s="31">
        <v>236.2</v>
      </c>
      <c r="L119" s="31">
        <v>230.7</v>
      </c>
      <c r="M119" s="31">
        <v>60.928719999999998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687.9</v>
      </c>
      <c r="D120" s="38">
        <v>676.16666666666663</v>
      </c>
      <c r="E120" s="38">
        <v>657.13333333333321</v>
      </c>
      <c r="F120" s="38">
        <v>626.36666666666656</v>
      </c>
      <c r="G120" s="38">
        <v>607.33333333333314</v>
      </c>
      <c r="H120" s="38">
        <v>706.93333333333328</v>
      </c>
      <c r="I120" s="38">
        <v>725.96666666666681</v>
      </c>
      <c r="J120" s="38">
        <v>756.73333333333335</v>
      </c>
      <c r="K120" s="31">
        <v>695.2</v>
      </c>
      <c r="L120" s="31">
        <v>645.4</v>
      </c>
      <c r="M120" s="31">
        <v>73.628159999999994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5277.05</v>
      </c>
      <c r="D121" s="38">
        <v>5282.0333333333328</v>
      </c>
      <c r="E121" s="38">
        <v>5216.0666666666657</v>
      </c>
      <c r="F121" s="38">
        <v>5155.083333333333</v>
      </c>
      <c r="G121" s="38">
        <v>5089.1166666666659</v>
      </c>
      <c r="H121" s="38">
        <v>5343.0166666666655</v>
      </c>
      <c r="I121" s="38">
        <v>5408.9833333333327</v>
      </c>
      <c r="J121" s="38">
        <v>5469.9666666666653</v>
      </c>
      <c r="K121" s="31">
        <v>5348</v>
      </c>
      <c r="L121" s="31">
        <v>5221.05</v>
      </c>
      <c r="M121" s="31">
        <v>5.2000200000000003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1963.05</v>
      </c>
      <c r="D122" s="38">
        <v>1965.6499999999999</v>
      </c>
      <c r="E122" s="38">
        <v>1943.3499999999997</v>
      </c>
      <c r="F122" s="38">
        <v>1923.6499999999999</v>
      </c>
      <c r="G122" s="38">
        <v>1901.3499999999997</v>
      </c>
      <c r="H122" s="38">
        <v>1985.3499999999997</v>
      </c>
      <c r="I122" s="38">
        <v>2007.6499999999999</v>
      </c>
      <c r="J122" s="38">
        <v>2027.3499999999997</v>
      </c>
      <c r="K122" s="31">
        <v>1987.95</v>
      </c>
      <c r="L122" s="31">
        <v>1945.95</v>
      </c>
      <c r="M122" s="31">
        <v>3.43092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2454.4499999999998</v>
      </c>
      <c r="D123" s="38">
        <v>2433.15</v>
      </c>
      <c r="E123" s="38">
        <v>2401.3000000000002</v>
      </c>
      <c r="F123" s="38">
        <v>2348.15</v>
      </c>
      <c r="G123" s="38">
        <v>2316.3000000000002</v>
      </c>
      <c r="H123" s="38">
        <v>2486.3000000000002</v>
      </c>
      <c r="I123" s="38">
        <v>2518.1499999999996</v>
      </c>
      <c r="J123" s="38">
        <v>2571.3000000000002</v>
      </c>
      <c r="K123" s="31">
        <v>2465</v>
      </c>
      <c r="L123" s="31">
        <v>2380</v>
      </c>
      <c r="M123" s="31">
        <v>1.8395900000000001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665.05</v>
      </c>
      <c r="D124" s="38">
        <v>660.30000000000007</v>
      </c>
      <c r="E124" s="38">
        <v>650.65000000000009</v>
      </c>
      <c r="F124" s="38">
        <v>636.25</v>
      </c>
      <c r="G124" s="38">
        <v>626.6</v>
      </c>
      <c r="H124" s="38">
        <v>674.70000000000016</v>
      </c>
      <c r="I124" s="38">
        <v>684.35</v>
      </c>
      <c r="J124" s="38">
        <v>698.75000000000023</v>
      </c>
      <c r="K124" s="31">
        <v>669.95</v>
      </c>
      <c r="L124" s="31">
        <v>645.9</v>
      </c>
      <c r="M124" s="31">
        <v>20.435549999999999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1063.3499999999999</v>
      </c>
      <c r="D125" s="38">
        <v>1058.4166666666667</v>
      </c>
      <c r="E125" s="38">
        <v>1047.9833333333336</v>
      </c>
      <c r="F125" s="38">
        <v>1032.6166666666668</v>
      </c>
      <c r="G125" s="38">
        <v>1022.1833333333336</v>
      </c>
      <c r="H125" s="38">
        <v>1073.7833333333335</v>
      </c>
      <c r="I125" s="38">
        <v>1084.2166666666665</v>
      </c>
      <c r="J125" s="38">
        <v>1099.5833333333335</v>
      </c>
      <c r="K125" s="31">
        <v>1068.8499999999999</v>
      </c>
      <c r="L125" s="31">
        <v>1043.05</v>
      </c>
      <c r="M125" s="31">
        <v>1.87168</v>
      </c>
      <c r="N125" s="1"/>
      <c r="O125" s="1"/>
    </row>
    <row r="126" spans="1:15" ht="12.75" customHeight="1">
      <c r="A126" s="33">
        <v>116</v>
      </c>
      <c r="B126" s="58" t="s">
        <v>863</v>
      </c>
      <c r="C126" s="31">
        <v>4790.8</v>
      </c>
      <c r="D126" s="38">
        <v>4782.833333333333</v>
      </c>
      <c r="E126" s="38">
        <v>4717.9666666666662</v>
      </c>
      <c r="F126" s="38">
        <v>4645.1333333333332</v>
      </c>
      <c r="G126" s="38">
        <v>4580.2666666666664</v>
      </c>
      <c r="H126" s="38">
        <v>4855.6666666666661</v>
      </c>
      <c r="I126" s="38">
        <v>4920.5333333333328</v>
      </c>
      <c r="J126" s="38">
        <v>4993.3666666666659</v>
      </c>
      <c r="K126" s="31">
        <v>4847.7</v>
      </c>
      <c r="L126" s="31">
        <v>4710</v>
      </c>
      <c r="M126" s="31">
        <v>0.71921999999999997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1388.15</v>
      </c>
      <c r="D127" s="38">
        <v>1389.9333333333332</v>
      </c>
      <c r="E127" s="38">
        <v>1374.3166666666664</v>
      </c>
      <c r="F127" s="38">
        <v>1360.4833333333331</v>
      </c>
      <c r="G127" s="38">
        <v>1344.8666666666663</v>
      </c>
      <c r="H127" s="38">
        <v>1403.7666666666664</v>
      </c>
      <c r="I127" s="38">
        <v>1419.3833333333332</v>
      </c>
      <c r="J127" s="38">
        <v>1433.2166666666665</v>
      </c>
      <c r="K127" s="31">
        <v>1405.55</v>
      </c>
      <c r="L127" s="31">
        <v>1376.1</v>
      </c>
      <c r="M127" s="31">
        <v>1.13784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3820.25</v>
      </c>
      <c r="D128" s="38">
        <v>3826.7666666666664</v>
      </c>
      <c r="E128" s="38">
        <v>3709.5333333333328</v>
      </c>
      <c r="F128" s="38">
        <v>3598.8166666666666</v>
      </c>
      <c r="G128" s="38">
        <v>3481.583333333333</v>
      </c>
      <c r="H128" s="38">
        <v>3937.4833333333327</v>
      </c>
      <c r="I128" s="38">
        <v>4054.7166666666662</v>
      </c>
      <c r="J128" s="38">
        <v>4165.4333333333325</v>
      </c>
      <c r="K128" s="31">
        <v>3944</v>
      </c>
      <c r="L128" s="31">
        <v>3716.05</v>
      </c>
      <c r="M128" s="31">
        <v>0.39673000000000003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300.35000000000002</v>
      </c>
      <c r="D129" s="38">
        <v>298.15000000000003</v>
      </c>
      <c r="E129" s="38">
        <v>293.55000000000007</v>
      </c>
      <c r="F129" s="38">
        <v>286.75000000000006</v>
      </c>
      <c r="G129" s="38">
        <v>282.15000000000009</v>
      </c>
      <c r="H129" s="38">
        <v>304.95000000000005</v>
      </c>
      <c r="I129" s="38">
        <v>309.55000000000007</v>
      </c>
      <c r="J129" s="38">
        <v>316.35000000000002</v>
      </c>
      <c r="K129" s="31">
        <v>302.75</v>
      </c>
      <c r="L129" s="31">
        <v>291.35000000000002</v>
      </c>
      <c r="M129" s="31">
        <v>50.084139999999998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304.85000000000002</v>
      </c>
      <c r="D130" s="38">
        <v>300.96666666666664</v>
      </c>
      <c r="E130" s="38">
        <v>293.98333333333329</v>
      </c>
      <c r="F130" s="38">
        <v>283.11666666666667</v>
      </c>
      <c r="G130" s="38">
        <v>276.13333333333333</v>
      </c>
      <c r="H130" s="38">
        <v>311.83333333333326</v>
      </c>
      <c r="I130" s="38">
        <v>318.81666666666661</v>
      </c>
      <c r="J130" s="38">
        <v>329.68333333333322</v>
      </c>
      <c r="K130" s="31">
        <v>307.95</v>
      </c>
      <c r="L130" s="31">
        <v>290.10000000000002</v>
      </c>
      <c r="M130" s="31">
        <v>4.0093899999999998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1741.9</v>
      </c>
      <c r="D131" s="38">
        <v>1729.95</v>
      </c>
      <c r="E131" s="38">
        <v>1712.95</v>
      </c>
      <c r="F131" s="38">
        <v>1684</v>
      </c>
      <c r="G131" s="38">
        <v>1667</v>
      </c>
      <c r="H131" s="38">
        <v>1758.9</v>
      </c>
      <c r="I131" s="38">
        <v>1775.9</v>
      </c>
      <c r="J131" s="38">
        <v>1804.8500000000001</v>
      </c>
      <c r="K131" s="31">
        <v>1746.95</v>
      </c>
      <c r="L131" s="31">
        <v>1701</v>
      </c>
      <c r="M131" s="31">
        <v>7.3419499999999998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1553.5</v>
      </c>
      <c r="D132" s="38">
        <v>1544.45</v>
      </c>
      <c r="E132" s="38">
        <v>1524.9</v>
      </c>
      <c r="F132" s="38">
        <v>1496.3</v>
      </c>
      <c r="G132" s="38">
        <v>1476.75</v>
      </c>
      <c r="H132" s="38">
        <v>1573.0500000000002</v>
      </c>
      <c r="I132" s="38">
        <v>1592.6</v>
      </c>
      <c r="J132" s="38">
        <v>1621.2000000000003</v>
      </c>
      <c r="K132" s="31">
        <v>1564</v>
      </c>
      <c r="L132" s="31">
        <v>1515.85</v>
      </c>
      <c r="M132" s="31">
        <v>2.0499000000000001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564.85</v>
      </c>
      <c r="D133" s="38">
        <v>562.86666666666667</v>
      </c>
      <c r="E133" s="38">
        <v>557.98333333333335</v>
      </c>
      <c r="F133" s="38">
        <v>551.11666666666667</v>
      </c>
      <c r="G133" s="38">
        <v>546.23333333333335</v>
      </c>
      <c r="H133" s="38">
        <v>569.73333333333335</v>
      </c>
      <c r="I133" s="38">
        <v>574.61666666666679</v>
      </c>
      <c r="J133" s="38">
        <v>581.48333333333335</v>
      </c>
      <c r="K133" s="31">
        <v>567.75</v>
      </c>
      <c r="L133" s="31">
        <v>556</v>
      </c>
      <c r="M133" s="31">
        <v>13.00882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1911.35</v>
      </c>
      <c r="D134" s="38">
        <v>1935.25</v>
      </c>
      <c r="E134" s="38">
        <v>1881.4</v>
      </c>
      <c r="F134" s="38">
        <v>1851.45</v>
      </c>
      <c r="G134" s="38">
        <v>1797.6000000000001</v>
      </c>
      <c r="H134" s="38">
        <v>1965.2</v>
      </c>
      <c r="I134" s="38">
        <v>2019.05</v>
      </c>
      <c r="J134" s="38">
        <v>2049</v>
      </c>
      <c r="K134" s="31">
        <v>1989.1</v>
      </c>
      <c r="L134" s="31">
        <v>1905.3</v>
      </c>
      <c r="M134" s="31">
        <v>2.1366000000000001</v>
      </c>
      <c r="N134" s="1"/>
      <c r="O134" s="1"/>
    </row>
    <row r="135" spans="1:15" ht="12.75" customHeight="1">
      <c r="A135" s="33">
        <v>125</v>
      </c>
      <c r="B135" s="58" t="s">
        <v>864</v>
      </c>
      <c r="C135" s="31">
        <v>2099.65</v>
      </c>
      <c r="D135" s="38">
        <v>2081.0666666666666</v>
      </c>
      <c r="E135" s="38">
        <v>2044.1333333333332</v>
      </c>
      <c r="F135" s="38">
        <v>1988.6166666666666</v>
      </c>
      <c r="G135" s="38">
        <v>1951.6833333333332</v>
      </c>
      <c r="H135" s="38">
        <v>2136.583333333333</v>
      </c>
      <c r="I135" s="38">
        <v>2173.5166666666664</v>
      </c>
      <c r="J135" s="38">
        <v>2229.0333333333333</v>
      </c>
      <c r="K135" s="31">
        <v>2118</v>
      </c>
      <c r="L135" s="31">
        <v>2025.55</v>
      </c>
      <c r="M135" s="31">
        <v>1.2287600000000001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898.95</v>
      </c>
      <c r="D136" s="38">
        <v>887.31666666666661</v>
      </c>
      <c r="E136" s="38">
        <v>872.63333333333321</v>
      </c>
      <c r="F136" s="38">
        <v>846.31666666666661</v>
      </c>
      <c r="G136" s="38">
        <v>831.63333333333321</v>
      </c>
      <c r="H136" s="38">
        <v>913.63333333333321</v>
      </c>
      <c r="I136" s="38">
        <v>928.31666666666661</v>
      </c>
      <c r="J136" s="38">
        <v>954.63333333333321</v>
      </c>
      <c r="K136" s="31">
        <v>902</v>
      </c>
      <c r="L136" s="31">
        <v>861</v>
      </c>
      <c r="M136" s="31">
        <v>0.67257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547.15</v>
      </c>
      <c r="D137" s="38">
        <v>545.36666666666667</v>
      </c>
      <c r="E137" s="38">
        <v>540.83333333333337</v>
      </c>
      <c r="F137" s="38">
        <v>534.51666666666665</v>
      </c>
      <c r="G137" s="38">
        <v>529.98333333333335</v>
      </c>
      <c r="H137" s="38">
        <v>551.68333333333339</v>
      </c>
      <c r="I137" s="38">
        <v>556.2166666666667</v>
      </c>
      <c r="J137" s="38">
        <v>562.53333333333342</v>
      </c>
      <c r="K137" s="31">
        <v>549.9</v>
      </c>
      <c r="L137" s="31">
        <v>539.04999999999995</v>
      </c>
      <c r="M137" s="31">
        <v>2.9556200000000001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2054</v>
      </c>
      <c r="D138" s="38">
        <v>2060.8833333333332</v>
      </c>
      <c r="E138" s="38">
        <v>2038.2166666666662</v>
      </c>
      <c r="F138" s="38">
        <v>2022.4333333333329</v>
      </c>
      <c r="G138" s="38">
        <v>1999.766666666666</v>
      </c>
      <c r="H138" s="38">
        <v>2076.6666666666665</v>
      </c>
      <c r="I138" s="38">
        <v>2099.3333333333335</v>
      </c>
      <c r="J138" s="38">
        <v>2115.1166666666668</v>
      </c>
      <c r="K138" s="31">
        <v>2083.5500000000002</v>
      </c>
      <c r="L138" s="31">
        <v>2045.1</v>
      </c>
      <c r="M138" s="31">
        <v>1.9197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415.2</v>
      </c>
      <c r="D139" s="38">
        <v>415.81666666666666</v>
      </c>
      <c r="E139" s="38">
        <v>411.63333333333333</v>
      </c>
      <c r="F139" s="38">
        <v>408.06666666666666</v>
      </c>
      <c r="G139" s="38">
        <v>403.88333333333333</v>
      </c>
      <c r="H139" s="38">
        <v>419.38333333333333</v>
      </c>
      <c r="I139" s="38">
        <v>423.56666666666661</v>
      </c>
      <c r="J139" s="38">
        <v>427.13333333333333</v>
      </c>
      <c r="K139" s="31">
        <v>420</v>
      </c>
      <c r="L139" s="31">
        <v>412.25</v>
      </c>
      <c r="M139" s="31">
        <v>9.2266499999999994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182.3</v>
      </c>
      <c r="D140" s="38">
        <v>182.11666666666667</v>
      </c>
      <c r="E140" s="38">
        <v>180.23333333333335</v>
      </c>
      <c r="F140" s="38">
        <v>178.16666666666669</v>
      </c>
      <c r="G140" s="38">
        <v>176.28333333333336</v>
      </c>
      <c r="H140" s="38">
        <v>184.18333333333334</v>
      </c>
      <c r="I140" s="38">
        <v>186.06666666666666</v>
      </c>
      <c r="J140" s="38">
        <v>188.13333333333333</v>
      </c>
      <c r="K140" s="31">
        <v>184</v>
      </c>
      <c r="L140" s="31">
        <v>180.05</v>
      </c>
      <c r="M140" s="31">
        <v>15.715299999999999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197.5</v>
      </c>
      <c r="D141" s="38">
        <v>196.54999999999998</v>
      </c>
      <c r="E141" s="38">
        <v>194.69999999999996</v>
      </c>
      <c r="F141" s="38">
        <v>191.89999999999998</v>
      </c>
      <c r="G141" s="38">
        <v>190.04999999999995</v>
      </c>
      <c r="H141" s="38">
        <v>199.34999999999997</v>
      </c>
      <c r="I141" s="38">
        <v>201.2</v>
      </c>
      <c r="J141" s="38">
        <v>203.99999999999997</v>
      </c>
      <c r="K141" s="31">
        <v>198.4</v>
      </c>
      <c r="L141" s="31">
        <v>193.75</v>
      </c>
      <c r="M141" s="31">
        <v>11.09681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3730.55</v>
      </c>
      <c r="D142" s="38">
        <v>3693.25</v>
      </c>
      <c r="E142" s="38">
        <v>3639.05</v>
      </c>
      <c r="F142" s="38">
        <v>3547.55</v>
      </c>
      <c r="G142" s="38">
        <v>3493.3500000000004</v>
      </c>
      <c r="H142" s="38">
        <v>3784.75</v>
      </c>
      <c r="I142" s="38">
        <v>3838.95</v>
      </c>
      <c r="J142" s="38">
        <v>3930.45</v>
      </c>
      <c r="K142" s="31">
        <v>3747.45</v>
      </c>
      <c r="L142" s="31">
        <v>3601.75</v>
      </c>
      <c r="M142" s="31">
        <v>12.95993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4651.25</v>
      </c>
      <c r="D143" s="38">
        <v>4688.0333333333338</v>
      </c>
      <c r="E143" s="38">
        <v>4596.0666666666675</v>
      </c>
      <c r="F143" s="38">
        <v>4540.8833333333341</v>
      </c>
      <c r="G143" s="38">
        <v>4448.9166666666679</v>
      </c>
      <c r="H143" s="38">
        <v>4743.2166666666672</v>
      </c>
      <c r="I143" s="38">
        <v>4835.1833333333325</v>
      </c>
      <c r="J143" s="38">
        <v>4890.3666666666668</v>
      </c>
      <c r="K143" s="31">
        <v>4780</v>
      </c>
      <c r="L143" s="31">
        <v>4632.8500000000004</v>
      </c>
      <c r="M143" s="31">
        <v>4.8356899999999996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470.95</v>
      </c>
      <c r="D144" s="38">
        <v>471</v>
      </c>
      <c r="E144" s="38">
        <v>463</v>
      </c>
      <c r="F144" s="38">
        <v>455.05</v>
      </c>
      <c r="G144" s="38">
        <v>447.05</v>
      </c>
      <c r="H144" s="38">
        <v>478.95</v>
      </c>
      <c r="I144" s="38">
        <v>486.95</v>
      </c>
      <c r="J144" s="38">
        <v>494.9</v>
      </c>
      <c r="K144" s="31">
        <v>479</v>
      </c>
      <c r="L144" s="31">
        <v>463.05</v>
      </c>
      <c r="M144" s="31">
        <v>46.197980000000001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2266.0500000000002</v>
      </c>
      <c r="D145" s="38">
        <v>2273.3500000000004</v>
      </c>
      <c r="E145" s="38">
        <v>2248.0500000000006</v>
      </c>
      <c r="F145" s="38">
        <v>2230.0500000000002</v>
      </c>
      <c r="G145" s="38">
        <v>2204.7500000000005</v>
      </c>
      <c r="H145" s="38">
        <v>2291.3500000000008</v>
      </c>
      <c r="I145" s="38">
        <v>2316.65</v>
      </c>
      <c r="J145" s="38">
        <v>2334.650000000001</v>
      </c>
      <c r="K145" s="31">
        <v>2298.65</v>
      </c>
      <c r="L145" s="31">
        <v>2255.35</v>
      </c>
      <c r="M145" s="31">
        <v>1.13252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5823.35</v>
      </c>
      <c r="D146" s="38">
        <v>5834.1166666666659</v>
      </c>
      <c r="E146" s="38">
        <v>5789.2333333333318</v>
      </c>
      <c r="F146" s="38">
        <v>5755.1166666666659</v>
      </c>
      <c r="G146" s="38">
        <v>5710.2333333333318</v>
      </c>
      <c r="H146" s="38">
        <v>5868.2333333333318</v>
      </c>
      <c r="I146" s="38">
        <v>5913.116666666665</v>
      </c>
      <c r="J146" s="38">
        <v>5947.2333333333318</v>
      </c>
      <c r="K146" s="31">
        <v>5879</v>
      </c>
      <c r="L146" s="31">
        <v>5800</v>
      </c>
      <c r="M146" s="31">
        <v>4.3351899999999999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459.15</v>
      </c>
      <c r="D147" s="38">
        <v>459.33333333333331</v>
      </c>
      <c r="E147" s="38">
        <v>454.86666666666662</v>
      </c>
      <c r="F147" s="38">
        <v>450.58333333333331</v>
      </c>
      <c r="G147" s="38">
        <v>446.11666666666662</v>
      </c>
      <c r="H147" s="38">
        <v>463.61666666666662</v>
      </c>
      <c r="I147" s="38">
        <v>468.08333333333331</v>
      </c>
      <c r="J147" s="38">
        <v>472.36666666666662</v>
      </c>
      <c r="K147" s="31">
        <v>463.8</v>
      </c>
      <c r="L147" s="31">
        <v>455.05</v>
      </c>
      <c r="M147" s="31">
        <v>1.7948500000000001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40.6</v>
      </c>
      <c r="D148" s="38">
        <v>40.616666666666667</v>
      </c>
      <c r="E148" s="38">
        <v>39.833333333333336</v>
      </c>
      <c r="F148" s="38">
        <v>39.06666666666667</v>
      </c>
      <c r="G148" s="38">
        <v>38.283333333333339</v>
      </c>
      <c r="H148" s="38">
        <v>41.383333333333333</v>
      </c>
      <c r="I148" s="38">
        <v>42.166666666666664</v>
      </c>
      <c r="J148" s="38">
        <v>42.93333333333333</v>
      </c>
      <c r="K148" s="31">
        <v>41.4</v>
      </c>
      <c r="L148" s="31">
        <v>39.85</v>
      </c>
      <c r="M148" s="31">
        <v>98.302000000000007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1698.7</v>
      </c>
      <c r="D149" s="38">
        <v>1689.7833333333335</v>
      </c>
      <c r="E149" s="38">
        <v>1668.9666666666672</v>
      </c>
      <c r="F149" s="38">
        <v>1639.2333333333336</v>
      </c>
      <c r="G149" s="38">
        <v>1618.4166666666672</v>
      </c>
      <c r="H149" s="38">
        <v>1719.5166666666671</v>
      </c>
      <c r="I149" s="38">
        <v>1740.3333333333333</v>
      </c>
      <c r="J149" s="38">
        <v>1770.0666666666671</v>
      </c>
      <c r="K149" s="31">
        <v>1710.6</v>
      </c>
      <c r="L149" s="31">
        <v>1660.05</v>
      </c>
      <c r="M149" s="31">
        <v>0.47404000000000002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3338.7</v>
      </c>
      <c r="D150" s="38">
        <v>3332.35</v>
      </c>
      <c r="E150" s="38">
        <v>3292.7</v>
      </c>
      <c r="F150" s="38">
        <v>3246.7</v>
      </c>
      <c r="G150" s="38">
        <v>3207.0499999999997</v>
      </c>
      <c r="H150" s="38">
        <v>3378.35</v>
      </c>
      <c r="I150" s="38">
        <v>3418.0000000000005</v>
      </c>
      <c r="J150" s="38">
        <v>3464</v>
      </c>
      <c r="K150" s="31">
        <v>3372</v>
      </c>
      <c r="L150" s="31">
        <v>3286.35</v>
      </c>
      <c r="M150" s="31">
        <v>6.5002800000000001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206.05</v>
      </c>
      <c r="D151" s="38">
        <v>207.28333333333333</v>
      </c>
      <c r="E151" s="38">
        <v>204.16666666666666</v>
      </c>
      <c r="F151" s="38">
        <v>202.28333333333333</v>
      </c>
      <c r="G151" s="38">
        <v>199.16666666666666</v>
      </c>
      <c r="H151" s="38">
        <v>209.16666666666666</v>
      </c>
      <c r="I151" s="38">
        <v>212.28333333333333</v>
      </c>
      <c r="J151" s="38">
        <v>214.16666666666666</v>
      </c>
      <c r="K151" s="31">
        <v>210.4</v>
      </c>
      <c r="L151" s="31">
        <v>205.4</v>
      </c>
      <c r="M151" s="31">
        <v>5.1024500000000002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487.55</v>
      </c>
      <c r="D152" s="38">
        <v>489.33333333333331</v>
      </c>
      <c r="E152" s="38">
        <v>480.71666666666664</v>
      </c>
      <c r="F152" s="38">
        <v>473.88333333333333</v>
      </c>
      <c r="G152" s="38">
        <v>465.26666666666665</v>
      </c>
      <c r="H152" s="38">
        <v>496.16666666666663</v>
      </c>
      <c r="I152" s="38">
        <v>504.7833333333333</v>
      </c>
      <c r="J152" s="38">
        <v>511.61666666666662</v>
      </c>
      <c r="K152" s="31">
        <v>497.95</v>
      </c>
      <c r="L152" s="31">
        <v>482.5</v>
      </c>
      <c r="M152" s="31">
        <v>3.6922899999999998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517.25</v>
      </c>
      <c r="D153" s="38">
        <v>514.08333333333337</v>
      </c>
      <c r="E153" s="38">
        <v>508.11666666666679</v>
      </c>
      <c r="F153" s="38">
        <v>498.98333333333341</v>
      </c>
      <c r="G153" s="38">
        <v>493.01666666666682</v>
      </c>
      <c r="H153" s="38">
        <v>523.2166666666667</v>
      </c>
      <c r="I153" s="38">
        <v>529.18333333333317</v>
      </c>
      <c r="J153" s="38">
        <v>538.31666666666672</v>
      </c>
      <c r="K153" s="31">
        <v>520.04999999999995</v>
      </c>
      <c r="L153" s="31">
        <v>504.95</v>
      </c>
      <c r="M153" s="31">
        <v>3.4776899999999999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1649.9</v>
      </c>
      <c r="D154" s="38">
        <v>1648.8333333333333</v>
      </c>
      <c r="E154" s="38">
        <v>1633.2666666666664</v>
      </c>
      <c r="F154" s="38">
        <v>1616.6333333333332</v>
      </c>
      <c r="G154" s="38">
        <v>1601.0666666666664</v>
      </c>
      <c r="H154" s="38">
        <v>1665.4666666666665</v>
      </c>
      <c r="I154" s="38">
        <v>1681.0333333333335</v>
      </c>
      <c r="J154" s="38">
        <v>1697.6666666666665</v>
      </c>
      <c r="K154" s="31">
        <v>1664.4</v>
      </c>
      <c r="L154" s="31">
        <v>1632.2</v>
      </c>
      <c r="M154" s="31">
        <v>0.193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149.69999999999999</v>
      </c>
      <c r="D155" s="38">
        <v>148.95000000000002</v>
      </c>
      <c r="E155" s="38">
        <v>146.40000000000003</v>
      </c>
      <c r="F155" s="38">
        <v>143.10000000000002</v>
      </c>
      <c r="G155" s="38">
        <v>140.55000000000004</v>
      </c>
      <c r="H155" s="38">
        <v>152.25000000000003</v>
      </c>
      <c r="I155" s="38">
        <v>154.80000000000004</v>
      </c>
      <c r="J155" s="38">
        <v>158.10000000000002</v>
      </c>
      <c r="K155" s="31">
        <v>151.5</v>
      </c>
      <c r="L155" s="31">
        <v>145.65</v>
      </c>
      <c r="M155" s="31">
        <v>24.979590000000002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199.5</v>
      </c>
      <c r="D156" s="38">
        <v>200.36666666666667</v>
      </c>
      <c r="E156" s="38">
        <v>193.88333333333335</v>
      </c>
      <c r="F156" s="38">
        <v>188.26666666666668</v>
      </c>
      <c r="G156" s="38">
        <v>181.78333333333336</v>
      </c>
      <c r="H156" s="38">
        <v>205.98333333333335</v>
      </c>
      <c r="I156" s="38">
        <v>212.4666666666667</v>
      </c>
      <c r="J156" s="38">
        <v>218.08333333333334</v>
      </c>
      <c r="K156" s="31">
        <v>206.85</v>
      </c>
      <c r="L156" s="31">
        <v>194.75</v>
      </c>
      <c r="M156" s="31">
        <v>9.4666899999999998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85.75</v>
      </c>
      <c r="D157" s="38">
        <v>86.416666666666671</v>
      </c>
      <c r="E157" s="38">
        <v>84.783333333333346</v>
      </c>
      <c r="F157" s="38">
        <v>83.816666666666677</v>
      </c>
      <c r="G157" s="38">
        <v>82.183333333333351</v>
      </c>
      <c r="H157" s="38">
        <v>87.38333333333334</v>
      </c>
      <c r="I157" s="38">
        <v>89.016666666666666</v>
      </c>
      <c r="J157" s="38">
        <v>89.983333333333334</v>
      </c>
      <c r="K157" s="31">
        <v>88.05</v>
      </c>
      <c r="L157" s="31">
        <v>85.45</v>
      </c>
      <c r="M157" s="31">
        <v>28.405349999999999</v>
      </c>
      <c r="N157" s="1"/>
      <c r="O157" s="1"/>
    </row>
    <row r="158" spans="1:15" ht="12.75" customHeight="1">
      <c r="A158" s="33">
        <v>148</v>
      </c>
      <c r="B158" s="58" t="s">
        <v>865</v>
      </c>
      <c r="C158" s="31">
        <v>825.85</v>
      </c>
      <c r="D158" s="38">
        <v>824.56666666666661</v>
      </c>
      <c r="E158" s="38">
        <v>817.53333333333319</v>
      </c>
      <c r="F158" s="38">
        <v>809.21666666666658</v>
      </c>
      <c r="G158" s="38">
        <v>802.18333333333317</v>
      </c>
      <c r="H158" s="38">
        <v>832.88333333333321</v>
      </c>
      <c r="I158" s="38">
        <v>839.91666666666652</v>
      </c>
      <c r="J158" s="38">
        <v>848.23333333333323</v>
      </c>
      <c r="K158" s="31">
        <v>831.6</v>
      </c>
      <c r="L158" s="31">
        <v>816.25</v>
      </c>
      <c r="M158" s="31">
        <v>0.35183999999999999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2590.9499999999998</v>
      </c>
      <c r="D159" s="38">
        <v>2581.8833333333332</v>
      </c>
      <c r="E159" s="38">
        <v>2565.7166666666662</v>
      </c>
      <c r="F159" s="38">
        <v>2540.4833333333331</v>
      </c>
      <c r="G159" s="38">
        <v>2524.3166666666662</v>
      </c>
      <c r="H159" s="38">
        <v>2607.1166666666663</v>
      </c>
      <c r="I159" s="38">
        <v>2623.2833333333333</v>
      </c>
      <c r="J159" s="38">
        <v>2648.5166666666664</v>
      </c>
      <c r="K159" s="31">
        <v>2598.0500000000002</v>
      </c>
      <c r="L159" s="31">
        <v>2556.65</v>
      </c>
      <c r="M159" s="31">
        <v>0.89422999999999997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264.7</v>
      </c>
      <c r="D160" s="38">
        <v>265.23333333333335</v>
      </c>
      <c r="E160" s="38">
        <v>260.4666666666667</v>
      </c>
      <c r="F160" s="38">
        <v>256.23333333333335</v>
      </c>
      <c r="G160" s="38">
        <v>251.4666666666667</v>
      </c>
      <c r="H160" s="38">
        <v>269.4666666666667</v>
      </c>
      <c r="I160" s="38">
        <v>274.23333333333335</v>
      </c>
      <c r="J160" s="38">
        <v>278.4666666666667</v>
      </c>
      <c r="K160" s="31">
        <v>270</v>
      </c>
      <c r="L160" s="31">
        <v>261</v>
      </c>
      <c r="M160" s="31">
        <v>27.437349999999999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399.4</v>
      </c>
      <c r="D161" s="38">
        <v>401.25</v>
      </c>
      <c r="E161" s="38">
        <v>393.35</v>
      </c>
      <c r="F161" s="38">
        <v>387.3</v>
      </c>
      <c r="G161" s="38">
        <v>379.40000000000003</v>
      </c>
      <c r="H161" s="38">
        <v>407.3</v>
      </c>
      <c r="I161" s="38">
        <v>415.2</v>
      </c>
      <c r="J161" s="38">
        <v>421.25</v>
      </c>
      <c r="K161" s="31">
        <v>409.15</v>
      </c>
      <c r="L161" s="31">
        <v>395.2</v>
      </c>
      <c r="M161" s="31">
        <v>2.6509900000000002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133</v>
      </c>
      <c r="D162" s="38">
        <v>132.29999999999998</v>
      </c>
      <c r="E162" s="38">
        <v>131.19999999999996</v>
      </c>
      <c r="F162" s="38">
        <v>129.39999999999998</v>
      </c>
      <c r="G162" s="38">
        <v>128.29999999999995</v>
      </c>
      <c r="H162" s="38">
        <v>134.09999999999997</v>
      </c>
      <c r="I162" s="38">
        <v>135.19999999999999</v>
      </c>
      <c r="J162" s="38">
        <v>136.99999999999997</v>
      </c>
      <c r="K162" s="31">
        <v>133.4</v>
      </c>
      <c r="L162" s="31">
        <v>130.5</v>
      </c>
      <c r="M162" s="31">
        <v>67.248689999999996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418.6</v>
      </c>
      <c r="D163" s="38">
        <v>425.38333333333338</v>
      </c>
      <c r="E163" s="38">
        <v>409.51666666666677</v>
      </c>
      <c r="F163" s="38">
        <v>400.43333333333339</v>
      </c>
      <c r="G163" s="38">
        <v>384.56666666666678</v>
      </c>
      <c r="H163" s="38">
        <v>434.46666666666675</v>
      </c>
      <c r="I163" s="38">
        <v>450.33333333333343</v>
      </c>
      <c r="J163" s="38">
        <v>459.41666666666674</v>
      </c>
      <c r="K163" s="31">
        <v>441.25</v>
      </c>
      <c r="L163" s="31">
        <v>416.3</v>
      </c>
      <c r="M163" s="31">
        <v>7.5878899999999998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4602.5</v>
      </c>
      <c r="D164" s="38">
        <v>4593.5333333333338</v>
      </c>
      <c r="E164" s="38">
        <v>4558.9666666666672</v>
      </c>
      <c r="F164" s="38">
        <v>4515.4333333333334</v>
      </c>
      <c r="G164" s="38">
        <v>4480.8666666666668</v>
      </c>
      <c r="H164" s="38">
        <v>4637.0666666666675</v>
      </c>
      <c r="I164" s="38">
        <v>4671.633333333335</v>
      </c>
      <c r="J164" s="38">
        <v>4715.1666666666679</v>
      </c>
      <c r="K164" s="31">
        <v>4628.1000000000004</v>
      </c>
      <c r="L164" s="31">
        <v>4550</v>
      </c>
      <c r="M164" s="31">
        <v>0.13672000000000001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1016.1</v>
      </c>
      <c r="D165" s="38">
        <v>1039.3333333333333</v>
      </c>
      <c r="E165" s="38">
        <v>981.76666666666642</v>
      </c>
      <c r="F165" s="38">
        <v>947.43333333333317</v>
      </c>
      <c r="G165" s="38">
        <v>889.86666666666633</v>
      </c>
      <c r="H165" s="38">
        <v>1073.6666666666665</v>
      </c>
      <c r="I165" s="38">
        <v>1131.2333333333336</v>
      </c>
      <c r="J165" s="38">
        <v>1165.5666666666666</v>
      </c>
      <c r="K165" s="31">
        <v>1096.9000000000001</v>
      </c>
      <c r="L165" s="31">
        <v>1005</v>
      </c>
      <c r="M165" s="31">
        <v>6.07728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208.65</v>
      </c>
      <c r="D166" s="38">
        <v>206.51666666666665</v>
      </c>
      <c r="E166" s="38">
        <v>202.5333333333333</v>
      </c>
      <c r="F166" s="38">
        <v>196.41666666666666</v>
      </c>
      <c r="G166" s="38">
        <v>192.43333333333331</v>
      </c>
      <c r="H166" s="38">
        <v>212.6333333333333</v>
      </c>
      <c r="I166" s="38">
        <v>216.61666666666665</v>
      </c>
      <c r="J166" s="38">
        <v>222.73333333333329</v>
      </c>
      <c r="K166" s="31">
        <v>210.5</v>
      </c>
      <c r="L166" s="31">
        <v>200.4</v>
      </c>
      <c r="M166" s="31">
        <v>9.6951400000000003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146.94999999999999</v>
      </c>
      <c r="D167" s="38">
        <v>146.63333333333333</v>
      </c>
      <c r="E167" s="38">
        <v>145.46666666666664</v>
      </c>
      <c r="F167" s="38">
        <v>143.98333333333332</v>
      </c>
      <c r="G167" s="38">
        <v>142.81666666666663</v>
      </c>
      <c r="H167" s="38">
        <v>148.11666666666665</v>
      </c>
      <c r="I167" s="38">
        <v>149.28333333333333</v>
      </c>
      <c r="J167" s="38">
        <v>150.76666666666665</v>
      </c>
      <c r="K167" s="31">
        <v>147.80000000000001</v>
      </c>
      <c r="L167" s="31">
        <v>145.15</v>
      </c>
      <c r="M167" s="31">
        <v>14.803470000000001</v>
      </c>
      <c r="N167" s="1"/>
      <c r="O167" s="1"/>
    </row>
    <row r="168" spans="1:15" ht="12.75" customHeight="1">
      <c r="A168" s="33">
        <v>158</v>
      </c>
      <c r="B168" s="58" t="s">
        <v>866</v>
      </c>
      <c r="C168" s="31">
        <v>787.55</v>
      </c>
      <c r="D168" s="38">
        <v>798.5333333333333</v>
      </c>
      <c r="E168" s="38">
        <v>759.61666666666656</v>
      </c>
      <c r="F168" s="38">
        <v>731.68333333333328</v>
      </c>
      <c r="G168" s="38">
        <v>692.76666666666654</v>
      </c>
      <c r="H168" s="38">
        <v>826.46666666666658</v>
      </c>
      <c r="I168" s="38">
        <v>865.38333333333333</v>
      </c>
      <c r="J168" s="38">
        <v>893.31666666666661</v>
      </c>
      <c r="K168" s="31">
        <v>837.45</v>
      </c>
      <c r="L168" s="31">
        <v>770.6</v>
      </c>
      <c r="M168" s="31">
        <v>5.4455499999999999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313.85000000000002</v>
      </c>
      <c r="D169" s="38">
        <v>313.9666666666667</v>
      </c>
      <c r="E169" s="38">
        <v>308.38333333333338</v>
      </c>
      <c r="F169" s="38">
        <v>302.91666666666669</v>
      </c>
      <c r="G169" s="38">
        <v>297.33333333333337</v>
      </c>
      <c r="H169" s="38">
        <v>319.43333333333339</v>
      </c>
      <c r="I169" s="38">
        <v>325.01666666666665</v>
      </c>
      <c r="J169" s="38">
        <v>330.48333333333341</v>
      </c>
      <c r="K169" s="31">
        <v>319.55</v>
      </c>
      <c r="L169" s="31">
        <v>308.5</v>
      </c>
      <c r="M169" s="31">
        <v>22.56917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134.30000000000001</v>
      </c>
      <c r="D170" s="38">
        <v>135.9</v>
      </c>
      <c r="E170" s="38">
        <v>128.5</v>
      </c>
      <c r="F170" s="38">
        <v>122.69999999999999</v>
      </c>
      <c r="G170" s="38">
        <v>115.29999999999998</v>
      </c>
      <c r="H170" s="38">
        <v>141.70000000000002</v>
      </c>
      <c r="I170" s="38">
        <v>149.10000000000005</v>
      </c>
      <c r="J170" s="38">
        <v>154.90000000000003</v>
      </c>
      <c r="K170" s="31">
        <v>143.30000000000001</v>
      </c>
      <c r="L170" s="31">
        <v>130.1</v>
      </c>
      <c r="M170" s="31">
        <v>250.04345000000001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1266.05</v>
      </c>
      <c r="D171" s="38">
        <v>1273.3500000000001</v>
      </c>
      <c r="E171" s="38">
        <v>1222.7000000000003</v>
      </c>
      <c r="F171" s="38">
        <v>1179.3500000000001</v>
      </c>
      <c r="G171" s="38">
        <v>1128.7000000000003</v>
      </c>
      <c r="H171" s="38">
        <v>1316.7000000000003</v>
      </c>
      <c r="I171" s="38">
        <v>1367.3500000000004</v>
      </c>
      <c r="J171" s="38">
        <v>1410.7000000000003</v>
      </c>
      <c r="K171" s="31">
        <v>1324</v>
      </c>
      <c r="L171" s="31">
        <v>1230</v>
      </c>
      <c r="M171" s="31">
        <v>0.97355000000000003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112.85</v>
      </c>
      <c r="D172" s="38">
        <v>113.68333333333334</v>
      </c>
      <c r="E172" s="38">
        <v>111.41666666666667</v>
      </c>
      <c r="F172" s="38">
        <v>109.98333333333333</v>
      </c>
      <c r="G172" s="38">
        <v>107.71666666666667</v>
      </c>
      <c r="H172" s="38">
        <v>115.11666666666667</v>
      </c>
      <c r="I172" s="38">
        <v>117.38333333333333</v>
      </c>
      <c r="J172" s="38">
        <v>118.81666666666668</v>
      </c>
      <c r="K172" s="31">
        <v>115.95</v>
      </c>
      <c r="L172" s="31">
        <v>112.25</v>
      </c>
      <c r="M172" s="31">
        <v>102.33977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2593.1999999999998</v>
      </c>
      <c r="D173" s="38">
        <v>2619.6833333333334</v>
      </c>
      <c r="E173" s="38">
        <v>2549.5666666666666</v>
      </c>
      <c r="F173" s="38">
        <v>2505.9333333333334</v>
      </c>
      <c r="G173" s="38">
        <v>2435.8166666666666</v>
      </c>
      <c r="H173" s="38">
        <v>2663.3166666666666</v>
      </c>
      <c r="I173" s="38">
        <v>2733.4333333333334</v>
      </c>
      <c r="J173" s="38">
        <v>2777.0666666666666</v>
      </c>
      <c r="K173" s="31">
        <v>2689.8</v>
      </c>
      <c r="L173" s="31">
        <v>2576.0500000000002</v>
      </c>
      <c r="M173" s="31">
        <v>0.29011999999999999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3191.6</v>
      </c>
      <c r="D174" s="38">
        <v>3188.8666666666668</v>
      </c>
      <c r="E174" s="38">
        <v>3142.7333333333336</v>
      </c>
      <c r="F174" s="38">
        <v>3093.8666666666668</v>
      </c>
      <c r="G174" s="38">
        <v>3047.7333333333336</v>
      </c>
      <c r="H174" s="38">
        <v>3237.7333333333336</v>
      </c>
      <c r="I174" s="38">
        <v>3283.8666666666668</v>
      </c>
      <c r="J174" s="38">
        <v>3332.7333333333336</v>
      </c>
      <c r="K174" s="31">
        <v>3235</v>
      </c>
      <c r="L174" s="31">
        <v>3140</v>
      </c>
      <c r="M174" s="31">
        <v>0.1002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196.95</v>
      </c>
      <c r="D175" s="38">
        <v>198.13333333333333</v>
      </c>
      <c r="E175" s="38">
        <v>193.41666666666666</v>
      </c>
      <c r="F175" s="38">
        <v>189.88333333333333</v>
      </c>
      <c r="G175" s="38">
        <v>185.16666666666666</v>
      </c>
      <c r="H175" s="38">
        <v>201.66666666666666</v>
      </c>
      <c r="I175" s="38">
        <v>206.38333333333335</v>
      </c>
      <c r="J175" s="38">
        <v>209.91666666666666</v>
      </c>
      <c r="K175" s="31">
        <v>202.85</v>
      </c>
      <c r="L175" s="31">
        <v>194.6</v>
      </c>
      <c r="M175" s="31">
        <v>6.8765200000000002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1602.8</v>
      </c>
      <c r="D176" s="38">
        <v>1600.6000000000001</v>
      </c>
      <c r="E176" s="38">
        <v>1552.2000000000003</v>
      </c>
      <c r="F176" s="38">
        <v>1501.6000000000001</v>
      </c>
      <c r="G176" s="38">
        <v>1453.2000000000003</v>
      </c>
      <c r="H176" s="38">
        <v>1651.2000000000003</v>
      </c>
      <c r="I176" s="38">
        <v>1699.6000000000004</v>
      </c>
      <c r="J176" s="38">
        <v>1750.2000000000003</v>
      </c>
      <c r="K176" s="31">
        <v>1649</v>
      </c>
      <c r="L176" s="31">
        <v>1550</v>
      </c>
      <c r="M176" s="31">
        <v>4.1035500000000003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1415.1</v>
      </c>
      <c r="D177" s="38">
        <v>1420.0666666666666</v>
      </c>
      <c r="E177" s="38">
        <v>1404.1333333333332</v>
      </c>
      <c r="F177" s="38">
        <v>1393.1666666666665</v>
      </c>
      <c r="G177" s="38">
        <v>1377.2333333333331</v>
      </c>
      <c r="H177" s="38">
        <v>1431.0333333333333</v>
      </c>
      <c r="I177" s="38">
        <v>1446.9666666666667</v>
      </c>
      <c r="J177" s="38">
        <v>1457.9333333333334</v>
      </c>
      <c r="K177" s="31">
        <v>1436</v>
      </c>
      <c r="L177" s="31">
        <v>1409.1</v>
      </c>
      <c r="M177" s="31">
        <v>0.70553999999999994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797.65</v>
      </c>
      <c r="D178" s="38">
        <v>802.63333333333333</v>
      </c>
      <c r="E178" s="38">
        <v>790.26666666666665</v>
      </c>
      <c r="F178" s="38">
        <v>782.88333333333333</v>
      </c>
      <c r="G178" s="38">
        <v>770.51666666666665</v>
      </c>
      <c r="H178" s="38">
        <v>810.01666666666665</v>
      </c>
      <c r="I178" s="38">
        <v>822.38333333333321</v>
      </c>
      <c r="J178" s="38">
        <v>829.76666666666665</v>
      </c>
      <c r="K178" s="31">
        <v>815</v>
      </c>
      <c r="L178" s="31">
        <v>795.25</v>
      </c>
      <c r="M178" s="31">
        <v>9.2175999999999991</v>
      </c>
      <c r="N178" s="1"/>
      <c r="O178" s="1"/>
    </row>
    <row r="179" spans="1:15" ht="12.75" customHeight="1">
      <c r="A179" s="33">
        <v>169</v>
      </c>
      <c r="B179" s="58" t="s">
        <v>872</v>
      </c>
      <c r="C179" s="31">
        <v>675.4</v>
      </c>
      <c r="D179" s="38">
        <v>676.23333333333323</v>
      </c>
      <c r="E179" s="38">
        <v>665.01666666666642</v>
      </c>
      <c r="F179" s="38">
        <v>654.63333333333321</v>
      </c>
      <c r="G179" s="38">
        <v>643.4166666666664</v>
      </c>
      <c r="H179" s="38">
        <v>686.61666666666645</v>
      </c>
      <c r="I179" s="38">
        <v>697.83333333333337</v>
      </c>
      <c r="J179" s="38">
        <v>708.21666666666647</v>
      </c>
      <c r="K179" s="31">
        <v>687.45</v>
      </c>
      <c r="L179" s="31">
        <v>665.85</v>
      </c>
      <c r="M179" s="31">
        <v>2.2327599999999999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1522.6</v>
      </c>
      <c r="D180" s="38">
        <v>1541.1666666666667</v>
      </c>
      <c r="E180" s="38">
        <v>1492.8333333333335</v>
      </c>
      <c r="F180" s="38">
        <v>1463.0666666666668</v>
      </c>
      <c r="G180" s="38">
        <v>1414.7333333333336</v>
      </c>
      <c r="H180" s="38">
        <v>1570.9333333333334</v>
      </c>
      <c r="I180" s="38">
        <v>1619.2666666666669</v>
      </c>
      <c r="J180" s="38">
        <v>1649.0333333333333</v>
      </c>
      <c r="K180" s="31">
        <v>1589.5</v>
      </c>
      <c r="L180" s="31">
        <v>1511.4</v>
      </c>
      <c r="M180" s="31">
        <v>3.6942400000000002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52.9</v>
      </c>
      <c r="D181" s="38">
        <v>53.04999999999999</v>
      </c>
      <c r="E181" s="38">
        <v>51.899999999999977</v>
      </c>
      <c r="F181" s="38">
        <v>50.899999999999984</v>
      </c>
      <c r="G181" s="38">
        <v>49.749999999999972</v>
      </c>
      <c r="H181" s="38">
        <v>54.049999999999983</v>
      </c>
      <c r="I181" s="38">
        <v>55.2</v>
      </c>
      <c r="J181" s="38">
        <v>56.199999999999989</v>
      </c>
      <c r="K181" s="31">
        <v>54.2</v>
      </c>
      <c r="L181" s="31">
        <v>52.05</v>
      </c>
      <c r="M181" s="31">
        <v>85.798280000000005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1255.5999999999999</v>
      </c>
      <c r="D182" s="38">
        <v>1253.1833333333334</v>
      </c>
      <c r="E182" s="38">
        <v>1237.3666666666668</v>
      </c>
      <c r="F182" s="38">
        <v>1219.1333333333334</v>
      </c>
      <c r="G182" s="38">
        <v>1203.3166666666668</v>
      </c>
      <c r="H182" s="38">
        <v>1271.4166666666667</v>
      </c>
      <c r="I182" s="38">
        <v>1287.2333333333333</v>
      </c>
      <c r="J182" s="38">
        <v>1305.4666666666667</v>
      </c>
      <c r="K182" s="31">
        <v>1269</v>
      </c>
      <c r="L182" s="31">
        <v>1234.95</v>
      </c>
      <c r="M182" s="31">
        <v>0.96625000000000005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2029.2</v>
      </c>
      <c r="D183" s="38">
        <v>2063.5166666666664</v>
      </c>
      <c r="E183" s="38">
        <v>1976.833333333333</v>
      </c>
      <c r="F183" s="38">
        <v>1924.4666666666667</v>
      </c>
      <c r="G183" s="38">
        <v>1837.7833333333333</v>
      </c>
      <c r="H183" s="38">
        <v>2115.8833333333328</v>
      </c>
      <c r="I183" s="38">
        <v>2202.5666666666662</v>
      </c>
      <c r="J183" s="38">
        <v>2254.9333333333325</v>
      </c>
      <c r="K183" s="31">
        <v>2150.1999999999998</v>
      </c>
      <c r="L183" s="31">
        <v>2011.15</v>
      </c>
      <c r="M183" s="31">
        <v>1.5486200000000001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478.3</v>
      </c>
      <c r="D184" s="38">
        <v>474.75</v>
      </c>
      <c r="E184" s="38">
        <v>469.6</v>
      </c>
      <c r="F184" s="38">
        <v>460.90000000000003</v>
      </c>
      <c r="G184" s="38">
        <v>455.75000000000006</v>
      </c>
      <c r="H184" s="38">
        <v>483.45</v>
      </c>
      <c r="I184" s="38">
        <v>488.59999999999997</v>
      </c>
      <c r="J184" s="38">
        <v>497.29999999999995</v>
      </c>
      <c r="K184" s="31">
        <v>479.9</v>
      </c>
      <c r="L184" s="31">
        <v>466.05</v>
      </c>
      <c r="M184" s="31">
        <v>1.13646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1035.55</v>
      </c>
      <c r="D185" s="38">
        <v>1031.3999999999999</v>
      </c>
      <c r="E185" s="38">
        <v>1019.1499999999996</v>
      </c>
      <c r="F185" s="38">
        <v>1002.7499999999998</v>
      </c>
      <c r="G185" s="38">
        <v>990.49999999999955</v>
      </c>
      <c r="H185" s="38">
        <v>1047.7999999999997</v>
      </c>
      <c r="I185" s="38">
        <v>1060.0500000000002</v>
      </c>
      <c r="J185" s="38">
        <v>1076.4499999999998</v>
      </c>
      <c r="K185" s="31">
        <v>1043.6500000000001</v>
      </c>
      <c r="L185" s="31">
        <v>1015</v>
      </c>
      <c r="M185" s="31">
        <v>11.640969999999999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495.55</v>
      </c>
      <c r="D186" s="38">
        <v>492.70000000000005</v>
      </c>
      <c r="E186" s="38">
        <v>486.55000000000007</v>
      </c>
      <c r="F186" s="38">
        <v>477.55</v>
      </c>
      <c r="G186" s="38">
        <v>471.40000000000003</v>
      </c>
      <c r="H186" s="38">
        <v>501.7000000000001</v>
      </c>
      <c r="I186" s="38">
        <v>507.85000000000008</v>
      </c>
      <c r="J186" s="38">
        <v>516.85000000000014</v>
      </c>
      <c r="K186" s="31">
        <v>498.85</v>
      </c>
      <c r="L186" s="31">
        <v>483.7</v>
      </c>
      <c r="M186" s="31">
        <v>1.59744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1549.9</v>
      </c>
      <c r="D187" s="38">
        <v>1532.6833333333334</v>
      </c>
      <c r="E187" s="38">
        <v>1512.5166666666669</v>
      </c>
      <c r="F187" s="38">
        <v>1475.1333333333334</v>
      </c>
      <c r="G187" s="38">
        <v>1454.9666666666669</v>
      </c>
      <c r="H187" s="38">
        <v>1570.0666666666668</v>
      </c>
      <c r="I187" s="38">
        <v>1590.2333333333333</v>
      </c>
      <c r="J187" s="38">
        <v>1627.6166666666668</v>
      </c>
      <c r="K187" s="31">
        <v>1552.85</v>
      </c>
      <c r="L187" s="31">
        <v>1495.3</v>
      </c>
      <c r="M187" s="31">
        <v>5.1542700000000004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291.85000000000002</v>
      </c>
      <c r="D188" s="38">
        <v>292.65000000000003</v>
      </c>
      <c r="E188" s="38">
        <v>286.90000000000009</v>
      </c>
      <c r="F188" s="38">
        <v>281.95000000000005</v>
      </c>
      <c r="G188" s="38">
        <v>276.2000000000001</v>
      </c>
      <c r="H188" s="38">
        <v>297.60000000000008</v>
      </c>
      <c r="I188" s="38">
        <v>303.34999999999997</v>
      </c>
      <c r="J188" s="38">
        <v>308.30000000000007</v>
      </c>
      <c r="K188" s="31">
        <v>298.39999999999998</v>
      </c>
      <c r="L188" s="31">
        <v>287.7</v>
      </c>
      <c r="M188" s="31">
        <v>21.673639999999999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439.7</v>
      </c>
      <c r="D189" s="38">
        <v>434.8</v>
      </c>
      <c r="E189" s="38">
        <v>425</v>
      </c>
      <c r="F189" s="38">
        <v>410.3</v>
      </c>
      <c r="G189" s="38">
        <v>400.5</v>
      </c>
      <c r="H189" s="38">
        <v>449.5</v>
      </c>
      <c r="I189" s="38">
        <v>459.30000000000007</v>
      </c>
      <c r="J189" s="38">
        <v>474</v>
      </c>
      <c r="K189" s="31">
        <v>444.6</v>
      </c>
      <c r="L189" s="31">
        <v>420.1</v>
      </c>
      <c r="M189" s="31">
        <v>12.48359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1811.75</v>
      </c>
      <c r="D190" s="38">
        <v>1813.5166666666667</v>
      </c>
      <c r="E190" s="38">
        <v>1792.0333333333333</v>
      </c>
      <c r="F190" s="38">
        <v>1772.3166666666666</v>
      </c>
      <c r="G190" s="38">
        <v>1750.8333333333333</v>
      </c>
      <c r="H190" s="38">
        <v>1833.2333333333333</v>
      </c>
      <c r="I190" s="38">
        <v>1854.7166666666665</v>
      </c>
      <c r="J190" s="38">
        <v>1874.4333333333334</v>
      </c>
      <c r="K190" s="31">
        <v>1835</v>
      </c>
      <c r="L190" s="31">
        <v>1793.8</v>
      </c>
      <c r="M190" s="31">
        <v>5.28132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732.95</v>
      </c>
      <c r="D191" s="38">
        <v>737.69999999999993</v>
      </c>
      <c r="E191" s="38">
        <v>720.24999999999989</v>
      </c>
      <c r="F191" s="38">
        <v>707.55</v>
      </c>
      <c r="G191" s="38">
        <v>690.09999999999991</v>
      </c>
      <c r="H191" s="38">
        <v>750.39999999999986</v>
      </c>
      <c r="I191" s="38">
        <v>767.84999999999991</v>
      </c>
      <c r="J191" s="38">
        <v>780.54999999999984</v>
      </c>
      <c r="K191" s="31">
        <v>755.15</v>
      </c>
      <c r="L191" s="31">
        <v>725</v>
      </c>
      <c r="M191" s="31">
        <v>3.0291600000000001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335.05</v>
      </c>
      <c r="D192" s="38">
        <v>333.11666666666667</v>
      </c>
      <c r="E192" s="38">
        <v>329.93333333333334</v>
      </c>
      <c r="F192" s="38">
        <v>324.81666666666666</v>
      </c>
      <c r="G192" s="38">
        <v>321.63333333333333</v>
      </c>
      <c r="H192" s="38">
        <v>338.23333333333335</v>
      </c>
      <c r="I192" s="38">
        <v>341.41666666666674</v>
      </c>
      <c r="J192" s="38">
        <v>346.53333333333336</v>
      </c>
      <c r="K192" s="31">
        <v>336.3</v>
      </c>
      <c r="L192" s="31">
        <v>328</v>
      </c>
      <c r="M192" s="31">
        <v>1.8965099999999999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2222.5</v>
      </c>
      <c r="D193" s="38">
        <v>2238.2999999999997</v>
      </c>
      <c r="E193" s="38">
        <v>2196.1999999999994</v>
      </c>
      <c r="F193" s="38">
        <v>2169.8999999999996</v>
      </c>
      <c r="G193" s="38">
        <v>2127.7999999999993</v>
      </c>
      <c r="H193" s="38">
        <v>2264.5999999999995</v>
      </c>
      <c r="I193" s="38">
        <v>2306.6999999999998</v>
      </c>
      <c r="J193" s="38">
        <v>2332.9999999999995</v>
      </c>
      <c r="K193" s="31">
        <v>2280.4</v>
      </c>
      <c r="L193" s="31">
        <v>2212</v>
      </c>
      <c r="M193" s="31">
        <v>0.32181999999999999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637.54999999999995</v>
      </c>
      <c r="D194" s="38">
        <v>640.58333333333337</v>
      </c>
      <c r="E194" s="38">
        <v>631.16666666666674</v>
      </c>
      <c r="F194" s="38">
        <v>624.78333333333342</v>
      </c>
      <c r="G194" s="38">
        <v>615.36666666666679</v>
      </c>
      <c r="H194" s="38">
        <v>646.9666666666667</v>
      </c>
      <c r="I194" s="38">
        <v>656.38333333333344</v>
      </c>
      <c r="J194" s="38">
        <v>662.76666666666665</v>
      </c>
      <c r="K194" s="31">
        <v>650</v>
      </c>
      <c r="L194" s="31">
        <v>634.20000000000005</v>
      </c>
      <c r="M194" s="31">
        <v>0.65988000000000002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238.35</v>
      </c>
      <c r="D195" s="38">
        <v>240.13333333333335</v>
      </c>
      <c r="E195" s="38">
        <v>235.26666666666671</v>
      </c>
      <c r="F195" s="38">
        <v>232.18333333333337</v>
      </c>
      <c r="G195" s="38">
        <v>227.31666666666672</v>
      </c>
      <c r="H195" s="38">
        <v>243.2166666666667</v>
      </c>
      <c r="I195" s="38">
        <v>248.08333333333331</v>
      </c>
      <c r="J195" s="38">
        <v>251.16666666666669</v>
      </c>
      <c r="K195" s="31">
        <v>245</v>
      </c>
      <c r="L195" s="31">
        <v>237.05</v>
      </c>
      <c r="M195" s="31">
        <v>2.8600400000000001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2863.6</v>
      </c>
      <c r="D196" s="38">
        <v>2900.1666666666665</v>
      </c>
      <c r="E196" s="38">
        <v>2815.4833333333331</v>
      </c>
      <c r="F196" s="38">
        <v>2767.3666666666668</v>
      </c>
      <c r="G196" s="38">
        <v>2682.6833333333334</v>
      </c>
      <c r="H196" s="38">
        <v>2948.2833333333328</v>
      </c>
      <c r="I196" s="38">
        <v>3032.9666666666662</v>
      </c>
      <c r="J196" s="38">
        <v>3081.0833333333326</v>
      </c>
      <c r="K196" s="31">
        <v>2984.85</v>
      </c>
      <c r="L196" s="31">
        <v>2852.05</v>
      </c>
      <c r="M196" s="31">
        <v>2.0672000000000001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456.7</v>
      </c>
      <c r="D197" s="38">
        <v>457.34999999999997</v>
      </c>
      <c r="E197" s="38">
        <v>452.84999999999991</v>
      </c>
      <c r="F197" s="38">
        <v>448.99999999999994</v>
      </c>
      <c r="G197" s="38">
        <v>444.49999999999989</v>
      </c>
      <c r="H197" s="38">
        <v>461.19999999999993</v>
      </c>
      <c r="I197" s="38">
        <v>465.70000000000005</v>
      </c>
      <c r="J197" s="38">
        <v>469.54999999999995</v>
      </c>
      <c r="K197" s="31">
        <v>461.85</v>
      </c>
      <c r="L197" s="31">
        <v>453.5</v>
      </c>
      <c r="M197" s="31">
        <v>10.74147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535.20000000000005</v>
      </c>
      <c r="D198" s="38">
        <v>537.35</v>
      </c>
      <c r="E198" s="38">
        <v>529.85</v>
      </c>
      <c r="F198" s="38">
        <v>524.5</v>
      </c>
      <c r="G198" s="38">
        <v>517</v>
      </c>
      <c r="H198" s="38">
        <v>542.70000000000005</v>
      </c>
      <c r="I198" s="38">
        <v>550.20000000000005</v>
      </c>
      <c r="J198" s="38">
        <v>555.55000000000007</v>
      </c>
      <c r="K198" s="31">
        <v>544.85</v>
      </c>
      <c r="L198" s="31">
        <v>532</v>
      </c>
      <c r="M198" s="31">
        <v>7.8183199999999999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118.6</v>
      </c>
      <c r="D199" s="38">
        <v>117.93333333333334</v>
      </c>
      <c r="E199" s="38">
        <v>116.21666666666667</v>
      </c>
      <c r="F199" s="38">
        <v>113.83333333333333</v>
      </c>
      <c r="G199" s="38">
        <v>112.11666666666666</v>
      </c>
      <c r="H199" s="38">
        <v>120.31666666666668</v>
      </c>
      <c r="I199" s="38">
        <v>122.03333333333335</v>
      </c>
      <c r="J199" s="38">
        <v>124.41666666666669</v>
      </c>
      <c r="K199" s="31">
        <v>119.65</v>
      </c>
      <c r="L199" s="31">
        <v>115.55</v>
      </c>
      <c r="M199" s="31">
        <v>7.3220900000000002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151.75</v>
      </c>
      <c r="D200" s="38">
        <v>151.6</v>
      </c>
      <c r="E200" s="38">
        <v>150.14999999999998</v>
      </c>
      <c r="F200" s="38">
        <v>148.54999999999998</v>
      </c>
      <c r="G200" s="38">
        <v>147.09999999999997</v>
      </c>
      <c r="H200" s="38">
        <v>153.19999999999999</v>
      </c>
      <c r="I200" s="38">
        <v>154.64999999999998</v>
      </c>
      <c r="J200" s="38">
        <v>156.25</v>
      </c>
      <c r="K200" s="31">
        <v>153.05000000000001</v>
      </c>
      <c r="L200" s="31">
        <v>150</v>
      </c>
      <c r="M200" s="31">
        <v>6.9795800000000003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273.3</v>
      </c>
      <c r="D201" s="38">
        <v>275.36666666666667</v>
      </c>
      <c r="E201" s="38">
        <v>270.58333333333337</v>
      </c>
      <c r="F201" s="38">
        <v>267.86666666666667</v>
      </c>
      <c r="G201" s="38">
        <v>263.08333333333337</v>
      </c>
      <c r="H201" s="38">
        <v>278.08333333333337</v>
      </c>
      <c r="I201" s="38">
        <v>282.86666666666667</v>
      </c>
      <c r="J201" s="38">
        <v>285.58333333333337</v>
      </c>
      <c r="K201" s="31">
        <v>280.14999999999998</v>
      </c>
      <c r="L201" s="31">
        <v>272.64999999999998</v>
      </c>
      <c r="M201" s="31">
        <v>4.3696799999999998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1727.55</v>
      </c>
      <c r="D202" s="38">
        <v>1718.9666666666665</v>
      </c>
      <c r="E202" s="38">
        <v>1694.083333333333</v>
      </c>
      <c r="F202" s="38">
        <v>1660.6166666666666</v>
      </c>
      <c r="G202" s="38">
        <v>1635.7333333333331</v>
      </c>
      <c r="H202" s="38">
        <v>1752.4333333333329</v>
      </c>
      <c r="I202" s="38">
        <v>1777.3166666666666</v>
      </c>
      <c r="J202" s="38">
        <v>1810.7833333333328</v>
      </c>
      <c r="K202" s="31">
        <v>1743.85</v>
      </c>
      <c r="L202" s="31">
        <v>1685.5</v>
      </c>
      <c r="M202" s="31">
        <v>3.45323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893</v>
      </c>
      <c r="D203" s="38">
        <v>896.48333333333323</v>
      </c>
      <c r="E203" s="38">
        <v>887.51666666666642</v>
      </c>
      <c r="F203" s="38">
        <v>882.03333333333319</v>
      </c>
      <c r="G203" s="38">
        <v>873.06666666666638</v>
      </c>
      <c r="H203" s="38">
        <v>901.96666666666647</v>
      </c>
      <c r="I203" s="38">
        <v>910.93333333333339</v>
      </c>
      <c r="J203" s="38">
        <v>916.41666666666652</v>
      </c>
      <c r="K203" s="31">
        <v>905.45</v>
      </c>
      <c r="L203" s="31">
        <v>891</v>
      </c>
      <c r="M203" s="31">
        <v>3.2546599999999999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1275.7</v>
      </c>
      <c r="D204" s="38">
        <v>1282.1500000000001</v>
      </c>
      <c r="E204" s="38">
        <v>1265.6500000000001</v>
      </c>
      <c r="F204" s="38">
        <v>1255.5999999999999</v>
      </c>
      <c r="G204" s="38">
        <v>1239.0999999999999</v>
      </c>
      <c r="H204" s="38">
        <v>1292.2000000000003</v>
      </c>
      <c r="I204" s="38">
        <v>1308.7000000000003</v>
      </c>
      <c r="J204" s="38">
        <v>1318.7500000000005</v>
      </c>
      <c r="K204" s="31">
        <v>1298.6500000000001</v>
      </c>
      <c r="L204" s="31">
        <v>1272.0999999999999</v>
      </c>
      <c r="M204" s="31">
        <v>7.4960100000000001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1171</v>
      </c>
      <c r="D205" s="38">
        <v>1167.3333333333333</v>
      </c>
      <c r="E205" s="38">
        <v>1157.6666666666665</v>
      </c>
      <c r="F205" s="38">
        <v>1144.3333333333333</v>
      </c>
      <c r="G205" s="38">
        <v>1134.6666666666665</v>
      </c>
      <c r="H205" s="38">
        <v>1180.6666666666665</v>
      </c>
      <c r="I205" s="38">
        <v>1190.333333333333</v>
      </c>
      <c r="J205" s="38">
        <v>1203.6666666666665</v>
      </c>
      <c r="K205" s="31">
        <v>1177</v>
      </c>
      <c r="L205" s="31">
        <v>1154</v>
      </c>
      <c r="M205" s="31">
        <v>17.209399999999999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2494.6999999999998</v>
      </c>
      <c r="D206" s="38">
        <v>2511.25</v>
      </c>
      <c r="E206" s="38">
        <v>2464.6</v>
      </c>
      <c r="F206" s="38">
        <v>2434.5</v>
      </c>
      <c r="G206" s="38">
        <v>2387.85</v>
      </c>
      <c r="H206" s="38">
        <v>2541.35</v>
      </c>
      <c r="I206" s="38">
        <v>2587.9999999999995</v>
      </c>
      <c r="J206" s="38">
        <v>2618.1</v>
      </c>
      <c r="K206" s="31">
        <v>2557.9</v>
      </c>
      <c r="L206" s="31">
        <v>2481.15</v>
      </c>
      <c r="M206" s="31">
        <v>7.2302900000000001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1610.9</v>
      </c>
      <c r="D207" s="38">
        <v>1608.7166666666665</v>
      </c>
      <c r="E207" s="38">
        <v>1602.4333333333329</v>
      </c>
      <c r="F207" s="38">
        <v>1593.9666666666665</v>
      </c>
      <c r="G207" s="38">
        <v>1587.6833333333329</v>
      </c>
      <c r="H207" s="38">
        <v>1617.1833333333329</v>
      </c>
      <c r="I207" s="38">
        <v>1623.4666666666662</v>
      </c>
      <c r="J207" s="38">
        <v>1631.9333333333329</v>
      </c>
      <c r="K207" s="31">
        <v>1615</v>
      </c>
      <c r="L207" s="31">
        <v>1600.25</v>
      </c>
      <c r="M207" s="31">
        <v>156.52205000000001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632.75</v>
      </c>
      <c r="D208" s="38">
        <v>632.11666666666667</v>
      </c>
      <c r="E208" s="38">
        <v>626.23333333333335</v>
      </c>
      <c r="F208" s="38">
        <v>619.7166666666667</v>
      </c>
      <c r="G208" s="38">
        <v>613.83333333333337</v>
      </c>
      <c r="H208" s="38">
        <v>638.63333333333333</v>
      </c>
      <c r="I208" s="38">
        <v>644.51666666666677</v>
      </c>
      <c r="J208" s="38">
        <v>651.0333333333333</v>
      </c>
      <c r="K208" s="31">
        <v>638</v>
      </c>
      <c r="L208" s="31">
        <v>625.6</v>
      </c>
      <c r="M208" s="31">
        <v>19.270440000000001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3010.65</v>
      </c>
      <c r="D209" s="38">
        <v>2995.9499999999994</v>
      </c>
      <c r="E209" s="38">
        <v>2966.8999999999987</v>
      </c>
      <c r="F209" s="38">
        <v>2923.1499999999992</v>
      </c>
      <c r="G209" s="38">
        <v>2894.0999999999985</v>
      </c>
      <c r="H209" s="38">
        <v>3039.6999999999989</v>
      </c>
      <c r="I209" s="38">
        <v>3068.7499999999991</v>
      </c>
      <c r="J209" s="38">
        <v>3112.4999999999991</v>
      </c>
      <c r="K209" s="31">
        <v>3025</v>
      </c>
      <c r="L209" s="31">
        <v>2952.2</v>
      </c>
      <c r="M209" s="31">
        <v>5.2685000000000004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67.95</v>
      </c>
      <c r="D210" s="38">
        <v>67.86666666666666</v>
      </c>
      <c r="E210" s="38">
        <v>66.933333333333323</v>
      </c>
      <c r="F210" s="38">
        <v>65.916666666666657</v>
      </c>
      <c r="G210" s="38">
        <v>64.98333333333332</v>
      </c>
      <c r="H210" s="38">
        <v>68.883333333333326</v>
      </c>
      <c r="I210" s="38">
        <v>69.816666666666663</v>
      </c>
      <c r="J210" s="38">
        <v>70.833333333333329</v>
      </c>
      <c r="K210" s="31">
        <v>68.8</v>
      </c>
      <c r="L210" s="31">
        <v>66.849999999999994</v>
      </c>
      <c r="M210" s="31">
        <v>44.112819999999999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284.14999999999998</v>
      </c>
      <c r="D211" s="38">
        <v>285.75</v>
      </c>
      <c r="E211" s="38">
        <v>281.5</v>
      </c>
      <c r="F211" s="38">
        <v>278.85000000000002</v>
      </c>
      <c r="G211" s="38">
        <v>274.60000000000002</v>
      </c>
      <c r="H211" s="38">
        <v>288.39999999999998</v>
      </c>
      <c r="I211" s="38">
        <v>292.64999999999998</v>
      </c>
      <c r="J211" s="38">
        <v>295.29999999999995</v>
      </c>
      <c r="K211" s="31">
        <v>290</v>
      </c>
      <c r="L211" s="31">
        <v>283.10000000000002</v>
      </c>
      <c r="M211" s="31">
        <v>1.9028700000000001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450.8</v>
      </c>
      <c r="D212" s="38">
        <v>452.33333333333331</v>
      </c>
      <c r="E212" s="38">
        <v>446.06666666666661</v>
      </c>
      <c r="F212" s="38">
        <v>441.33333333333331</v>
      </c>
      <c r="G212" s="38">
        <v>435.06666666666661</v>
      </c>
      <c r="H212" s="38">
        <v>457.06666666666661</v>
      </c>
      <c r="I212" s="38">
        <v>463.33333333333337</v>
      </c>
      <c r="J212" s="38">
        <v>468.06666666666661</v>
      </c>
      <c r="K212" s="31">
        <v>458.6</v>
      </c>
      <c r="L212" s="31">
        <v>447.6</v>
      </c>
      <c r="M212" s="31">
        <v>45.660850000000003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1015.25</v>
      </c>
      <c r="D213" s="38">
        <v>1019.8166666666666</v>
      </c>
      <c r="E213" s="38">
        <v>1007.9333333333332</v>
      </c>
      <c r="F213" s="38">
        <v>1000.6166666666666</v>
      </c>
      <c r="G213" s="38">
        <v>988.73333333333312</v>
      </c>
      <c r="H213" s="38">
        <v>1027.1333333333332</v>
      </c>
      <c r="I213" s="38">
        <v>1039.0166666666664</v>
      </c>
      <c r="J213" s="38">
        <v>1046.3333333333333</v>
      </c>
      <c r="K213" s="31">
        <v>1031.7</v>
      </c>
      <c r="L213" s="31">
        <v>1012.5</v>
      </c>
      <c r="M213" s="31">
        <v>0.19442999999999999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3878.85</v>
      </c>
      <c r="D214" s="38">
        <v>3828.75</v>
      </c>
      <c r="E214" s="38">
        <v>3765.5</v>
      </c>
      <c r="F214" s="38">
        <v>3652.15</v>
      </c>
      <c r="G214" s="38">
        <v>3588.9</v>
      </c>
      <c r="H214" s="38">
        <v>3942.1</v>
      </c>
      <c r="I214" s="38">
        <v>4005.35</v>
      </c>
      <c r="J214" s="38">
        <v>4118.7</v>
      </c>
      <c r="K214" s="31">
        <v>3892</v>
      </c>
      <c r="L214" s="31">
        <v>3715.4</v>
      </c>
      <c r="M214" s="31">
        <v>13.215870000000001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152.4</v>
      </c>
      <c r="D215" s="38">
        <v>153.96666666666667</v>
      </c>
      <c r="E215" s="38">
        <v>148.98333333333335</v>
      </c>
      <c r="F215" s="38">
        <v>145.56666666666669</v>
      </c>
      <c r="G215" s="38">
        <v>140.58333333333337</v>
      </c>
      <c r="H215" s="38">
        <v>157.38333333333333</v>
      </c>
      <c r="I215" s="38">
        <v>162.36666666666662</v>
      </c>
      <c r="J215" s="38">
        <v>165.7833333333333</v>
      </c>
      <c r="K215" s="31">
        <v>158.94999999999999</v>
      </c>
      <c r="L215" s="31">
        <v>150.55000000000001</v>
      </c>
      <c r="M215" s="31">
        <v>127.04751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263.39999999999998</v>
      </c>
      <c r="D216" s="38">
        <v>264.03333333333336</v>
      </c>
      <c r="E216" s="38">
        <v>261.4666666666667</v>
      </c>
      <c r="F216" s="38">
        <v>259.53333333333336</v>
      </c>
      <c r="G216" s="38">
        <v>256.9666666666667</v>
      </c>
      <c r="H216" s="38">
        <v>265.9666666666667</v>
      </c>
      <c r="I216" s="38">
        <v>268.53333333333342</v>
      </c>
      <c r="J216" s="38">
        <v>270.4666666666667</v>
      </c>
      <c r="K216" s="31">
        <v>266.60000000000002</v>
      </c>
      <c r="L216" s="31">
        <v>262.10000000000002</v>
      </c>
      <c r="M216" s="31">
        <v>11.7788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2533.1</v>
      </c>
      <c r="D217" s="38">
        <v>2520.4</v>
      </c>
      <c r="E217" s="38">
        <v>2500.8000000000002</v>
      </c>
      <c r="F217" s="38">
        <v>2468.5</v>
      </c>
      <c r="G217" s="38">
        <v>2448.9</v>
      </c>
      <c r="H217" s="38">
        <v>2552.7000000000003</v>
      </c>
      <c r="I217" s="38">
        <v>2572.2999999999997</v>
      </c>
      <c r="J217" s="38">
        <v>2604.6000000000004</v>
      </c>
      <c r="K217" s="31">
        <v>2540</v>
      </c>
      <c r="L217" s="31">
        <v>2488.1</v>
      </c>
      <c r="M217" s="31">
        <v>10.604789999999999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316.55</v>
      </c>
      <c r="D218" s="38">
        <v>316.16666666666669</v>
      </c>
      <c r="E218" s="38">
        <v>314.38333333333338</v>
      </c>
      <c r="F218" s="38">
        <v>312.2166666666667</v>
      </c>
      <c r="G218" s="38">
        <v>310.43333333333339</v>
      </c>
      <c r="H218" s="38">
        <v>318.33333333333337</v>
      </c>
      <c r="I218" s="38">
        <v>320.11666666666667</v>
      </c>
      <c r="J218" s="38">
        <v>322.28333333333336</v>
      </c>
      <c r="K218" s="31">
        <v>317.95</v>
      </c>
      <c r="L218" s="31">
        <v>314</v>
      </c>
      <c r="M218" s="31">
        <v>2.3410299999999999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4298.25</v>
      </c>
      <c r="D219" s="38">
        <v>4321.583333333333</v>
      </c>
      <c r="E219" s="38">
        <v>4238.1666666666661</v>
      </c>
      <c r="F219" s="38">
        <v>4178.083333333333</v>
      </c>
      <c r="G219" s="38">
        <v>4094.6666666666661</v>
      </c>
      <c r="H219" s="38">
        <v>4381.6666666666661</v>
      </c>
      <c r="I219" s="38">
        <v>4465.0833333333321</v>
      </c>
      <c r="J219" s="38">
        <v>4525.1666666666661</v>
      </c>
      <c r="K219" s="31">
        <v>4405</v>
      </c>
      <c r="L219" s="31">
        <v>4261.5</v>
      </c>
      <c r="M219" s="31">
        <v>0.1211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582.1</v>
      </c>
      <c r="D220" s="38">
        <v>582.5333333333333</v>
      </c>
      <c r="E220" s="38">
        <v>576.06666666666661</v>
      </c>
      <c r="F220" s="38">
        <v>570.0333333333333</v>
      </c>
      <c r="G220" s="38">
        <v>563.56666666666661</v>
      </c>
      <c r="H220" s="38">
        <v>588.56666666666661</v>
      </c>
      <c r="I220" s="38">
        <v>595.0333333333333</v>
      </c>
      <c r="J220" s="38">
        <v>601.06666666666661</v>
      </c>
      <c r="K220" s="31">
        <v>589</v>
      </c>
      <c r="L220" s="31">
        <v>576.5</v>
      </c>
      <c r="M220" s="31">
        <v>0.47614000000000001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852.9</v>
      </c>
      <c r="D221" s="38">
        <v>851.31666666666661</v>
      </c>
      <c r="E221" s="38">
        <v>843.68333333333317</v>
      </c>
      <c r="F221" s="38">
        <v>834.46666666666658</v>
      </c>
      <c r="G221" s="38">
        <v>826.83333333333314</v>
      </c>
      <c r="H221" s="38">
        <v>860.53333333333319</v>
      </c>
      <c r="I221" s="38">
        <v>868.16666666666663</v>
      </c>
      <c r="J221" s="38">
        <v>877.38333333333321</v>
      </c>
      <c r="K221" s="31">
        <v>858.95</v>
      </c>
      <c r="L221" s="31">
        <v>842.1</v>
      </c>
      <c r="M221" s="31">
        <v>2.3264300000000002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41118.75</v>
      </c>
      <c r="D222" s="38">
        <v>41372.533333333333</v>
      </c>
      <c r="E222" s="38">
        <v>40746.216666666667</v>
      </c>
      <c r="F222" s="38">
        <v>40373.683333333334</v>
      </c>
      <c r="G222" s="38">
        <v>39747.366666666669</v>
      </c>
      <c r="H222" s="38">
        <v>41745.066666666666</v>
      </c>
      <c r="I222" s="38">
        <v>42371.383333333331</v>
      </c>
      <c r="J222" s="38">
        <v>42743.916666666664</v>
      </c>
      <c r="K222" s="31">
        <v>41998.85</v>
      </c>
      <c r="L222" s="31">
        <v>41000</v>
      </c>
      <c r="M222" s="31">
        <v>2.043E-2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67.900000000000006</v>
      </c>
      <c r="D223" s="38">
        <v>66.899999999999991</v>
      </c>
      <c r="E223" s="38">
        <v>65.499999999999986</v>
      </c>
      <c r="F223" s="38">
        <v>63.099999999999994</v>
      </c>
      <c r="G223" s="38">
        <v>61.699999999999989</v>
      </c>
      <c r="H223" s="38">
        <v>69.299999999999983</v>
      </c>
      <c r="I223" s="38">
        <v>70.699999999999989</v>
      </c>
      <c r="J223" s="38">
        <v>73.09999999999998</v>
      </c>
      <c r="K223" s="31">
        <v>68.3</v>
      </c>
      <c r="L223" s="31">
        <v>64.5</v>
      </c>
      <c r="M223" s="31">
        <v>94.211849999999998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959.55</v>
      </c>
      <c r="D224" s="38">
        <v>956.15</v>
      </c>
      <c r="E224" s="38">
        <v>949.4</v>
      </c>
      <c r="F224" s="38">
        <v>939.25</v>
      </c>
      <c r="G224" s="38">
        <v>932.5</v>
      </c>
      <c r="H224" s="38">
        <v>966.3</v>
      </c>
      <c r="I224" s="38">
        <v>973.05</v>
      </c>
      <c r="J224" s="38">
        <v>983.19999999999993</v>
      </c>
      <c r="K224" s="31">
        <v>962.9</v>
      </c>
      <c r="L224" s="31">
        <v>946</v>
      </c>
      <c r="M224" s="31">
        <v>190.26691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1350.35</v>
      </c>
      <c r="D225" s="38">
        <v>1355.55</v>
      </c>
      <c r="E225" s="38">
        <v>1340.8999999999999</v>
      </c>
      <c r="F225" s="38">
        <v>1331.4499999999998</v>
      </c>
      <c r="G225" s="38">
        <v>1316.7999999999997</v>
      </c>
      <c r="H225" s="38">
        <v>1365</v>
      </c>
      <c r="I225" s="38">
        <v>1379.65</v>
      </c>
      <c r="J225" s="38">
        <v>1389.1000000000001</v>
      </c>
      <c r="K225" s="31">
        <v>1370.2</v>
      </c>
      <c r="L225" s="31">
        <v>1346.1</v>
      </c>
      <c r="M225" s="31">
        <v>3.2225299999999999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555</v>
      </c>
      <c r="D226" s="38">
        <v>554.55000000000007</v>
      </c>
      <c r="E226" s="38">
        <v>549.10000000000014</v>
      </c>
      <c r="F226" s="38">
        <v>543.20000000000005</v>
      </c>
      <c r="G226" s="38">
        <v>537.75000000000011</v>
      </c>
      <c r="H226" s="38">
        <v>560.45000000000016</v>
      </c>
      <c r="I226" s="38">
        <v>565.9000000000002</v>
      </c>
      <c r="J226" s="38">
        <v>571.80000000000018</v>
      </c>
      <c r="K226" s="31">
        <v>560</v>
      </c>
      <c r="L226" s="31">
        <v>548.65</v>
      </c>
      <c r="M226" s="31">
        <v>13.783289999999999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620.04999999999995</v>
      </c>
      <c r="D227" s="38">
        <v>618.93333333333328</v>
      </c>
      <c r="E227" s="38">
        <v>613.96666666666658</v>
      </c>
      <c r="F227" s="38">
        <v>607.88333333333333</v>
      </c>
      <c r="G227" s="38">
        <v>602.91666666666663</v>
      </c>
      <c r="H227" s="38">
        <v>625.01666666666654</v>
      </c>
      <c r="I227" s="38">
        <v>629.98333333333323</v>
      </c>
      <c r="J227" s="38">
        <v>636.06666666666649</v>
      </c>
      <c r="K227" s="31">
        <v>623.9</v>
      </c>
      <c r="L227" s="31">
        <v>612.85</v>
      </c>
      <c r="M227" s="31">
        <v>2.6576900000000001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63.5</v>
      </c>
      <c r="D228" s="38">
        <v>63.616666666666667</v>
      </c>
      <c r="E228" s="38">
        <v>62.483333333333334</v>
      </c>
      <c r="F228" s="38">
        <v>61.466666666666669</v>
      </c>
      <c r="G228" s="38">
        <v>60.333333333333336</v>
      </c>
      <c r="H228" s="38">
        <v>64.633333333333326</v>
      </c>
      <c r="I228" s="38">
        <v>65.76666666666668</v>
      </c>
      <c r="J228" s="38">
        <v>66.783333333333331</v>
      </c>
      <c r="K228" s="31">
        <v>64.75</v>
      </c>
      <c r="L228" s="31">
        <v>62.6</v>
      </c>
      <c r="M228" s="31">
        <v>101.66901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88.15</v>
      </c>
      <c r="D229" s="38">
        <v>87.649999999999991</v>
      </c>
      <c r="E229" s="38">
        <v>86.799999999999983</v>
      </c>
      <c r="F229" s="38">
        <v>85.449999999999989</v>
      </c>
      <c r="G229" s="38">
        <v>84.59999999999998</v>
      </c>
      <c r="H229" s="38">
        <v>88.999999999999986</v>
      </c>
      <c r="I229" s="38">
        <v>89.84999999999998</v>
      </c>
      <c r="J229" s="38">
        <v>91.199999999999989</v>
      </c>
      <c r="K229" s="31">
        <v>88.5</v>
      </c>
      <c r="L229" s="31">
        <v>86.3</v>
      </c>
      <c r="M229" s="31">
        <v>213.53172000000001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118.55</v>
      </c>
      <c r="D230" s="38">
        <v>117.83333333333333</v>
      </c>
      <c r="E230" s="38">
        <v>116.71666666666665</v>
      </c>
      <c r="F230" s="38">
        <v>114.88333333333333</v>
      </c>
      <c r="G230" s="38">
        <v>113.76666666666665</v>
      </c>
      <c r="H230" s="38">
        <v>119.66666666666666</v>
      </c>
      <c r="I230" s="38">
        <v>120.78333333333333</v>
      </c>
      <c r="J230" s="38">
        <v>122.61666666666666</v>
      </c>
      <c r="K230" s="31">
        <v>118.95</v>
      </c>
      <c r="L230" s="31">
        <v>116</v>
      </c>
      <c r="M230" s="31">
        <v>40.104460000000003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838.05</v>
      </c>
      <c r="D231" s="38">
        <v>833.88333333333333</v>
      </c>
      <c r="E231" s="38">
        <v>823.76666666666665</v>
      </c>
      <c r="F231" s="38">
        <v>809.48333333333335</v>
      </c>
      <c r="G231" s="38">
        <v>799.36666666666667</v>
      </c>
      <c r="H231" s="38">
        <v>848.16666666666663</v>
      </c>
      <c r="I231" s="38">
        <v>858.28333333333319</v>
      </c>
      <c r="J231" s="38">
        <v>872.56666666666661</v>
      </c>
      <c r="K231" s="31">
        <v>844</v>
      </c>
      <c r="L231" s="31">
        <v>819.6</v>
      </c>
      <c r="M231" s="31">
        <v>0.51368000000000003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560.70000000000005</v>
      </c>
      <c r="D232" s="38">
        <v>562.48333333333335</v>
      </c>
      <c r="E232" s="38">
        <v>553.9666666666667</v>
      </c>
      <c r="F232" s="38">
        <v>547.23333333333335</v>
      </c>
      <c r="G232" s="38">
        <v>538.7166666666667</v>
      </c>
      <c r="H232" s="38">
        <v>569.2166666666667</v>
      </c>
      <c r="I232" s="38">
        <v>577.73333333333335</v>
      </c>
      <c r="J232" s="38">
        <v>584.4666666666667</v>
      </c>
      <c r="K232" s="31">
        <v>571</v>
      </c>
      <c r="L232" s="31">
        <v>555.75</v>
      </c>
      <c r="M232" s="31">
        <v>2.5318499999999999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251.9</v>
      </c>
      <c r="D233" s="38">
        <v>249.46666666666667</v>
      </c>
      <c r="E233" s="38">
        <v>242.08333333333331</v>
      </c>
      <c r="F233" s="38">
        <v>232.26666666666665</v>
      </c>
      <c r="G233" s="38">
        <v>224.8833333333333</v>
      </c>
      <c r="H233" s="38">
        <v>259.2833333333333</v>
      </c>
      <c r="I233" s="38">
        <v>266.66666666666674</v>
      </c>
      <c r="J233" s="38">
        <v>276.48333333333335</v>
      </c>
      <c r="K233" s="31">
        <v>256.85000000000002</v>
      </c>
      <c r="L233" s="31">
        <v>239.65</v>
      </c>
      <c r="M233" s="31">
        <v>122.25252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156.69999999999999</v>
      </c>
      <c r="D234" s="38">
        <v>158.23333333333335</v>
      </c>
      <c r="E234" s="38">
        <v>153.56666666666669</v>
      </c>
      <c r="F234" s="38">
        <v>150.43333333333334</v>
      </c>
      <c r="G234" s="38">
        <v>145.76666666666668</v>
      </c>
      <c r="H234" s="38">
        <v>161.3666666666667</v>
      </c>
      <c r="I234" s="38">
        <v>166.03333333333333</v>
      </c>
      <c r="J234" s="38">
        <v>169.16666666666671</v>
      </c>
      <c r="K234" s="31">
        <v>162.9</v>
      </c>
      <c r="L234" s="31">
        <v>155.1</v>
      </c>
      <c r="M234" s="31">
        <v>97.610010000000003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64.900000000000006</v>
      </c>
      <c r="D235" s="38">
        <v>64.316666666666663</v>
      </c>
      <c r="E235" s="38">
        <v>62.883333333333326</v>
      </c>
      <c r="F235" s="38">
        <v>60.86666666666666</v>
      </c>
      <c r="G235" s="38">
        <v>59.433333333333323</v>
      </c>
      <c r="H235" s="38">
        <v>66.333333333333329</v>
      </c>
      <c r="I235" s="38">
        <v>67.766666666666666</v>
      </c>
      <c r="J235" s="38">
        <v>69.783333333333331</v>
      </c>
      <c r="K235" s="31">
        <v>65.75</v>
      </c>
      <c r="L235" s="31">
        <v>62.3</v>
      </c>
      <c r="M235" s="31">
        <v>77.512330000000006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3180.75</v>
      </c>
      <c r="D236" s="38">
        <v>3149.1833333333329</v>
      </c>
      <c r="E236" s="38">
        <v>3110.3666666666659</v>
      </c>
      <c r="F236" s="38">
        <v>3039.9833333333331</v>
      </c>
      <c r="G236" s="38">
        <v>3001.1666666666661</v>
      </c>
      <c r="H236" s="38">
        <v>3219.5666666666657</v>
      </c>
      <c r="I236" s="38">
        <v>3258.3833333333323</v>
      </c>
      <c r="J236" s="38">
        <v>3328.7666666666655</v>
      </c>
      <c r="K236" s="31">
        <v>3188</v>
      </c>
      <c r="L236" s="31">
        <v>3078.8</v>
      </c>
      <c r="M236" s="31">
        <v>1.1874499999999999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391.15</v>
      </c>
      <c r="D237" s="38">
        <v>388.90000000000003</v>
      </c>
      <c r="E237" s="38">
        <v>379.80000000000007</v>
      </c>
      <c r="F237" s="38">
        <v>368.45000000000005</v>
      </c>
      <c r="G237" s="38">
        <v>359.35000000000008</v>
      </c>
      <c r="H237" s="38">
        <v>400.25000000000006</v>
      </c>
      <c r="I237" s="38">
        <v>409.35000000000008</v>
      </c>
      <c r="J237" s="38">
        <v>420.70000000000005</v>
      </c>
      <c r="K237" s="31">
        <v>398</v>
      </c>
      <c r="L237" s="31">
        <v>377.55</v>
      </c>
      <c r="M237" s="31">
        <v>20.398199999999999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126.2</v>
      </c>
      <c r="D238" s="38">
        <v>126.73333333333333</v>
      </c>
      <c r="E238" s="38">
        <v>124.51666666666668</v>
      </c>
      <c r="F238" s="38">
        <v>122.83333333333334</v>
      </c>
      <c r="G238" s="38">
        <v>120.61666666666669</v>
      </c>
      <c r="H238" s="38">
        <v>128.41666666666669</v>
      </c>
      <c r="I238" s="38">
        <v>130.63333333333333</v>
      </c>
      <c r="J238" s="38">
        <v>132.31666666666666</v>
      </c>
      <c r="K238" s="31">
        <v>128.94999999999999</v>
      </c>
      <c r="L238" s="31">
        <v>125.05</v>
      </c>
      <c r="M238" s="31">
        <v>47.924149999999997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383.15</v>
      </c>
      <c r="D239" s="38">
        <v>383.61666666666662</v>
      </c>
      <c r="E239" s="38">
        <v>379.73333333333323</v>
      </c>
      <c r="F239" s="38">
        <v>376.31666666666661</v>
      </c>
      <c r="G239" s="38">
        <v>372.43333333333322</v>
      </c>
      <c r="H239" s="38">
        <v>387.03333333333325</v>
      </c>
      <c r="I239" s="38">
        <v>390.91666666666657</v>
      </c>
      <c r="J239" s="38">
        <v>394.33333333333326</v>
      </c>
      <c r="K239" s="31">
        <v>387.5</v>
      </c>
      <c r="L239" s="31">
        <v>380.2</v>
      </c>
      <c r="M239" s="31">
        <v>15.155860000000001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92.6</v>
      </c>
      <c r="D240" s="38">
        <v>92.55</v>
      </c>
      <c r="E240" s="38">
        <v>91.55</v>
      </c>
      <c r="F240" s="38">
        <v>90.5</v>
      </c>
      <c r="G240" s="38">
        <v>89.5</v>
      </c>
      <c r="H240" s="38">
        <v>93.6</v>
      </c>
      <c r="I240" s="38">
        <v>94.6</v>
      </c>
      <c r="J240" s="38">
        <v>95.649999999999991</v>
      </c>
      <c r="K240" s="31">
        <v>93.55</v>
      </c>
      <c r="L240" s="31">
        <v>91.5</v>
      </c>
      <c r="M240" s="31">
        <v>67.628879999999995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30.35</v>
      </c>
      <c r="D241" s="38">
        <v>30.3</v>
      </c>
      <c r="E241" s="38">
        <v>29.55</v>
      </c>
      <c r="F241" s="38">
        <v>28.75</v>
      </c>
      <c r="G241" s="38">
        <v>28</v>
      </c>
      <c r="H241" s="38">
        <v>31.1</v>
      </c>
      <c r="I241" s="38">
        <v>31.85</v>
      </c>
      <c r="J241" s="38">
        <v>32.650000000000006</v>
      </c>
      <c r="K241" s="31">
        <v>31.05</v>
      </c>
      <c r="L241" s="31">
        <v>29.5</v>
      </c>
      <c r="M241" s="31">
        <v>691.33528999999999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649.65</v>
      </c>
      <c r="D242" s="38">
        <v>650.61666666666667</v>
      </c>
      <c r="E242" s="38">
        <v>637.58333333333337</v>
      </c>
      <c r="F242" s="38">
        <v>625.51666666666665</v>
      </c>
      <c r="G242" s="38">
        <v>612.48333333333335</v>
      </c>
      <c r="H242" s="38">
        <v>662.68333333333339</v>
      </c>
      <c r="I242" s="38">
        <v>675.7166666666667</v>
      </c>
      <c r="J242" s="38">
        <v>687.78333333333342</v>
      </c>
      <c r="K242" s="31">
        <v>663.65</v>
      </c>
      <c r="L242" s="31">
        <v>638.54999999999995</v>
      </c>
      <c r="M242" s="31">
        <v>29.769220000000001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50.85</v>
      </c>
      <c r="D243" s="38">
        <v>49</v>
      </c>
      <c r="E243" s="38">
        <v>46.7</v>
      </c>
      <c r="F243" s="38">
        <v>42.550000000000004</v>
      </c>
      <c r="G243" s="38">
        <v>40.250000000000007</v>
      </c>
      <c r="H243" s="38">
        <v>53.15</v>
      </c>
      <c r="I243" s="38">
        <v>55.449999999999996</v>
      </c>
      <c r="J243" s="38">
        <v>59.599999999999994</v>
      </c>
      <c r="K243" s="31">
        <v>51.3</v>
      </c>
      <c r="L243" s="31">
        <v>44.85</v>
      </c>
      <c r="M243" s="31">
        <v>2406.3805499999999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1518.6</v>
      </c>
      <c r="D244" s="38">
        <v>1525.5</v>
      </c>
      <c r="E244" s="38">
        <v>1500.15</v>
      </c>
      <c r="F244" s="38">
        <v>1481.7</v>
      </c>
      <c r="G244" s="38">
        <v>1456.3500000000001</v>
      </c>
      <c r="H244" s="38">
        <v>1543.95</v>
      </c>
      <c r="I244" s="38">
        <v>1569.3</v>
      </c>
      <c r="J244" s="38">
        <v>1587.75</v>
      </c>
      <c r="K244" s="31">
        <v>1550.85</v>
      </c>
      <c r="L244" s="31">
        <v>1507.05</v>
      </c>
      <c r="M244" s="31">
        <v>0.65825999999999996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435.5</v>
      </c>
      <c r="D245" s="38">
        <v>437.68333333333334</v>
      </c>
      <c r="E245" s="38">
        <v>430.56666666666666</v>
      </c>
      <c r="F245" s="38">
        <v>425.63333333333333</v>
      </c>
      <c r="G245" s="38">
        <v>418.51666666666665</v>
      </c>
      <c r="H245" s="38">
        <v>442.61666666666667</v>
      </c>
      <c r="I245" s="38">
        <v>449.73333333333335</v>
      </c>
      <c r="J245" s="38">
        <v>454.66666666666669</v>
      </c>
      <c r="K245" s="31">
        <v>444.8</v>
      </c>
      <c r="L245" s="31">
        <v>432.75</v>
      </c>
      <c r="M245" s="31">
        <v>11.054029999999999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170.4</v>
      </c>
      <c r="D246" s="38">
        <v>169.95000000000002</v>
      </c>
      <c r="E246" s="38">
        <v>168.05000000000004</v>
      </c>
      <c r="F246" s="38">
        <v>165.70000000000002</v>
      </c>
      <c r="G246" s="38">
        <v>163.80000000000004</v>
      </c>
      <c r="H246" s="38">
        <v>172.30000000000004</v>
      </c>
      <c r="I246" s="38">
        <v>174.20000000000002</v>
      </c>
      <c r="J246" s="38">
        <v>176.55000000000004</v>
      </c>
      <c r="K246" s="31">
        <v>171.85</v>
      </c>
      <c r="L246" s="31">
        <v>167.6</v>
      </c>
      <c r="M246" s="31">
        <v>30.987559999999998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1388.9</v>
      </c>
      <c r="D247" s="38">
        <v>1388.4833333333333</v>
      </c>
      <c r="E247" s="38">
        <v>1379.4666666666667</v>
      </c>
      <c r="F247" s="38">
        <v>1370.0333333333333</v>
      </c>
      <c r="G247" s="38">
        <v>1361.0166666666667</v>
      </c>
      <c r="H247" s="38">
        <v>1397.9166666666667</v>
      </c>
      <c r="I247" s="38">
        <v>1406.9333333333336</v>
      </c>
      <c r="J247" s="38">
        <v>1416.3666666666668</v>
      </c>
      <c r="K247" s="31">
        <v>1397.5</v>
      </c>
      <c r="L247" s="31">
        <v>1379.05</v>
      </c>
      <c r="M247" s="31">
        <v>17.830220000000001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14.05</v>
      </c>
      <c r="D248" s="38">
        <v>14.166666666666666</v>
      </c>
      <c r="E248" s="38">
        <v>13.833333333333332</v>
      </c>
      <c r="F248" s="38">
        <v>13.616666666666665</v>
      </c>
      <c r="G248" s="38">
        <v>13.283333333333331</v>
      </c>
      <c r="H248" s="38">
        <v>14.383333333333333</v>
      </c>
      <c r="I248" s="38">
        <v>14.716666666666665</v>
      </c>
      <c r="J248" s="38">
        <v>14.933333333333334</v>
      </c>
      <c r="K248" s="31">
        <v>14.5</v>
      </c>
      <c r="L248" s="31">
        <v>13.95</v>
      </c>
      <c r="M248" s="31">
        <v>249.20698999999999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4304.25</v>
      </c>
      <c r="D249" s="38">
        <v>4317.5</v>
      </c>
      <c r="E249" s="38">
        <v>4207.75</v>
      </c>
      <c r="F249" s="38">
        <v>4111.25</v>
      </c>
      <c r="G249" s="38">
        <v>4001.5</v>
      </c>
      <c r="H249" s="38">
        <v>4414</v>
      </c>
      <c r="I249" s="38">
        <v>4523.75</v>
      </c>
      <c r="J249" s="38">
        <v>4620.25</v>
      </c>
      <c r="K249" s="31">
        <v>4427.25</v>
      </c>
      <c r="L249" s="31">
        <v>4221</v>
      </c>
      <c r="M249" s="31">
        <v>6.1713199999999997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1393.55</v>
      </c>
      <c r="D250" s="38">
        <v>1384.7166666666665</v>
      </c>
      <c r="E250" s="38">
        <v>1374.4333333333329</v>
      </c>
      <c r="F250" s="38">
        <v>1355.3166666666664</v>
      </c>
      <c r="G250" s="38">
        <v>1345.0333333333328</v>
      </c>
      <c r="H250" s="38">
        <v>1403.833333333333</v>
      </c>
      <c r="I250" s="38">
        <v>1414.1166666666663</v>
      </c>
      <c r="J250" s="38">
        <v>1433.2333333333331</v>
      </c>
      <c r="K250" s="31">
        <v>1395</v>
      </c>
      <c r="L250" s="31">
        <v>1365.6</v>
      </c>
      <c r="M250" s="31">
        <v>43.041350000000001</v>
      </c>
      <c r="N250" s="1"/>
      <c r="O250" s="1"/>
    </row>
    <row r="251" spans="1:15" ht="12.75" customHeight="1">
      <c r="A251" s="33">
        <v>241</v>
      </c>
      <c r="B251" s="58" t="s">
        <v>867</v>
      </c>
      <c r="C251" s="31">
        <v>2989.15</v>
      </c>
      <c r="D251" s="38">
        <v>2984.6833333333338</v>
      </c>
      <c r="E251" s="38">
        <v>2954.5666666666675</v>
      </c>
      <c r="F251" s="38">
        <v>2919.9833333333336</v>
      </c>
      <c r="G251" s="38">
        <v>2889.8666666666672</v>
      </c>
      <c r="H251" s="38">
        <v>3019.2666666666678</v>
      </c>
      <c r="I251" s="38">
        <v>3049.3833333333337</v>
      </c>
      <c r="J251" s="38">
        <v>3083.9666666666681</v>
      </c>
      <c r="K251" s="31">
        <v>3014.8</v>
      </c>
      <c r="L251" s="31">
        <v>2950.1</v>
      </c>
      <c r="M251" s="31">
        <v>0.12171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704.4</v>
      </c>
      <c r="D252" s="38">
        <v>695.94999999999993</v>
      </c>
      <c r="E252" s="38">
        <v>683.94999999999982</v>
      </c>
      <c r="F252" s="38">
        <v>663.49999999999989</v>
      </c>
      <c r="G252" s="38">
        <v>651.49999999999977</v>
      </c>
      <c r="H252" s="38">
        <v>716.39999999999986</v>
      </c>
      <c r="I252" s="38">
        <v>728.40000000000009</v>
      </c>
      <c r="J252" s="38">
        <v>748.84999999999991</v>
      </c>
      <c r="K252" s="31">
        <v>707.95</v>
      </c>
      <c r="L252" s="31">
        <v>675.5</v>
      </c>
      <c r="M252" s="31">
        <v>6.1245000000000003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2549.1</v>
      </c>
      <c r="D253" s="38">
        <v>2533.6666666666665</v>
      </c>
      <c r="E253" s="38">
        <v>2495.4333333333329</v>
      </c>
      <c r="F253" s="38">
        <v>2441.7666666666664</v>
      </c>
      <c r="G253" s="38">
        <v>2403.5333333333328</v>
      </c>
      <c r="H253" s="38">
        <v>2587.333333333333</v>
      </c>
      <c r="I253" s="38">
        <v>2625.5666666666666</v>
      </c>
      <c r="J253" s="38">
        <v>2679.2333333333331</v>
      </c>
      <c r="K253" s="31">
        <v>2571.9</v>
      </c>
      <c r="L253" s="31">
        <v>2480</v>
      </c>
      <c r="M253" s="31">
        <v>4.7407199999999996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884.45</v>
      </c>
      <c r="D254" s="38">
        <v>881.48333333333323</v>
      </c>
      <c r="E254" s="38">
        <v>850.26666666666642</v>
      </c>
      <c r="F254" s="38">
        <v>816.08333333333314</v>
      </c>
      <c r="G254" s="38">
        <v>784.86666666666633</v>
      </c>
      <c r="H254" s="38">
        <v>915.66666666666652</v>
      </c>
      <c r="I254" s="38">
        <v>946.88333333333344</v>
      </c>
      <c r="J254" s="38">
        <v>981.06666666666661</v>
      </c>
      <c r="K254" s="31">
        <v>912.7</v>
      </c>
      <c r="L254" s="31">
        <v>847.3</v>
      </c>
      <c r="M254" s="31">
        <v>20.529250000000001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26.05</v>
      </c>
      <c r="D255" s="38">
        <v>26.066666666666663</v>
      </c>
      <c r="E255" s="38">
        <v>25.633333333333326</v>
      </c>
      <c r="F255" s="38">
        <v>25.216666666666661</v>
      </c>
      <c r="G255" s="38">
        <v>24.783333333333324</v>
      </c>
      <c r="H255" s="38">
        <v>26.483333333333327</v>
      </c>
      <c r="I255" s="38">
        <v>26.916666666666664</v>
      </c>
      <c r="J255" s="38">
        <v>27.333333333333329</v>
      </c>
      <c r="K255" s="31">
        <v>26.5</v>
      </c>
      <c r="L255" s="31">
        <v>25.65</v>
      </c>
      <c r="M255" s="31">
        <v>44.593060000000001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449.2</v>
      </c>
      <c r="D256" s="38">
        <v>448.5</v>
      </c>
      <c r="E256" s="38">
        <v>445.75</v>
      </c>
      <c r="F256" s="38">
        <v>442.3</v>
      </c>
      <c r="G256" s="38">
        <v>439.55</v>
      </c>
      <c r="H256" s="38">
        <v>451.95</v>
      </c>
      <c r="I256" s="38">
        <v>454.7</v>
      </c>
      <c r="J256" s="38">
        <v>458.15</v>
      </c>
      <c r="K256" s="31">
        <v>451.25</v>
      </c>
      <c r="L256" s="31">
        <v>445.05</v>
      </c>
      <c r="M256" s="31">
        <v>75.628079999999997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113.3</v>
      </c>
      <c r="D257" s="38">
        <v>114.8</v>
      </c>
      <c r="E257" s="38">
        <v>110.75</v>
      </c>
      <c r="F257" s="38">
        <v>108.2</v>
      </c>
      <c r="G257" s="38">
        <v>104.15</v>
      </c>
      <c r="H257" s="38">
        <v>117.35</v>
      </c>
      <c r="I257" s="38">
        <v>121.39999999999998</v>
      </c>
      <c r="J257" s="38">
        <v>123.94999999999999</v>
      </c>
      <c r="K257" s="31">
        <v>118.85</v>
      </c>
      <c r="L257" s="31">
        <v>112.25</v>
      </c>
      <c r="M257" s="31">
        <v>7.3606299999999996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2675.3</v>
      </c>
      <c r="D258" s="38">
        <v>2677.4333333333334</v>
      </c>
      <c r="E258" s="38">
        <v>2629.8666666666668</v>
      </c>
      <c r="F258" s="38">
        <v>2584.4333333333334</v>
      </c>
      <c r="G258" s="38">
        <v>2536.8666666666668</v>
      </c>
      <c r="H258" s="38">
        <v>2722.8666666666668</v>
      </c>
      <c r="I258" s="38">
        <v>2770.4333333333334</v>
      </c>
      <c r="J258" s="38">
        <v>2815.8666666666668</v>
      </c>
      <c r="K258" s="31">
        <v>2725</v>
      </c>
      <c r="L258" s="31">
        <v>2632</v>
      </c>
      <c r="M258" s="31">
        <v>0.87280999999999997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3141.65</v>
      </c>
      <c r="D259" s="38">
        <v>3197.75</v>
      </c>
      <c r="E259" s="38">
        <v>3045.2</v>
      </c>
      <c r="F259" s="38">
        <v>2948.75</v>
      </c>
      <c r="G259" s="38">
        <v>2796.2</v>
      </c>
      <c r="H259" s="38">
        <v>3294.2</v>
      </c>
      <c r="I259" s="38">
        <v>3446.75</v>
      </c>
      <c r="J259" s="38">
        <v>3543.2</v>
      </c>
      <c r="K259" s="31">
        <v>3350.3</v>
      </c>
      <c r="L259" s="31">
        <v>3101.3</v>
      </c>
      <c r="M259" s="31">
        <v>2.4940000000000002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111.05</v>
      </c>
      <c r="D260" s="38">
        <v>111.51666666666667</v>
      </c>
      <c r="E260" s="38">
        <v>108.28333333333333</v>
      </c>
      <c r="F260" s="38">
        <v>105.51666666666667</v>
      </c>
      <c r="G260" s="38">
        <v>102.28333333333333</v>
      </c>
      <c r="H260" s="38">
        <v>114.28333333333333</v>
      </c>
      <c r="I260" s="38">
        <v>117.51666666666665</v>
      </c>
      <c r="J260" s="38">
        <v>120.28333333333333</v>
      </c>
      <c r="K260" s="31">
        <v>114.75</v>
      </c>
      <c r="L260" s="31">
        <v>108.75</v>
      </c>
      <c r="M260" s="31">
        <v>61.368490000000001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1311.1</v>
      </c>
      <c r="D261" s="38">
        <v>1280.3166666666666</v>
      </c>
      <c r="E261" s="38">
        <v>1215.7833333333333</v>
      </c>
      <c r="F261" s="38">
        <v>1120.4666666666667</v>
      </c>
      <c r="G261" s="38">
        <v>1055.9333333333334</v>
      </c>
      <c r="H261" s="38">
        <v>1375.6333333333332</v>
      </c>
      <c r="I261" s="38">
        <v>1440.1666666666665</v>
      </c>
      <c r="J261" s="38">
        <v>1535.4833333333331</v>
      </c>
      <c r="K261" s="31">
        <v>1344.85</v>
      </c>
      <c r="L261" s="31">
        <v>1185</v>
      </c>
      <c r="M261" s="31">
        <v>5.8707500000000001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404</v>
      </c>
      <c r="D262" s="38">
        <v>405.58333333333331</v>
      </c>
      <c r="E262" s="38">
        <v>396.46666666666664</v>
      </c>
      <c r="F262" s="38">
        <v>388.93333333333334</v>
      </c>
      <c r="G262" s="38">
        <v>379.81666666666666</v>
      </c>
      <c r="H262" s="38">
        <v>413.11666666666662</v>
      </c>
      <c r="I262" s="38">
        <v>422.23333333333329</v>
      </c>
      <c r="J262" s="38">
        <v>429.76666666666659</v>
      </c>
      <c r="K262" s="31">
        <v>414.7</v>
      </c>
      <c r="L262" s="31">
        <v>398.05</v>
      </c>
      <c r="M262" s="31">
        <v>3.0002900000000001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662.25</v>
      </c>
      <c r="D263" s="38">
        <v>670.5333333333333</v>
      </c>
      <c r="E263" s="38">
        <v>649.86666666666656</v>
      </c>
      <c r="F263" s="38">
        <v>637.48333333333323</v>
      </c>
      <c r="G263" s="38">
        <v>616.81666666666649</v>
      </c>
      <c r="H263" s="38">
        <v>682.91666666666663</v>
      </c>
      <c r="I263" s="38">
        <v>703.58333333333337</v>
      </c>
      <c r="J263" s="38">
        <v>715.9666666666667</v>
      </c>
      <c r="K263" s="31">
        <v>691.2</v>
      </c>
      <c r="L263" s="31">
        <v>658.15</v>
      </c>
      <c r="M263" s="31">
        <v>44.87444</v>
      </c>
      <c r="N263" s="1"/>
      <c r="O263" s="1"/>
    </row>
    <row r="264" spans="1:15" ht="12.75" customHeight="1">
      <c r="A264" s="33">
        <v>254</v>
      </c>
      <c r="B264" s="58" t="s">
        <v>868</v>
      </c>
      <c r="C264" s="31">
        <v>412.25</v>
      </c>
      <c r="D264" s="38">
        <v>408.5333333333333</v>
      </c>
      <c r="E264" s="38">
        <v>396.06666666666661</v>
      </c>
      <c r="F264" s="38">
        <v>379.88333333333333</v>
      </c>
      <c r="G264" s="38">
        <v>367.41666666666663</v>
      </c>
      <c r="H264" s="38">
        <v>424.71666666666658</v>
      </c>
      <c r="I264" s="38">
        <v>437.18333333333328</v>
      </c>
      <c r="J264" s="38">
        <v>453.36666666666656</v>
      </c>
      <c r="K264" s="31">
        <v>421</v>
      </c>
      <c r="L264" s="31">
        <v>392.35</v>
      </c>
      <c r="M264" s="31">
        <v>14.265750000000001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631.85</v>
      </c>
      <c r="D265" s="38">
        <v>636.56666666666672</v>
      </c>
      <c r="E265" s="38">
        <v>626.08333333333348</v>
      </c>
      <c r="F265" s="38">
        <v>620.31666666666672</v>
      </c>
      <c r="G265" s="38">
        <v>609.83333333333348</v>
      </c>
      <c r="H265" s="38">
        <v>642.33333333333348</v>
      </c>
      <c r="I265" s="38">
        <v>652.81666666666683</v>
      </c>
      <c r="J265" s="38">
        <v>658.58333333333348</v>
      </c>
      <c r="K265" s="31">
        <v>647.04999999999995</v>
      </c>
      <c r="L265" s="31">
        <v>630.79999999999995</v>
      </c>
      <c r="M265" s="31">
        <v>1.54772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333.2</v>
      </c>
      <c r="D266" s="38">
        <v>331.63333333333327</v>
      </c>
      <c r="E266" s="38">
        <v>328.61666666666656</v>
      </c>
      <c r="F266" s="38">
        <v>324.0333333333333</v>
      </c>
      <c r="G266" s="38">
        <v>321.01666666666659</v>
      </c>
      <c r="H266" s="38">
        <v>336.21666666666653</v>
      </c>
      <c r="I266" s="38">
        <v>339.23333333333329</v>
      </c>
      <c r="J266" s="38">
        <v>343.81666666666649</v>
      </c>
      <c r="K266" s="31">
        <v>334.65</v>
      </c>
      <c r="L266" s="31">
        <v>327.05</v>
      </c>
      <c r="M266" s="31">
        <v>4.6017999999999999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73.5</v>
      </c>
      <c r="D267" s="38">
        <v>74.05</v>
      </c>
      <c r="E267" s="38">
        <v>72.75</v>
      </c>
      <c r="F267" s="38">
        <v>72</v>
      </c>
      <c r="G267" s="38">
        <v>70.7</v>
      </c>
      <c r="H267" s="38">
        <v>74.8</v>
      </c>
      <c r="I267" s="38">
        <v>76.09999999999998</v>
      </c>
      <c r="J267" s="38">
        <v>76.849999999999994</v>
      </c>
      <c r="K267" s="31">
        <v>75.349999999999994</v>
      </c>
      <c r="L267" s="31">
        <v>73.3</v>
      </c>
      <c r="M267" s="31">
        <v>17.465730000000001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347.25</v>
      </c>
      <c r="D268" s="38">
        <v>347.95</v>
      </c>
      <c r="E268" s="38">
        <v>339.29999999999995</v>
      </c>
      <c r="F268" s="38">
        <v>331.34999999999997</v>
      </c>
      <c r="G268" s="38">
        <v>322.69999999999993</v>
      </c>
      <c r="H268" s="38">
        <v>355.9</v>
      </c>
      <c r="I268" s="38">
        <v>364.54999999999995</v>
      </c>
      <c r="J268" s="38">
        <v>372.5</v>
      </c>
      <c r="K268" s="31">
        <v>356.6</v>
      </c>
      <c r="L268" s="31">
        <v>340</v>
      </c>
      <c r="M268" s="31">
        <v>170.52699000000001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799.45</v>
      </c>
      <c r="D269" s="38">
        <v>802.66666666666663</v>
      </c>
      <c r="E269" s="38">
        <v>790.33333333333326</v>
      </c>
      <c r="F269" s="38">
        <v>781.21666666666658</v>
      </c>
      <c r="G269" s="38">
        <v>768.88333333333321</v>
      </c>
      <c r="H269" s="38">
        <v>811.7833333333333</v>
      </c>
      <c r="I269" s="38">
        <v>824.11666666666656</v>
      </c>
      <c r="J269" s="38">
        <v>833.23333333333335</v>
      </c>
      <c r="K269" s="31">
        <v>815</v>
      </c>
      <c r="L269" s="31">
        <v>793.55</v>
      </c>
      <c r="M269" s="31">
        <v>18.668479999999999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491.1</v>
      </c>
      <c r="D270" s="38">
        <v>489.55</v>
      </c>
      <c r="E270" s="38">
        <v>482.15000000000003</v>
      </c>
      <c r="F270" s="38">
        <v>473.20000000000005</v>
      </c>
      <c r="G270" s="38">
        <v>465.80000000000007</v>
      </c>
      <c r="H270" s="38">
        <v>498.5</v>
      </c>
      <c r="I270" s="38">
        <v>505.9</v>
      </c>
      <c r="J270" s="38">
        <v>514.84999999999991</v>
      </c>
      <c r="K270" s="31">
        <v>496.95</v>
      </c>
      <c r="L270" s="31">
        <v>480.6</v>
      </c>
      <c r="M270" s="31">
        <v>19.749410000000001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420.9</v>
      </c>
      <c r="D271" s="38">
        <v>422.55</v>
      </c>
      <c r="E271" s="38">
        <v>414.55</v>
      </c>
      <c r="F271" s="38">
        <v>408.2</v>
      </c>
      <c r="G271" s="38">
        <v>400.2</v>
      </c>
      <c r="H271" s="38">
        <v>428.90000000000003</v>
      </c>
      <c r="I271" s="38">
        <v>436.90000000000003</v>
      </c>
      <c r="J271" s="38">
        <v>443.25000000000006</v>
      </c>
      <c r="K271" s="31">
        <v>430.55</v>
      </c>
      <c r="L271" s="31">
        <v>416.2</v>
      </c>
      <c r="M271" s="31">
        <v>1.9538599999999999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431.7</v>
      </c>
      <c r="D272" s="38">
        <v>438.7166666666667</v>
      </c>
      <c r="E272" s="38">
        <v>422.98333333333341</v>
      </c>
      <c r="F272" s="38">
        <v>414.26666666666671</v>
      </c>
      <c r="G272" s="38">
        <v>398.53333333333342</v>
      </c>
      <c r="H272" s="38">
        <v>447.43333333333339</v>
      </c>
      <c r="I272" s="38">
        <v>463.16666666666674</v>
      </c>
      <c r="J272" s="38">
        <v>471.88333333333338</v>
      </c>
      <c r="K272" s="31">
        <v>454.45</v>
      </c>
      <c r="L272" s="31">
        <v>430</v>
      </c>
      <c r="M272" s="31">
        <v>4.1437900000000001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776.05</v>
      </c>
      <c r="D273" s="38">
        <v>767.56666666666661</v>
      </c>
      <c r="E273" s="38">
        <v>755.53333333333319</v>
      </c>
      <c r="F273" s="38">
        <v>735.01666666666654</v>
      </c>
      <c r="G273" s="38">
        <v>722.98333333333312</v>
      </c>
      <c r="H273" s="38">
        <v>788.08333333333326</v>
      </c>
      <c r="I273" s="38">
        <v>800.11666666666656</v>
      </c>
      <c r="J273" s="38">
        <v>820.63333333333333</v>
      </c>
      <c r="K273" s="31">
        <v>779.6</v>
      </c>
      <c r="L273" s="31">
        <v>747.05</v>
      </c>
      <c r="M273" s="31">
        <v>1.0653999999999999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321.7</v>
      </c>
      <c r="D274" s="38">
        <v>318.91666666666669</v>
      </c>
      <c r="E274" s="38">
        <v>312.98333333333335</v>
      </c>
      <c r="F274" s="38">
        <v>304.26666666666665</v>
      </c>
      <c r="G274" s="38">
        <v>298.33333333333331</v>
      </c>
      <c r="H274" s="38">
        <v>327.63333333333338</v>
      </c>
      <c r="I274" s="38">
        <v>333.56666666666666</v>
      </c>
      <c r="J274" s="38">
        <v>342.28333333333342</v>
      </c>
      <c r="K274" s="31">
        <v>324.85000000000002</v>
      </c>
      <c r="L274" s="31">
        <v>310.2</v>
      </c>
      <c r="M274" s="31">
        <v>9.2505500000000005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664.6</v>
      </c>
      <c r="D275" s="38">
        <v>663.01666666666665</v>
      </c>
      <c r="E275" s="38">
        <v>651.13333333333333</v>
      </c>
      <c r="F275" s="38">
        <v>637.66666666666663</v>
      </c>
      <c r="G275" s="38">
        <v>625.7833333333333</v>
      </c>
      <c r="H275" s="38">
        <v>676.48333333333335</v>
      </c>
      <c r="I275" s="38">
        <v>688.36666666666656</v>
      </c>
      <c r="J275" s="38">
        <v>701.83333333333337</v>
      </c>
      <c r="K275" s="31">
        <v>674.9</v>
      </c>
      <c r="L275" s="31">
        <v>649.54999999999995</v>
      </c>
      <c r="M275" s="31">
        <v>3.3573900000000001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1457.95</v>
      </c>
      <c r="D276" s="38">
        <v>1455.8166666666668</v>
      </c>
      <c r="E276" s="38">
        <v>1441.7833333333338</v>
      </c>
      <c r="F276" s="38">
        <v>1425.616666666667</v>
      </c>
      <c r="G276" s="38">
        <v>1411.5833333333339</v>
      </c>
      <c r="H276" s="38">
        <v>1471.9833333333336</v>
      </c>
      <c r="I276" s="38">
        <v>1486.0166666666669</v>
      </c>
      <c r="J276" s="38">
        <v>1502.1833333333334</v>
      </c>
      <c r="K276" s="31">
        <v>1469.85</v>
      </c>
      <c r="L276" s="31">
        <v>1439.65</v>
      </c>
      <c r="M276" s="31">
        <v>0.89871999999999996</v>
      </c>
      <c r="N276" s="1"/>
      <c r="O276" s="1"/>
    </row>
    <row r="277" spans="1:15" ht="12.75" customHeight="1">
      <c r="A277" s="33">
        <v>267</v>
      </c>
      <c r="B277" s="58" t="s">
        <v>856</v>
      </c>
      <c r="C277" s="31">
        <v>642.25</v>
      </c>
      <c r="D277" s="38">
        <v>639.08333333333337</v>
      </c>
      <c r="E277" s="38">
        <v>623.16666666666674</v>
      </c>
      <c r="F277" s="38">
        <v>604.08333333333337</v>
      </c>
      <c r="G277" s="38">
        <v>588.16666666666674</v>
      </c>
      <c r="H277" s="38">
        <v>658.16666666666674</v>
      </c>
      <c r="I277" s="38">
        <v>674.08333333333348</v>
      </c>
      <c r="J277" s="38">
        <v>693.16666666666674</v>
      </c>
      <c r="K277" s="31">
        <v>655</v>
      </c>
      <c r="L277" s="31">
        <v>620</v>
      </c>
      <c r="M277" s="31">
        <v>1.67222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208.8</v>
      </c>
      <c r="D278" s="38">
        <v>204.66666666666666</v>
      </c>
      <c r="E278" s="38">
        <v>198.18333333333331</v>
      </c>
      <c r="F278" s="38">
        <v>187.56666666666666</v>
      </c>
      <c r="G278" s="38">
        <v>181.08333333333331</v>
      </c>
      <c r="H278" s="38">
        <v>215.2833333333333</v>
      </c>
      <c r="I278" s="38">
        <v>221.76666666666665</v>
      </c>
      <c r="J278" s="38">
        <v>232.3833333333333</v>
      </c>
      <c r="K278" s="31">
        <v>211.15</v>
      </c>
      <c r="L278" s="31">
        <v>194.05</v>
      </c>
      <c r="M278" s="31">
        <v>104.05291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321.60000000000002</v>
      </c>
      <c r="D279" s="38">
        <v>323.75</v>
      </c>
      <c r="E279" s="38">
        <v>316.85000000000002</v>
      </c>
      <c r="F279" s="38">
        <v>312.10000000000002</v>
      </c>
      <c r="G279" s="38">
        <v>305.20000000000005</v>
      </c>
      <c r="H279" s="38">
        <v>328.5</v>
      </c>
      <c r="I279" s="38">
        <v>335.4</v>
      </c>
      <c r="J279" s="38">
        <v>340.15</v>
      </c>
      <c r="K279" s="31">
        <v>330.65</v>
      </c>
      <c r="L279" s="31">
        <v>319</v>
      </c>
      <c r="M279" s="31">
        <v>2.0714199999999998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121.55</v>
      </c>
      <c r="D280" s="38">
        <v>121.31666666666668</v>
      </c>
      <c r="E280" s="38">
        <v>119.38333333333335</v>
      </c>
      <c r="F280" s="38">
        <v>117.21666666666668</v>
      </c>
      <c r="G280" s="38">
        <v>115.28333333333336</v>
      </c>
      <c r="H280" s="38">
        <v>123.48333333333335</v>
      </c>
      <c r="I280" s="38">
        <v>125.41666666666666</v>
      </c>
      <c r="J280" s="38">
        <v>127.58333333333334</v>
      </c>
      <c r="K280" s="31">
        <v>123.25</v>
      </c>
      <c r="L280" s="31">
        <v>119.15</v>
      </c>
      <c r="M280" s="31">
        <v>8.7942999999999998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614.04999999999995</v>
      </c>
      <c r="D281" s="38">
        <v>617.75</v>
      </c>
      <c r="E281" s="38">
        <v>606.5</v>
      </c>
      <c r="F281" s="38">
        <v>598.95000000000005</v>
      </c>
      <c r="G281" s="38">
        <v>587.70000000000005</v>
      </c>
      <c r="H281" s="38">
        <v>625.29999999999995</v>
      </c>
      <c r="I281" s="38">
        <v>636.54999999999995</v>
      </c>
      <c r="J281" s="38">
        <v>644.09999999999991</v>
      </c>
      <c r="K281" s="31">
        <v>629</v>
      </c>
      <c r="L281" s="31">
        <v>610.20000000000005</v>
      </c>
      <c r="M281" s="31">
        <v>2.6273300000000002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2278.9499999999998</v>
      </c>
      <c r="D282" s="38">
        <v>2292.1</v>
      </c>
      <c r="E282" s="38">
        <v>2255.5</v>
      </c>
      <c r="F282" s="38">
        <v>2232.0500000000002</v>
      </c>
      <c r="G282" s="38">
        <v>2195.4500000000003</v>
      </c>
      <c r="H282" s="38">
        <v>2315.5499999999997</v>
      </c>
      <c r="I282" s="38">
        <v>2352.1499999999992</v>
      </c>
      <c r="J282" s="38">
        <v>2375.5999999999995</v>
      </c>
      <c r="K282" s="31">
        <v>2328.6999999999998</v>
      </c>
      <c r="L282" s="31">
        <v>2268.65</v>
      </c>
      <c r="M282" s="31">
        <v>1.51844</v>
      </c>
      <c r="N282" s="1"/>
      <c r="O282" s="1"/>
    </row>
    <row r="283" spans="1:15" ht="12.75" customHeight="1">
      <c r="A283" s="33">
        <v>273</v>
      </c>
      <c r="B283" s="58" t="s">
        <v>869</v>
      </c>
      <c r="C283" s="31">
        <v>2673.95</v>
      </c>
      <c r="D283" s="38">
        <v>2698.15</v>
      </c>
      <c r="E283" s="38">
        <v>2615.8500000000004</v>
      </c>
      <c r="F283" s="38">
        <v>2557.7500000000005</v>
      </c>
      <c r="G283" s="38">
        <v>2475.4500000000007</v>
      </c>
      <c r="H283" s="38">
        <v>2756.25</v>
      </c>
      <c r="I283" s="38">
        <v>2838.55</v>
      </c>
      <c r="J283" s="38">
        <v>2896.6499999999996</v>
      </c>
      <c r="K283" s="31">
        <v>2780.45</v>
      </c>
      <c r="L283" s="31">
        <v>2640.05</v>
      </c>
      <c r="M283" s="31">
        <v>0.28188000000000002</v>
      </c>
      <c r="N283" s="1"/>
      <c r="O283" s="1"/>
    </row>
    <row r="284" spans="1:15" ht="12.75" customHeight="1">
      <c r="A284" s="33">
        <v>274</v>
      </c>
      <c r="B284" s="58" t="s">
        <v>875</v>
      </c>
      <c r="C284" s="31">
        <v>584.70000000000005</v>
      </c>
      <c r="D284" s="38">
        <v>589.58333333333337</v>
      </c>
      <c r="E284" s="38">
        <v>573.11666666666679</v>
      </c>
      <c r="F284" s="38">
        <v>561.53333333333342</v>
      </c>
      <c r="G284" s="38">
        <v>545.06666666666683</v>
      </c>
      <c r="H284" s="38">
        <v>601.16666666666674</v>
      </c>
      <c r="I284" s="38">
        <v>617.63333333333321</v>
      </c>
      <c r="J284" s="38">
        <v>629.2166666666667</v>
      </c>
      <c r="K284" s="31">
        <v>606.04999999999995</v>
      </c>
      <c r="L284" s="31">
        <v>578</v>
      </c>
      <c r="M284" s="31">
        <v>0.33212000000000003</v>
      </c>
      <c r="N284" s="1"/>
      <c r="O284" s="1"/>
    </row>
    <row r="285" spans="1:15" ht="12.75" customHeight="1">
      <c r="A285" s="33">
        <v>275</v>
      </c>
      <c r="B285" s="58" t="s">
        <v>870</v>
      </c>
      <c r="C285" s="31">
        <v>379.1</v>
      </c>
      <c r="D285" s="38">
        <v>381.15000000000003</v>
      </c>
      <c r="E285" s="38">
        <v>375.00000000000006</v>
      </c>
      <c r="F285" s="38">
        <v>370.90000000000003</v>
      </c>
      <c r="G285" s="38">
        <v>364.75000000000006</v>
      </c>
      <c r="H285" s="38">
        <v>385.25000000000006</v>
      </c>
      <c r="I285" s="38">
        <v>391.40000000000003</v>
      </c>
      <c r="J285" s="38">
        <v>395.50000000000006</v>
      </c>
      <c r="K285" s="31">
        <v>387.3</v>
      </c>
      <c r="L285" s="31">
        <v>377.05</v>
      </c>
      <c r="M285" s="31">
        <v>0.85768999999999995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251.65</v>
      </c>
      <c r="D286" s="38">
        <v>250.48333333333335</v>
      </c>
      <c r="E286" s="38">
        <v>245.26666666666671</v>
      </c>
      <c r="F286" s="38">
        <v>238.88333333333335</v>
      </c>
      <c r="G286" s="38">
        <v>233.66666666666671</v>
      </c>
      <c r="H286" s="38">
        <v>256.86666666666667</v>
      </c>
      <c r="I286" s="38">
        <v>262.08333333333337</v>
      </c>
      <c r="J286" s="38">
        <v>268.4666666666667</v>
      </c>
      <c r="K286" s="31">
        <v>255.7</v>
      </c>
      <c r="L286" s="31">
        <v>244.1</v>
      </c>
      <c r="M286" s="31">
        <v>4.6413799999999998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1794.1</v>
      </c>
      <c r="D287" s="38">
        <v>1793.8166666666666</v>
      </c>
      <c r="E287" s="38">
        <v>1785.2833333333333</v>
      </c>
      <c r="F287" s="38">
        <v>1776.4666666666667</v>
      </c>
      <c r="G287" s="38">
        <v>1767.9333333333334</v>
      </c>
      <c r="H287" s="38">
        <v>1802.6333333333332</v>
      </c>
      <c r="I287" s="38">
        <v>1811.1666666666665</v>
      </c>
      <c r="J287" s="38">
        <v>1819.9833333333331</v>
      </c>
      <c r="K287" s="31">
        <v>1802.35</v>
      </c>
      <c r="L287" s="31">
        <v>1785</v>
      </c>
      <c r="M287" s="31">
        <v>32.999189999999999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1127</v>
      </c>
      <c r="D288" s="38">
        <v>1126.4833333333333</v>
      </c>
      <c r="E288" s="38">
        <v>1107.6666666666667</v>
      </c>
      <c r="F288" s="38">
        <v>1088.3333333333335</v>
      </c>
      <c r="G288" s="38">
        <v>1069.5166666666669</v>
      </c>
      <c r="H288" s="38">
        <v>1145.8166666666666</v>
      </c>
      <c r="I288" s="38">
        <v>1164.6333333333332</v>
      </c>
      <c r="J288" s="38">
        <v>1183.9666666666665</v>
      </c>
      <c r="K288" s="31">
        <v>1145.3</v>
      </c>
      <c r="L288" s="31">
        <v>1107.1500000000001</v>
      </c>
      <c r="M288" s="31">
        <v>6.8377400000000002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399.15</v>
      </c>
      <c r="D289" s="38">
        <v>400.2</v>
      </c>
      <c r="E289" s="38">
        <v>392.79999999999995</v>
      </c>
      <c r="F289" s="38">
        <v>386.45</v>
      </c>
      <c r="G289" s="38">
        <v>379.04999999999995</v>
      </c>
      <c r="H289" s="38">
        <v>406.54999999999995</v>
      </c>
      <c r="I289" s="38">
        <v>413.94999999999993</v>
      </c>
      <c r="J289" s="38">
        <v>420.29999999999995</v>
      </c>
      <c r="K289" s="31">
        <v>407.6</v>
      </c>
      <c r="L289" s="31">
        <v>393.85</v>
      </c>
      <c r="M289" s="31">
        <v>4.5039600000000002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1878.8</v>
      </c>
      <c r="D290" s="38">
        <v>1872.6333333333332</v>
      </c>
      <c r="E290" s="38">
        <v>1850.2666666666664</v>
      </c>
      <c r="F290" s="38">
        <v>1821.7333333333331</v>
      </c>
      <c r="G290" s="38">
        <v>1799.3666666666663</v>
      </c>
      <c r="H290" s="38">
        <v>1901.1666666666665</v>
      </c>
      <c r="I290" s="38">
        <v>1923.5333333333333</v>
      </c>
      <c r="J290" s="38">
        <v>1952.0666666666666</v>
      </c>
      <c r="K290" s="31">
        <v>1895</v>
      </c>
      <c r="L290" s="31">
        <v>1844.1</v>
      </c>
      <c r="M290" s="31">
        <v>0.53124000000000005</v>
      </c>
      <c r="N290" s="1"/>
      <c r="O290" s="1"/>
    </row>
    <row r="291" spans="1:15" ht="12.75" customHeight="1">
      <c r="A291" s="33">
        <v>281</v>
      </c>
      <c r="B291" s="58" t="s">
        <v>871</v>
      </c>
      <c r="C291" s="31">
        <v>2599.6</v>
      </c>
      <c r="D291" s="38">
        <v>2617.5499999999997</v>
      </c>
      <c r="E291" s="38">
        <v>2557.1499999999996</v>
      </c>
      <c r="F291" s="38">
        <v>2514.6999999999998</v>
      </c>
      <c r="G291" s="38">
        <v>2454.2999999999997</v>
      </c>
      <c r="H291" s="38">
        <v>2659.9999999999995</v>
      </c>
      <c r="I291" s="38">
        <v>2720.4</v>
      </c>
      <c r="J291" s="38">
        <v>2762.8499999999995</v>
      </c>
      <c r="K291" s="31">
        <v>2677.95</v>
      </c>
      <c r="L291" s="31">
        <v>2575.1</v>
      </c>
      <c r="M291" s="31">
        <v>0.24848000000000001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123.4</v>
      </c>
      <c r="D292" s="38">
        <v>123.55</v>
      </c>
      <c r="E292" s="38">
        <v>121.85</v>
      </c>
      <c r="F292" s="38">
        <v>120.3</v>
      </c>
      <c r="G292" s="38">
        <v>118.6</v>
      </c>
      <c r="H292" s="38">
        <v>125.1</v>
      </c>
      <c r="I292" s="38">
        <v>126.80000000000001</v>
      </c>
      <c r="J292" s="38">
        <v>128.35</v>
      </c>
      <c r="K292" s="31">
        <v>125.25</v>
      </c>
      <c r="L292" s="31">
        <v>122</v>
      </c>
      <c r="M292" s="31">
        <v>39.351300000000002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4250.5</v>
      </c>
      <c r="D293" s="38">
        <v>4221.1833333333334</v>
      </c>
      <c r="E293" s="38">
        <v>4182.6166666666668</v>
      </c>
      <c r="F293" s="38">
        <v>4114.7333333333336</v>
      </c>
      <c r="G293" s="38">
        <v>4076.166666666667</v>
      </c>
      <c r="H293" s="38">
        <v>4289.0666666666666</v>
      </c>
      <c r="I293" s="38">
        <v>4327.6333333333341</v>
      </c>
      <c r="J293" s="38">
        <v>4395.5166666666664</v>
      </c>
      <c r="K293" s="31">
        <v>4259.75</v>
      </c>
      <c r="L293" s="31">
        <v>4153.3</v>
      </c>
      <c r="M293" s="31">
        <v>1.58612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13288.65</v>
      </c>
      <c r="D294" s="38">
        <v>13261.416666666666</v>
      </c>
      <c r="E294" s="38">
        <v>13162.233333333332</v>
      </c>
      <c r="F294" s="38">
        <v>13035.816666666666</v>
      </c>
      <c r="G294" s="38">
        <v>12936.633333333331</v>
      </c>
      <c r="H294" s="38">
        <v>13387.833333333332</v>
      </c>
      <c r="I294" s="38">
        <v>13487.016666666666</v>
      </c>
      <c r="J294" s="38">
        <v>13613.433333333332</v>
      </c>
      <c r="K294" s="31">
        <v>13360.6</v>
      </c>
      <c r="L294" s="31">
        <v>13135</v>
      </c>
      <c r="M294" s="31">
        <v>3.065E-2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2659.9</v>
      </c>
      <c r="D295" s="38">
        <v>2646.4833333333336</v>
      </c>
      <c r="E295" s="38">
        <v>2629.416666666667</v>
      </c>
      <c r="F295" s="38">
        <v>2598.9333333333334</v>
      </c>
      <c r="G295" s="38">
        <v>2581.8666666666668</v>
      </c>
      <c r="H295" s="38">
        <v>2676.9666666666672</v>
      </c>
      <c r="I295" s="38">
        <v>2694.0333333333338</v>
      </c>
      <c r="J295" s="38">
        <v>2724.5166666666673</v>
      </c>
      <c r="K295" s="31">
        <v>2663.55</v>
      </c>
      <c r="L295" s="31">
        <v>2616</v>
      </c>
      <c r="M295" s="31">
        <v>13.644130000000001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387.9</v>
      </c>
      <c r="D296" s="38">
        <v>387.43333333333334</v>
      </c>
      <c r="E296" s="38">
        <v>380.9666666666667</v>
      </c>
      <c r="F296" s="38">
        <v>374.03333333333336</v>
      </c>
      <c r="G296" s="38">
        <v>367.56666666666672</v>
      </c>
      <c r="H296" s="38">
        <v>394.36666666666667</v>
      </c>
      <c r="I296" s="38">
        <v>400.83333333333326</v>
      </c>
      <c r="J296" s="38">
        <v>407.76666666666665</v>
      </c>
      <c r="K296" s="31">
        <v>393.9</v>
      </c>
      <c r="L296" s="31">
        <v>380.5</v>
      </c>
      <c r="M296" s="31">
        <v>5.2180799999999996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384.75</v>
      </c>
      <c r="D297" s="38">
        <v>384.51666666666665</v>
      </c>
      <c r="E297" s="38">
        <v>380.43333333333328</v>
      </c>
      <c r="F297" s="38">
        <v>376.11666666666662</v>
      </c>
      <c r="G297" s="38">
        <v>372.03333333333325</v>
      </c>
      <c r="H297" s="38">
        <v>388.83333333333331</v>
      </c>
      <c r="I297" s="38">
        <v>392.91666666666669</v>
      </c>
      <c r="J297" s="38">
        <v>397.23333333333335</v>
      </c>
      <c r="K297" s="31">
        <v>388.6</v>
      </c>
      <c r="L297" s="31">
        <v>380.2</v>
      </c>
      <c r="M297" s="31">
        <v>14.83808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260.5</v>
      </c>
      <c r="D298" s="38">
        <v>260.8</v>
      </c>
      <c r="E298" s="38">
        <v>258.20000000000005</v>
      </c>
      <c r="F298" s="38">
        <v>255.90000000000003</v>
      </c>
      <c r="G298" s="38">
        <v>253.30000000000007</v>
      </c>
      <c r="H298" s="38">
        <v>263.10000000000002</v>
      </c>
      <c r="I298" s="38">
        <v>265.70000000000005</v>
      </c>
      <c r="J298" s="38">
        <v>268</v>
      </c>
      <c r="K298" s="31">
        <v>263.39999999999998</v>
      </c>
      <c r="L298" s="31">
        <v>258.5</v>
      </c>
      <c r="M298" s="31">
        <v>3.17143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95.9</v>
      </c>
      <c r="D299" s="38">
        <v>94.850000000000009</v>
      </c>
      <c r="E299" s="38">
        <v>93.550000000000011</v>
      </c>
      <c r="F299" s="38">
        <v>91.2</v>
      </c>
      <c r="G299" s="38">
        <v>89.9</v>
      </c>
      <c r="H299" s="38">
        <v>97.200000000000017</v>
      </c>
      <c r="I299" s="38">
        <v>98.5</v>
      </c>
      <c r="J299" s="38">
        <v>100.85000000000002</v>
      </c>
      <c r="K299" s="31">
        <v>96.15</v>
      </c>
      <c r="L299" s="31">
        <v>92.5</v>
      </c>
      <c r="M299" s="31">
        <v>52.053220000000003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422.05</v>
      </c>
      <c r="D300" s="38">
        <v>422.93333333333339</v>
      </c>
      <c r="E300" s="38">
        <v>419.46666666666681</v>
      </c>
      <c r="F300" s="38">
        <v>416.88333333333344</v>
      </c>
      <c r="G300" s="38">
        <v>413.41666666666686</v>
      </c>
      <c r="H300" s="38">
        <v>425.51666666666677</v>
      </c>
      <c r="I300" s="38">
        <v>428.98333333333335</v>
      </c>
      <c r="J300" s="38">
        <v>431.56666666666672</v>
      </c>
      <c r="K300" s="31">
        <v>426.4</v>
      </c>
      <c r="L300" s="31">
        <v>420.35</v>
      </c>
      <c r="M300" s="31">
        <v>24.986989999999999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655.8</v>
      </c>
      <c r="D301" s="38">
        <v>655.06666666666672</v>
      </c>
      <c r="E301" s="38">
        <v>648.78333333333342</v>
      </c>
      <c r="F301" s="38">
        <v>641.76666666666665</v>
      </c>
      <c r="G301" s="38">
        <v>635.48333333333335</v>
      </c>
      <c r="H301" s="38">
        <v>662.08333333333348</v>
      </c>
      <c r="I301" s="38">
        <v>668.36666666666679</v>
      </c>
      <c r="J301" s="38">
        <v>675.38333333333355</v>
      </c>
      <c r="K301" s="31">
        <v>661.35</v>
      </c>
      <c r="L301" s="31">
        <v>648.04999999999995</v>
      </c>
      <c r="M301" s="31">
        <v>12.154159999999999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4886.8999999999996</v>
      </c>
      <c r="D302" s="38">
        <v>4922.7166666666662</v>
      </c>
      <c r="E302" s="38">
        <v>4836.1833333333325</v>
      </c>
      <c r="F302" s="38">
        <v>4785.4666666666662</v>
      </c>
      <c r="G302" s="38">
        <v>4698.9333333333325</v>
      </c>
      <c r="H302" s="38">
        <v>4973.4333333333325</v>
      </c>
      <c r="I302" s="38">
        <v>5059.9666666666672</v>
      </c>
      <c r="J302" s="38">
        <v>5110.6833333333325</v>
      </c>
      <c r="K302" s="31">
        <v>5009.25</v>
      </c>
      <c r="L302" s="31">
        <v>4872</v>
      </c>
      <c r="M302" s="31">
        <v>0.28088000000000002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5193.3</v>
      </c>
      <c r="D303" s="38">
        <v>5154.083333333333</v>
      </c>
      <c r="E303" s="38">
        <v>5104.2166666666662</v>
      </c>
      <c r="F303" s="38">
        <v>5015.1333333333332</v>
      </c>
      <c r="G303" s="38">
        <v>4965.2666666666664</v>
      </c>
      <c r="H303" s="38">
        <v>5243.1666666666661</v>
      </c>
      <c r="I303" s="38">
        <v>5293.0333333333328</v>
      </c>
      <c r="J303" s="38">
        <v>5382.1166666666659</v>
      </c>
      <c r="K303" s="31">
        <v>5203.95</v>
      </c>
      <c r="L303" s="31">
        <v>5065</v>
      </c>
      <c r="M303" s="31">
        <v>3.964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1082</v>
      </c>
      <c r="D304" s="38">
        <v>1088.6499999999999</v>
      </c>
      <c r="E304" s="38">
        <v>1071.3499999999997</v>
      </c>
      <c r="F304" s="38">
        <v>1060.6999999999998</v>
      </c>
      <c r="G304" s="38">
        <v>1043.3999999999996</v>
      </c>
      <c r="H304" s="38">
        <v>1099.2999999999997</v>
      </c>
      <c r="I304" s="38">
        <v>1116.5999999999999</v>
      </c>
      <c r="J304" s="38">
        <v>1127.2499999999998</v>
      </c>
      <c r="K304" s="31">
        <v>1105.95</v>
      </c>
      <c r="L304" s="31">
        <v>1078</v>
      </c>
      <c r="M304" s="31">
        <v>23.398959999999999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1487.4</v>
      </c>
      <c r="D305" s="38">
        <v>1511.45</v>
      </c>
      <c r="E305" s="38">
        <v>1439.0500000000002</v>
      </c>
      <c r="F305" s="38">
        <v>1390.7</v>
      </c>
      <c r="G305" s="38">
        <v>1318.3000000000002</v>
      </c>
      <c r="H305" s="38">
        <v>1559.8000000000002</v>
      </c>
      <c r="I305" s="38">
        <v>1632.2000000000003</v>
      </c>
      <c r="J305" s="38">
        <v>1680.5500000000002</v>
      </c>
      <c r="K305" s="31">
        <v>1583.85</v>
      </c>
      <c r="L305" s="31">
        <v>1463.1</v>
      </c>
      <c r="M305" s="31">
        <v>1.8326899999999999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686.25</v>
      </c>
      <c r="D306" s="38">
        <v>685.65</v>
      </c>
      <c r="E306" s="38">
        <v>674.09999999999991</v>
      </c>
      <c r="F306" s="38">
        <v>661.94999999999993</v>
      </c>
      <c r="G306" s="38">
        <v>650.39999999999986</v>
      </c>
      <c r="H306" s="38">
        <v>697.8</v>
      </c>
      <c r="I306" s="38">
        <v>709.34999999999991</v>
      </c>
      <c r="J306" s="38">
        <v>721.5</v>
      </c>
      <c r="K306" s="31">
        <v>697.2</v>
      </c>
      <c r="L306" s="31">
        <v>673.5</v>
      </c>
      <c r="M306" s="31">
        <v>5.5618800000000004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985.8</v>
      </c>
      <c r="D307" s="38">
        <v>985.86666666666667</v>
      </c>
      <c r="E307" s="38">
        <v>975.93333333333339</v>
      </c>
      <c r="F307" s="38">
        <v>966.06666666666672</v>
      </c>
      <c r="G307" s="38">
        <v>956.13333333333344</v>
      </c>
      <c r="H307" s="38">
        <v>995.73333333333335</v>
      </c>
      <c r="I307" s="38">
        <v>1005.6666666666665</v>
      </c>
      <c r="J307" s="38">
        <v>1015.5333333333333</v>
      </c>
      <c r="K307" s="31">
        <v>995.8</v>
      </c>
      <c r="L307" s="31">
        <v>976</v>
      </c>
      <c r="M307" s="31">
        <v>4.6528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280.89999999999998</v>
      </c>
      <c r="D308" s="38">
        <v>280.43333333333334</v>
      </c>
      <c r="E308" s="38">
        <v>277.2166666666667</v>
      </c>
      <c r="F308" s="38">
        <v>273.53333333333336</v>
      </c>
      <c r="G308" s="38">
        <v>270.31666666666672</v>
      </c>
      <c r="H308" s="38">
        <v>284.11666666666667</v>
      </c>
      <c r="I308" s="38">
        <v>287.33333333333326</v>
      </c>
      <c r="J308" s="38">
        <v>291.01666666666665</v>
      </c>
      <c r="K308" s="31">
        <v>283.64999999999998</v>
      </c>
      <c r="L308" s="31">
        <v>276.75</v>
      </c>
      <c r="M308" s="31">
        <v>26.76604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1546.85</v>
      </c>
      <c r="D309" s="38">
        <v>1540.5333333333335</v>
      </c>
      <c r="E309" s="38">
        <v>1530.3166666666671</v>
      </c>
      <c r="F309" s="38">
        <v>1513.7833333333335</v>
      </c>
      <c r="G309" s="38">
        <v>1503.5666666666671</v>
      </c>
      <c r="H309" s="38">
        <v>1557.0666666666671</v>
      </c>
      <c r="I309" s="38">
        <v>1567.2833333333338</v>
      </c>
      <c r="J309" s="38">
        <v>1583.8166666666671</v>
      </c>
      <c r="K309" s="31">
        <v>1550.75</v>
      </c>
      <c r="L309" s="31">
        <v>1524</v>
      </c>
      <c r="M309" s="31">
        <v>18.7545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341.05</v>
      </c>
      <c r="D310" s="38">
        <v>339.09999999999997</v>
      </c>
      <c r="E310" s="38">
        <v>333.39999999999992</v>
      </c>
      <c r="F310" s="38">
        <v>325.74999999999994</v>
      </c>
      <c r="G310" s="38">
        <v>320.0499999999999</v>
      </c>
      <c r="H310" s="38">
        <v>346.74999999999994</v>
      </c>
      <c r="I310" s="38">
        <v>352.45</v>
      </c>
      <c r="J310" s="38">
        <v>360.09999999999997</v>
      </c>
      <c r="K310" s="31">
        <v>344.8</v>
      </c>
      <c r="L310" s="31">
        <v>331.45</v>
      </c>
      <c r="M310" s="31">
        <v>4.1142599999999998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514.20000000000005</v>
      </c>
      <c r="D311" s="38">
        <v>513.15</v>
      </c>
      <c r="E311" s="38">
        <v>506.29999999999995</v>
      </c>
      <c r="F311" s="38">
        <v>498.4</v>
      </c>
      <c r="G311" s="38">
        <v>491.54999999999995</v>
      </c>
      <c r="H311" s="38">
        <v>521.04999999999995</v>
      </c>
      <c r="I311" s="38">
        <v>527.90000000000009</v>
      </c>
      <c r="J311" s="38">
        <v>535.79999999999995</v>
      </c>
      <c r="K311" s="31">
        <v>520</v>
      </c>
      <c r="L311" s="31">
        <v>505.25</v>
      </c>
      <c r="M311" s="31">
        <v>0.56562000000000001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379.85</v>
      </c>
      <c r="D312" s="38">
        <v>376.31666666666666</v>
      </c>
      <c r="E312" s="38">
        <v>371.63333333333333</v>
      </c>
      <c r="F312" s="38">
        <v>363.41666666666669</v>
      </c>
      <c r="G312" s="38">
        <v>358.73333333333335</v>
      </c>
      <c r="H312" s="38">
        <v>384.5333333333333</v>
      </c>
      <c r="I312" s="38">
        <v>389.21666666666658</v>
      </c>
      <c r="J312" s="38">
        <v>397.43333333333328</v>
      </c>
      <c r="K312" s="31">
        <v>381</v>
      </c>
      <c r="L312" s="31">
        <v>368.1</v>
      </c>
      <c r="M312" s="31">
        <v>3.0298500000000002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147.30000000000001</v>
      </c>
      <c r="D313" s="38">
        <v>146.41666666666669</v>
      </c>
      <c r="E313" s="38">
        <v>144.18333333333337</v>
      </c>
      <c r="F313" s="38">
        <v>141.06666666666669</v>
      </c>
      <c r="G313" s="38">
        <v>138.83333333333337</v>
      </c>
      <c r="H313" s="38">
        <v>149.53333333333336</v>
      </c>
      <c r="I313" s="38">
        <v>151.76666666666671</v>
      </c>
      <c r="J313" s="38">
        <v>154.88333333333335</v>
      </c>
      <c r="K313" s="31">
        <v>148.65</v>
      </c>
      <c r="L313" s="31">
        <v>143.30000000000001</v>
      </c>
      <c r="M313" s="31">
        <v>83.677019999999999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85.5</v>
      </c>
      <c r="D314" s="38">
        <v>85.75</v>
      </c>
      <c r="E314" s="38">
        <v>83.85</v>
      </c>
      <c r="F314" s="38">
        <v>82.199999999999989</v>
      </c>
      <c r="G314" s="38">
        <v>80.299999999999983</v>
      </c>
      <c r="H314" s="38">
        <v>87.4</v>
      </c>
      <c r="I314" s="38">
        <v>89.300000000000011</v>
      </c>
      <c r="J314" s="38">
        <v>90.950000000000017</v>
      </c>
      <c r="K314" s="31">
        <v>87.65</v>
      </c>
      <c r="L314" s="31">
        <v>84.1</v>
      </c>
      <c r="M314" s="31">
        <v>39.781649999999999</v>
      </c>
      <c r="N314" s="1"/>
      <c r="O314" s="1"/>
    </row>
    <row r="315" spans="1:15" ht="12.75" customHeight="1">
      <c r="A315" s="33">
        <v>305</v>
      </c>
      <c r="B315" s="58" t="s">
        <v>888</v>
      </c>
      <c r="C315" s="31">
        <v>1819.75</v>
      </c>
      <c r="D315" s="38">
        <v>1824.2166666666665</v>
      </c>
      <c r="E315" s="38">
        <v>1801.5333333333328</v>
      </c>
      <c r="F315" s="38">
        <v>1783.3166666666664</v>
      </c>
      <c r="G315" s="38">
        <v>1760.6333333333328</v>
      </c>
      <c r="H315" s="38">
        <v>1842.4333333333329</v>
      </c>
      <c r="I315" s="38">
        <v>1865.1166666666668</v>
      </c>
      <c r="J315" s="38">
        <v>1883.333333333333</v>
      </c>
      <c r="K315" s="31">
        <v>1846.9</v>
      </c>
      <c r="L315" s="31">
        <v>1806</v>
      </c>
      <c r="M315" s="31">
        <v>2.4675099999999999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568.1</v>
      </c>
      <c r="D316" s="38">
        <v>568.41666666666663</v>
      </c>
      <c r="E316" s="38">
        <v>560.68333333333328</v>
      </c>
      <c r="F316" s="38">
        <v>553.26666666666665</v>
      </c>
      <c r="G316" s="38">
        <v>545.5333333333333</v>
      </c>
      <c r="H316" s="38">
        <v>575.83333333333326</v>
      </c>
      <c r="I316" s="38">
        <v>583.56666666666661</v>
      </c>
      <c r="J316" s="38">
        <v>590.98333333333323</v>
      </c>
      <c r="K316" s="31">
        <v>576.15</v>
      </c>
      <c r="L316" s="31">
        <v>561</v>
      </c>
      <c r="M316" s="31">
        <v>5.6922199999999998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9321.65</v>
      </c>
      <c r="D317" s="38">
        <v>9314.5166666666682</v>
      </c>
      <c r="E317" s="38">
        <v>9265.0333333333365</v>
      </c>
      <c r="F317" s="38">
        <v>9208.4166666666679</v>
      </c>
      <c r="G317" s="38">
        <v>9158.9333333333361</v>
      </c>
      <c r="H317" s="38">
        <v>9371.1333333333369</v>
      </c>
      <c r="I317" s="38">
        <v>9420.6166666666704</v>
      </c>
      <c r="J317" s="38">
        <v>9477.2333333333372</v>
      </c>
      <c r="K317" s="31">
        <v>9364</v>
      </c>
      <c r="L317" s="31">
        <v>9257.9</v>
      </c>
      <c r="M317" s="31">
        <v>3.3686400000000001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2135.4499999999998</v>
      </c>
      <c r="D318" s="38">
        <v>2108.1833333333329</v>
      </c>
      <c r="E318" s="38">
        <v>2061.766666666666</v>
      </c>
      <c r="F318" s="38">
        <v>1988.083333333333</v>
      </c>
      <c r="G318" s="38">
        <v>1941.6666666666661</v>
      </c>
      <c r="H318" s="38">
        <v>2181.8666666666659</v>
      </c>
      <c r="I318" s="38">
        <v>2228.2833333333328</v>
      </c>
      <c r="J318" s="38">
        <v>2301.9666666666658</v>
      </c>
      <c r="K318" s="31">
        <v>2154.6</v>
      </c>
      <c r="L318" s="31">
        <v>2034.5</v>
      </c>
      <c r="M318" s="31">
        <v>1.9295500000000001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845.75</v>
      </c>
      <c r="D319" s="38">
        <v>839.86666666666667</v>
      </c>
      <c r="E319" s="38">
        <v>826.93333333333339</v>
      </c>
      <c r="F319" s="38">
        <v>808.11666666666667</v>
      </c>
      <c r="G319" s="38">
        <v>795.18333333333339</v>
      </c>
      <c r="H319" s="38">
        <v>858.68333333333339</v>
      </c>
      <c r="I319" s="38">
        <v>871.61666666666656</v>
      </c>
      <c r="J319" s="38">
        <v>890.43333333333339</v>
      </c>
      <c r="K319" s="31">
        <v>852.8</v>
      </c>
      <c r="L319" s="31">
        <v>821.05</v>
      </c>
      <c r="M319" s="31">
        <v>13.036379999999999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521.70000000000005</v>
      </c>
      <c r="D320" s="38">
        <v>519.73333333333335</v>
      </c>
      <c r="E320" s="38">
        <v>510.4666666666667</v>
      </c>
      <c r="F320" s="38">
        <v>499.23333333333335</v>
      </c>
      <c r="G320" s="38">
        <v>489.9666666666667</v>
      </c>
      <c r="H320" s="38">
        <v>530.9666666666667</v>
      </c>
      <c r="I320" s="38">
        <v>540.23333333333335</v>
      </c>
      <c r="J320" s="38">
        <v>551.4666666666667</v>
      </c>
      <c r="K320" s="31">
        <v>529</v>
      </c>
      <c r="L320" s="31">
        <v>508.5</v>
      </c>
      <c r="M320" s="31">
        <v>19.7881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1863.1</v>
      </c>
      <c r="D321" s="38">
        <v>1833.6333333333332</v>
      </c>
      <c r="E321" s="38">
        <v>1748.4666666666665</v>
      </c>
      <c r="F321" s="38">
        <v>1633.8333333333333</v>
      </c>
      <c r="G321" s="38">
        <v>1548.6666666666665</v>
      </c>
      <c r="H321" s="38">
        <v>1948.2666666666664</v>
      </c>
      <c r="I321" s="38">
        <v>2033.4333333333334</v>
      </c>
      <c r="J321" s="38">
        <v>2148.0666666666666</v>
      </c>
      <c r="K321" s="31">
        <v>1918.8</v>
      </c>
      <c r="L321" s="31">
        <v>1719</v>
      </c>
      <c r="M321" s="31">
        <v>75.727699999999999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890.2</v>
      </c>
      <c r="D322" s="38">
        <v>885.08333333333337</v>
      </c>
      <c r="E322" s="38">
        <v>874.16666666666674</v>
      </c>
      <c r="F322" s="38">
        <v>858.13333333333333</v>
      </c>
      <c r="G322" s="38">
        <v>847.2166666666667</v>
      </c>
      <c r="H322" s="38">
        <v>901.11666666666679</v>
      </c>
      <c r="I322" s="38">
        <v>912.03333333333353</v>
      </c>
      <c r="J322" s="38">
        <v>928.06666666666683</v>
      </c>
      <c r="K322" s="31">
        <v>896</v>
      </c>
      <c r="L322" s="31">
        <v>869.05</v>
      </c>
      <c r="M322" s="31">
        <v>1.14438</v>
      </c>
      <c r="N322" s="1"/>
      <c r="O322" s="1"/>
    </row>
    <row r="323" spans="1:15" ht="12.75" customHeight="1">
      <c r="A323" s="33">
        <v>313</v>
      </c>
      <c r="B323" s="58" t="s">
        <v>873</v>
      </c>
      <c r="C323" s="31">
        <v>898.35</v>
      </c>
      <c r="D323" s="38">
        <v>899.75</v>
      </c>
      <c r="E323" s="38">
        <v>889.7</v>
      </c>
      <c r="F323" s="38">
        <v>881.05000000000007</v>
      </c>
      <c r="G323" s="38">
        <v>871.00000000000011</v>
      </c>
      <c r="H323" s="38">
        <v>908.4</v>
      </c>
      <c r="I323" s="38">
        <v>918.44999999999993</v>
      </c>
      <c r="J323" s="38">
        <v>927.09999999999991</v>
      </c>
      <c r="K323" s="31">
        <v>909.8</v>
      </c>
      <c r="L323" s="31">
        <v>891.1</v>
      </c>
      <c r="M323" s="31">
        <v>0.37975999999999999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1095.4000000000001</v>
      </c>
      <c r="D324" s="38">
        <v>1087.7833333333335</v>
      </c>
      <c r="E324" s="38">
        <v>1073.5666666666671</v>
      </c>
      <c r="F324" s="38">
        <v>1051.7333333333336</v>
      </c>
      <c r="G324" s="38">
        <v>1037.5166666666671</v>
      </c>
      <c r="H324" s="38">
        <v>1109.616666666667</v>
      </c>
      <c r="I324" s="38">
        <v>1123.8333333333337</v>
      </c>
      <c r="J324" s="38">
        <v>1145.666666666667</v>
      </c>
      <c r="K324" s="31">
        <v>1102</v>
      </c>
      <c r="L324" s="31">
        <v>1065.95</v>
      </c>
      <c r="M324" s="31">
        <v>1.2279100000000001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1347.8</v>
      </c>
      <c r="D325" s="38">
        <v>1359.0166666666667</v>
      </c>
      <c r="E325" s="38">
        <v>1332.9333333333334</v>
      </c>
      <c r="F325" s="38">
        <v>1318.0666666666668</v>
      </c>
      <c r="G325" s="38">
        <v>1291.9833333333336</v>
      </c>
      <c r="H325" s="38">
        <v>1373.8833333333332</v>
      </c>
      <c r="I325" s="38">
        <v>1399.9666666666667</v>
      </c>
      <c r="J325" s="38">
        <v>1414.833333333333</v>
      </c>
      <c r="K325" s="31">
        <v>1385.1</v>
      </c>
      <c r="L325" s="31">
        <v>1344.15</v>
      </c>
      <c r="M325" s="31">
        <v>1.6163099999999999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38.549999999999997</v>
      </c>
      <c r="D326" s="38">
        <v>38.349999999999994</v>
      </c>
      <c r="E326" s="38">
        <v>37.29999999999999</v>
      </c>
      <c r="F326" s="38">
        <v>36.049999999999997</v>
      </c>
      <c r="G326" s="38">
        <v>34.999999999999993</v>
      </c>
      <c r="H326" s="38">
        <v>39.599999999999987</v>
      </c>
      <c r="I326" s="38">
        <v>40.65</v>
      </c>
      <c r="J326" s="38">
        <v>41.899999999999984</v>
      </c>
      <c r="K326" s="31">
        <v>39.4</v>
      </c>
      <c r="L326" s="31">
        <v>37.1</v>
      </c>
      <c r="M326" s="31">
        <v>44.443179999999998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59.4</v>
      </c>
      <c r="D327" s="38">
        <v>59.216666666666669</v>
      </c>
      <c r="E327" s="38">
        <v>58.333333333333336</v>
      </c>
      <c r="F327" s="38">
        <v>57.266666666666666</v>
      </c>
      <c r="G327" s="38">
        <v>56.383333333333333</v>
      </c>
      <c r="H327" s="38">
        <v>60.283333333333339</v>
      </c>
      <c r="I327" s="38">
        <v>61.166666666666664</v>
      </c>
      <c r="J327" s="38">
        <v>62.233333333333341</v>
      </c>
      <c r="K327" s="31">
        <v>60.1</v>
      </c>
      <c r="L327" s="31">
        <v>58.15</v>
      </c>
      <c r="M327" s="31">
        <v>30.012519999999999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943.7</v>
      </c>
      <c r="D328" s="38">
        <v>930.31666666666661</v>
      </c>
      <c r="E328" s="38">
        <v>906.63333333333321</v>
      </c>
      <c r="F328" s="38">
        <v>869.56666666666661</v>
      </c>
      <c r="G328" s="38">
        <v>845.88333333333321</v>
      </c>
      <c r="H328" s="38">
        <v>967.38333333333321</v>
      </c>
      <c r="I328" s="38">
        <v>991.06666666666661</v>
      </c>
      <c r="J328" s="38">
        <v>1028.1333333333332</v>
      </c>
      <c r="K328" s="31">
        <v>954</v>
      </c>
      <c r="L328" s="31">
        <v>893.25</v>
      </c>
      <c r="M328" s="31">
        <v>4.6716600000000001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2367.5500000000002</v>
      </c>
      <c r="D329" s="38">
        <v>2342.75</v>
      </c>
      <c r="E329" s="38">
        <v>2309.8000000000002</v>
      </c>
      <c r="F329" s="38">
        <v>2252.0500000000002</v>
      </c>
      <c r="G329" s="38">
        <v>2219.1000000000004</v>
      </c>
      <c r="H329" s="38">
        <v>2400.5</v>
      </c>
      <c r="I329" s="38">
        <v>2433.4499999999998</v>
      </c>
      <c r="J329" s="38">
        <v>2491.1999999999998</v>
      </c>
      <c r="K329" s="31">
        <v>2375.6999999999998</v>
      </c>
      <c r="L329" s="31">
        <v>2285</v>
      </c>
      <c r="M329" s="31">
        <v>3.5848300000000002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106266.35</v>
      </c>
      <c r="D330" s="38">
        <v>105907.78333333333</v>
      </c>
      <c r="E330" s="38">
        <v>105165.56666666665</v>
      </c>
      <c r="F330" s="38">
        <v>104064.78333333333</v>
      </c>
      <c r="G330" s="38">
        <v>103322.56666666665</v>
      </c>
      <c r="H330" s="38">
        <v>107008.56666666665</v>
      </c>
      <c r="I330" s="38">
        <v>107750.78333333333</v>
      </c>
      <c r="J330" s="38">
        <v>108851.56666666665</v>
      </c>
      <c r="K330" s="31">
        <v>106650</v>
      </c>
      <c r="L330" s="31">
        <v>104807</v>
      </c>
      <c r="M330" s="31">
        <v>4.265E-2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2217.15</v>
      </c>
      <c r="D331" s="38">
        <v>2224.7333333333331</v>
      </c>
      <c r="E331" s="38">
        <v>2174.4666666666662</v>
      </c>
      <c r="F331" s="38">
        <v>2131.7833333333333</v>
      </c>
      <c r="G331" s="38">
        <v>2081.5166666666664</v>
      </c>
      <c r="H331" s="38">
        <v>2267.4166666666661</v>
      </c>
      <c r="I331" s="38">
        <v>2317.6833333333334</v>
      </c>
      <c r="J331" s="38">
        <v>2360.3666666666659</v>
      </c>
      <c r="K331" s="31">
        <v>2275</v>
      </c>
      <c r="L331" s="31">
        <v>2182.0500000000002</v>
      </c>
      <c r="M331" s="31">
        <v>2.06839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1590.85</v>
      </c>
      <c r="D332" s="38">
        <v>1578.0166666666664</v>
      </c>
      <c r="E332" s="38">
        <v>1561.4333333333329</v>
      </c>
      <c r="F332" s="38">
        <v>1532.0166666666664</v>
      </c>
      <c r="G332" s="38">
        <v>1515.4333333333329</v>
      </c>
      <c r="H332" s="38">
        <v>1607.4333333333329</v>
      </c>
      <c r="I332" s="38">
        <v>1624.0166666666664</v>
      </c>
      <c r="J332" s="38">
        <v>1653.4333333333329</v>
      </c>
      <c r="K332" s="31">
        <v>1594.6</v>
      </c>
      <c r="L332" s="31">
        <v>1548.6</v>
      </c>
      <c r="M332" s="31">
        <v>1.2975300000000001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1282.2</v>
      </c>
      <c r="D333" s="38">
        <v>1279.7333333333333</v>
      </c>
      <c r="E333" s="38">
        <v>1239.0166666666667</v>
      </c>
      <c r="F333" s="38">
        <v>1195.8333333333333</v>
      </c>
      <c r="G333" s="38">
        <v>1155.1166666666666</v>
      </c>
      <c r="H333" s="38">
        <v>1322.9166666666667</v>
      </c>
      <c r="I333" s="38">
        <v>1363.6333333333334</v>
      </c>
      <c r="J333" s="38">
        <v>1406.8166666666668</v>
      </c>
      <c r="K333" s="31">
        <v>1320.45</v>
      </c>
      <c r="L333" s="31">
        <v>1236.55</v>
      </c>
      <c r="M333" s="31">
        <v>25.198799999999999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989.95</v>
      </c>
      <c r="D334" s="38">
        <v>986.41666666666663</v>
      </c>
      <c r="E334" s="38">
        <v>976.93333333333328</v>
      </c>
      <c r="F334" s="38">
        <v>963.91666666666663</v>
      </c>
      <c r="G334" s="38">
        <v>954.43333333333328</v>
      </c>
      <c r="H334" s="38">
        <v>999.43333333333328</v>
      </c>
      <c r="I334" s="38">
        <v>1008.9166666666666</v>
      </c>
      <c r="J334" s="38">
        <v>1021.9333333333333</v>
      </c>
      <c r="K334" s="31">
        <v>995.9</v>
      </c>
      <c r="L334" s="31">
        <v>973.4</v>
      </c>
      <c r="M334" s="31">
        <v>1.17713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825.35</v>
      </c>
      <c r="D335" s="38">
        <v>832.18333333333339</v>
      </c>
      <c r="E335" s="38">
        <v>812.11666666666679</v>
      </c>
      <c r="F335" s="38">
        <v>798.88333333333344</v>
      </c>
      <c r="G335" s="38">
        <v>778.81666666666683</v>
      </c>
      <c r="H335" s="38">
        <v>845.41666666666674</v>
      </c>
      <c r="I335" s="38">
        <v>865.48333333333335</v>
      </c>
      <c r="J335" s="38">
        <v>878.7166666666667</v>
      </c>
      <c r="K335" s="31">
        <v>852.25</v>
      </c>
      <c r="L335" s="31">
        <v>818.95</v>
      </c>
      <c r="M335" s="31">
        <v>6.6958900000000003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90.65</v>
      </c>
      <c r="D336" s="38">
        <v>91.05</v>
      </c>
      <c r="E336" s="38">
        <v>89.699999999999989</v>
      </c>
      <c r="F336" s="38">
        <v>88.749999999999986</v>
      </c>
      <c r="G336" s="38">
        <v>87.399999999999977</v>
      </c>
      <c r="H336" s="38">
        <v>92</v>
      </c>
      <c r="I336" s="38">
        <v>93.35</v>
      </c>
      <c r="J336" s="38">
        <v>94.300000000000011</v>
      </c>
      <c r="K336" s="31">
        <v>92.4</v>
      </c>
      <c r="L336" s="31">
        <v>90.1</v>
      </c>
      <c r="M336" s="31">
        <v>118.62766000000001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4482.45</v>
      </c>
      <c r="D337" s="38">
        <v>4461.5999999999995</v>
      </c>
      <c r="E337" s="38">
        <v>4428.8499999999985</v>
      </c>
      <c r="F337" s="38">
        <v>4375.2499999999991</v>
      </c>
      <c r="G337" s="38">
        <v>4342.4999999999982</v>
      </c>
      <c r="H337" s="38">
        <v>4515.1999999999989</v>
      </c>
      <c r="I337" s="38">
        <v>4547.9500000000007</v>
      </c>
      <c r="J337" s="38">
        <v>4601.5499999999993</v>
      </c>
      <c r="K337" s="31">
        <v>4494.3500000000004</v>
      </c>
      <c r="L337" s="31">
        <v>4408</v>
      </c>
      <c r="M337" s="31">
        <v>1.22038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662.1</v>
      </c>
      <c r="D338" s="38">
        <v>665.18333333333339</v>
      </c>
      <c r="E338" s="38">
        <v>656.51666666666677</v>
      </c>
      <c r="F338" s="38">
        <v>650.93333333333339</v>
      </c>
      <c r="G338" s="38">
        <v>642.26666666666677</v>
      </c>
      <c r="H338" s="38">
        <v>670.76666666666677</v>
      </c>
      <c r="I338" s="38">
        <v>679.43333333333328</v>
      </c>
      <c r="J338" s="38">
        <v>685.01666666666677</v>
      </c>
      <c r="K338" s="31">
        <v>673.85</v>
      </c>
      <c r="L338" s="31">
        <v>659.6</v>
      </c>
      <c r="M338" s="31">
        <v>0.87668999999999997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47.4</v>
      </c>
      <c r="D339" s="38">
        <v>47.65</v>
      </c>
      <c r="E339" s="38">
        <v>46.349999999999994</v>
      </c>
      <c r="F339" s="38">
        <v>45.3</v>
      </c>
      <c r="G339" s="38">
        <v>43.999999999999993</v>
      </c>
      <c r="H339" s="38">
        <v>48.699999999999996</v>
      </c>
      <c r="I339" s="38">
        <v>49.999999999999993</v>
      </c>
      <c r="J339" s="38">
        <v>51.05</v>
      </c>
      <c r="K339" s="31">
        <v>48.95</v>
      </c>
      <c r="L339" s="31">
        <v>46.6</v>
      </c>
      <c r="M339" s="31">
        <v>139.04965000000001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154.80000000000001</v>
      </c>
      <c r="D340" s="38">
        <v>152.93333333333334</v>
      </c>
      <c r="E340" s="38">
        <v>150.86666666666667</v>
      </c>
      <c r="F340" s="38">
        <v>146.93333333333334</v>
      </c>
      <c r="G340" s="38">
        <v>144.86666666666667</v>
      </c>
      <c r="H340" s="38">
        <v>156.86666666666667</v>
      </c>
      <c r="I340" s="38">
        <v>158.93333333333334</v>
      </c>
      <c r="J340" s="38">
        <v>162.86666666666667</v>
      </c>
      <c r="K340" s="31">
        <v>155</v>
      </c>
      <c r="L340" s="31">
        <v>149</v>
      </c>
      <c r="M340" s="31">
        <v>32.237499999999997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21899.5</v>
      </c>
      <c r="D341" s="38">
        <v>21882.916666666668</v>
      </c>
      <c r="E341" s="38">
        <v>21725.833333333336</v>
      </c>
      <c r="F341" s="38">
        <v>21552.166666666668</v>
      </c>
      <c r="G341" s="38">
        <v>21395.083333333336</v>
      </c>
      <c r="H341" s="38">
        <v>22056.583333333336</v>
      </c>
      <c r="I341" s="38">
        <v>22213.666666666672</v>
      </c>
      <c r="J341" s="38">
        <v>22387.333333333336</v>
      </c>
      <c r="K341" s="31">
        <v>22040</v>
      </c>
      <c r="L341" s="31">
        <v>21709.25</v>
      </c>
      <c r="M341" s="31">
        <v>0.40788000000000002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61.25</v>
      </c>
      <c r="D342" s="38">
        <v>61.333333333333336</v>
      </c>
      <c r="E342" s="38">
        <v>60.366666666666674</v>
      </c>
      <c r="F342" s="38">
        <v>59.483333333333341</v>
      </c>
      <c r="G342" s="38">
        <v>58.51666666666668</v>
      </c>
      <c r="H342" s="38">
        <v>62.216666666666669</v>
      </c>
      <c r="I342" s="38">
        <v>63.183333333333323</v>
      </c>
      <c r="J342" s="38">
        <v>64.066666666666663</v>
      </c>
      <c r="K342" s="31">
        <v>62.3</v>
      </c>
      <c r="L342" s="31">
        <v>60.45</v>
      </c>
      <c r="M342" s="31">
        <v>12.422319999999999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50.35</v>
      </c>
      <c r="D343" s="38">
        <v>50.15</v>
      </c>
      <c r="E343" s="38">
        <v>49.55</v>
      </c>
      <c r="F343" s="38">
        <v>48.75</v>
      </c>
      <c r="G343" s="38">
        <v>48.15</v>
      </c>
      <c r="H343" s="38">
        <v>50.949999999999996</v>
      </c>
      <c r="I343" s="38">
        <v>51.550000000000004</v>
      </c>
      <c r="J343" s="38">
        <v>52.349999999999994</v>
      </c>
      <c r="K343" s="31">
        <v>50.75</v>
      </c>
      <c r="L343" s="31">
        <v>49.35</v>
      </c>
      <c r="M343" s="31">
        <v>94.830680000000001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314.64999999999998</v>
      </c>
      <c r="D344" s="38">
        <v>314.79999999999995</v>
      </c>
      <c r="E344" s="38">
        <v>309.89999999999992</v>
      </c>
      <c r="F344" s="38">
        <v>305.14999999999998</v>
      </c>
      <c r="G344" s="38">
        <v>300.24999999999994</v>
      </c>
      <c r="H344" s="38">
        <v>319.5499999999999</v>
      </c>
      <c r="I344" s="38">
        <v>324.45</v>
      </c>
      <c r="J344" s="38">
        <v>329.19999999999987</v>
      </c>
      <c r="K344" s="31">
        <v>319.7</v>
      </c>
      <c r="L344" s="31">
        <v>310.05</v>
      </c>
      <c r="M344" s="31">
        <v>4.1896699999999996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130.25</v>
      </c>
      <c r="D345" s="38">
        <v>131</v>
      </c>
      <c r="E345" s="38">
        <v>128.05000000000001</v>
      </c>
      <c r="F345" s="38">
        <v>125.85000000000002</v>
      </c>
      <c r="G345" s="38">
        <v>122.90000000000003</v>
      </c>
      <c r="H345" s="38">
        <v>133.19999999999999</v>
      </c>
      <c r="I345" s="38">
        <v>136.14999999999998</v>
      </c>
      <c r="J345" s="38">
        <v>138.34999999999997</v>
      </c>
      <c r="K345" s="31">
        <v>133.94999999999999</v>
      </c>
      <c r="L345" s="31">
        <v>128.80000000000001</v>
      </c>
      <c r="M345" s="31">
        <v>20.080970000000001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118.7</v>
      </c>
      <c r="D346" s="38">
        <v>116.88333333333334</v>
      </c>
      <c r="E346" s="38">
        <v>114.61666666666667</v>
      </c>
      <c r="F346" s="38">
        <v>110.53333333333333</v>
      </c>
      <c r="G346" s="38">
        <v>108.26666666666667</v>
      </c>
      <c r="H346" s="38">
        <v>120.96666666666668</v>
      </c>
      <c r="I346" s="38">
        <v>123.23333333333336</v>
      </c>
      <c r="J346" s="38">
        <v>127.31666666666669</v>
      </c>
      <c r="K346" s="31">
        <v>119.15</v>
      </c>
      <c r="L346" s="31">
        <v>112.8</v>
      </c>
      <c r="M346" s="31">
        <v>349.05277000000001</v>
      </c>
      <c r="N346" s="1"/>
      <c r="O346" s="1"/>
    </row>
    <row r="347" spans="1:15" ht="12.75" customHeight="1">
      <c r="A347" s="33">
        <v>337</v>
      </c>
      <c r="B347" s="58" t="s">
        <v>874</v>
      </c>
      <c r="C347" s="31">
        <v>46.8</v>
      </c>
      <c r="D347" s="38">
        <v>46.9</v>
      </c>
      <c r="E347" s="38">
        <v>46.199999999999996</v>
      </c>
      <c r="F347" s="38">
        <v>45.599999999999994</v>
      </c>
      <c r="G347" s="38">
        <v>44.899999999999991</v>
      </c>
      <c r="H347" s="38">
        <v>47.5</v>
      </c>
      <c r="I347" s="38">
        <v>48.2</v>
      </c>
      <c r="J347" s="38">
        <v>48.800000000000004</v>
      </c>
      <c r="K347" s="31">
        <v>47.6</v>
      </c>
      <c r="L347" s="31">
        <v>46.3</v>
      </c>
      <c r="M347" s="31">
        <v>45.342799999999997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225.1</v>
      </c>
      <c r="D348" s="38">
        <v>227.66666666666666</v>
      </c>
      <c r="E348" s="38">
        <v>221.43333333333331</v>
      </c>
      <c r="F348" s="38">
        <v>217.76666666666665</v>
      </c>
      <c r="G348" s="38">
        <v>211.5333333333333</v>
      </c>
      <c r="H348" s="38">
        <v>231.33333333333331</v>
      </c>
      <c r="I348" s="38">
        <v>237.56666666666666</v>
      </c>
      <c r="J348" s="38">
        <v>241.23333333333332</v>
      </c>
      <c r="K348" s="31">
        <v>233.9</v>
      </c>
      <c r="L348" s="31">
        <v>224</v>
      </c>
      <c r="M348" s="31">
        <v>5.9269299999999996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213</v>
      </c>
      <c r="D349" s="38">
        <v>212.93333333333331</v>
      </c>
      <c r="E349" s="38">
        <v>211.86666666666662</v>
      </c>
      <c r="F349" s="38">
        <v>210.73333333333332</v>
      </c>
      <c r="G349" s="38">
        <v>209.66666666666663</v>
      </c>
      <c r="H349" s="38">
        <v>214.06666666666661</v>
      </c>
      <c r="I349" s="38">
        <v>215.13333333333327</v>
      </c>
      <c r="J349" s="38">
        <v>216.26666666666659</v>
      </c>
      <c r="K349" s="31">
        <v>214</v>
      </c>
      <c r="L349" s="31">
        <v>211.8</v>
      </c>
      <c r="M349" s="31">
        <v>92.836950000000002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339</v>
      </c>
      <c r="D350" s="38">
        <v>342.7166666666667</v>
      </c>
      <c r="E350" s="38">
        <v>334.28333333333342</v>
      </c>
      <c r="F350" s="38">
        <v>329.56666666666672</v>
      </c>
      <c r="G350" s="38">
        <v>321.13333333333344</v>
      </c>
      <c r="H350" s="38">
        <v>347.43333333333339</v>
      </c>
      <c r="I350" s="38">
        <v>355.86666666666667</v>
      </c>
      <c r="J350" s="38">
        <v>360.58333333333337</v>
      </c>
      <c r="K350" s="31">
        <v>351.15</v>
      </c>
      <c r="L350" s="31">
        <v>338</v>
      </c>
      <c r="M350" s="31">
        <v>1.4812399999999999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1069.8</v>
      </c>
      <c r="D351" s="38">
        <v>1070.05</v>
      </c>
      <c r="E351" s="38">
        <v>1053.1499999999999</v>
      </c>
      <c r="F351" s="38">
        <v>1036.5</v>
      </c>
      <c r="G351" s="38">
        <v>1019.5999999999999</v>
      </c>
      <c r="H351" s="38">
        <v>1086.6999999999998</v>
      </c>
      <c r="I351" s="38">
        <v>1103.5999999999999</v>
      </c>
      <c r="J351" s="38">
        <v>1120.2499999999998</v>
      </c>
      <c r="K351" s="31">
        <v>1086.95</v>
      </c>
      <c r="L351" s="31">
        <v>1053.4000000000001</v>
      </c>
      <c r="M351" s="31">
        <v>9.8140499999999999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178</v>
      </c>
      <c r="D352" s="38">
        <v>178.6</v>
      </c>
      <c r="E352" s="38">
        <v>176.75</v>
      </c>
      <c r="F352" s="38">
        <v>175.5</v>
      </c>
      <c r="G352" s="38">
        <v>173.65</v>
      </c>
      <c r="H352" s="38">
        <v>179.85</v>
      </c>
      <c r="I352" s="38">
        <v>181.69999999999996</v>
      </c>
      <c r="J352" s="38">
        <v>182.95</v>
      </c>
      <c r="K352" s="31">
        <v>180.45</v>
      </c>
      <c r="L352" s="31">
        <v>177.35</v>
      </c>
      <c r="M352" s="31">
        <v>128.76956000000001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279.35000000000002</v>
      </c>
      <c r="D353" s="38">
        <v>278.15000000000003</v>
      </c>
      <c r="E353" s="38">
        <v>276.30000000000007</v>
      </c>
      <c r="F353" s="38">
        <v>273.25000000000006</v>
      </c>
      <c r="G353" s="38">
        <v>271.40000000000009</v>
      </c>
      <c r="H353" s="38">
        <v>281.20000000000005</v>
      </c>
      <c r="I353" s="38">
        <v>283.05000000000007</v>
      </c>
      <c r="J353" s="38">
        <v>286.10000000000002</v>
      </c>
      <c r="K353" s="31">
        <v>280</v>
      </c>
      <c r="L353" s="31">
        <v>275.10000000000002</v>
      </c>
      <c r="M353" s="31">
        <v>5.0609099999999998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1123.75</v>
      </c>
      <c r="D354" s="38">
        <v>1088.8833333333334</v>
      </c>
      <c r="E354" s="38">
        <v>1049.8666666666668</v>
      </c>
      <c r="F354" s="38">
        <v>975.98333333333335</v>
      </c>
      <c r="G354" s="38">
        <v>936.9666666666667</v>
      </c>
      <c r="H354" s="38">
        <v>1162.7666666666669</v>
      </c>
      <c r="I354" s="38">
        <v>1201.7833333333338</v>
      </c>
      <c r="J354" s="38">
        <v>1275.666666666667</v>
      </c>
      <c r="K354" s="31">
        <v>1127.9000000000001</v>
      </c>
      <c r="L354" s="31">
        <v>1015</v>
      </c>
      <c r="M354" s="31">
        <v>20.635449999999999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863.8</v>
      </c>
      <c r="D355" s="38">
        <v>858.0333333333333</v>
      </c>
      <c r="E355" s="38">
        <v>846.56666666666661</v>
      </c>
      <c r="F355" s="38">
        <v>829.33333333333326</v>
      </c>
      <c r="G355" s="38">
        <v>817.86666666666656</v>
      </c>
      <c r="H355" s="38">
        <v>875.26666666666665</v>
      </c>
      <c r="I355" s="38">
        <v>886.73333333333335</v>
      </c>
      <c r="J355" s="38">
        <v>903.9666666666667</v>
      </c>
      <c r="K355" s="31">
        <v>869.5</v>
      </c>
      <c r="L355" s="31">
        <v>840.8</v>
      </c>
      <c r="M355" s="31">
        <v>21.041609999999999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3985.6</v>
      </c>
      <c r="D356" s="38">
        <v>3963.1666666666665</v>
      </c>
      <c r="E356" s="38">
        <v>3932.333333333333</v>
      </c>
      <c r="F356" s="38">
        <v>3879.0666666666666</v>
      </c>
      <c r="G356" s="38">
        <v>3848.2333333333331</v>
      </c>
      <c r="H356" s="38">
        <v>4016.4333333333329</v>
      </c>
      <c r="I356" s="38">
        <v>4047.266666666666</v>
      </c>
      <c r="J356" s="38">
        <v>4100.5333333333328</v>
      </c>
      <c r="K356" s="31">
        <v>3994</v>
      </c>
      <c r="L356" s="31">
        <v>3909.9</v>
      </c>
      <c r="M356" s="31">
        <v>0.29655999999999999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237.15</v>
      </c>
      <c r="D357" s="38">
        <v>235.88333333333333</v>
      </c>
      <c r="E357" s="38">
        <v>233.76666666666665</v>
      </c>
      <c r="F357" s="38">
        <v>230.38333333333333</v>
      </c>
      <c r="G357" s="38">
        <v>228.26666666666665</v>
      </c>
      <c r="H357" s="38">
        <v>239.26666666666665</v>
      </c>
      <c r="I357" s="38">
        <v>241.38333333333333</v>
      </c>
      <c r="J357" s="38">
        <v>244.76666666666665</v>
      </c>
      <c r="K357" s="31">
        <v>238</v>
      </c>
      <c r="L357" s="31">
        <v>232.5</v>
      </c>
      <c r="M357" s="31">
        <v>1.13873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41009.550000000003</v>
      </c>
      <c r="D358" s="38">
        <v>40867.166666666664</v>
      </c>
      <c r="E358" s="38">
        <v>40585.583333333328</v>
      </c>
      <c r="F358" s="38">
        <v>40161.616666666661</v>
      </c>
      <c r="G358" s="38">
        <v>39880.033333333326</v>
      </c>
      <c r="H358" s="38">
        <v>41291.133333333331</v>
      </c>
      <c r="I358" s="38">
        <v>41572.71666666666</v>
      </c>
      <c r="J358" s="38">
        <v>41996.683333333334</v>
      </c>
      <c r="K358" s="31">
        <v>41148.75</v>
      </c>
      <c r="L358" s="31">
        <v>40443.199999999997</v>
      </c>
      <c r="M358" s="31">
        <v>0.16875999999999999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1276.05</v>
      </c>
      <c r="D359" s="38">
        <v>1266.7166666666667</v>
      </c>
      <c r="E359" s="38">
        <v>1240.4333333333334</v>
      </c>
      <c r="F359" s="38">
        <v>1204.8166666666666</v>
      </c>
      <c r="G359" s="38">
        <v>1178.5333333333333</v>
      </c>
      <c r="H359" s="38">
        <v>1302.3333333333335</v>
      </c>
      <c r="I359" s="38">
        <v>1328.6166666666668</v>
      </c>
      <c r="J359" s="38">
        <v>1364.2333333333336</v>
      </c>
      <c r="K359" s="31">
        <v>1293</v>
      </c>
      <c r="L359" s="31">
        <v>1231.0999999999999</v>
      </c>
      <c r="M359" s="31">
        <v>5.29399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731.3</v>
      </c>
      <c r="D360" s="38">
        <v>729.2833333333333</v>
      </c>
      <c r="E360" s="38">
        <v>717.56666666666661</v>
      </c>
      <c r="F360" s="38">
        <v>703.83333333333326</v>
      </c>
      <c r="G360" s="38">
        <v>692.11666666666656</v>
      </c>
      <c r="H360" s="38">
        <v>743.01666666666665</v>
      </c>
      <c r="I360" s="38">
        <v>754.73333333333335</v>
      </c>
      <c r="J360" s="38">
        <v>768.4666666666667</v>
      </c>
      <c r="K360" s="31">
        <v>741</v>
      </c>
      <c r="L360" s="31">
        <v>715.55</v>
      </c>
      <c r="M360" s="31">
        <v>8.6353100000000005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153.80000000000001</v>
      </c>
      <c r="D361" s="38">
        <v>155.01666666666668</v>
      </c>
      <c r="E361" s="38">
        <v>152.03333333333336</v>
      </c>
      <c r="F361" s="38">
        <v>150.26666666666668</v>
      </c>
      <c r="G361" s="38">
        <v>147.28333333333336</v>
      </c>
      <c r="H361" s="38">
        <v>156.78333333333336</v>
      </c>
      <c r="I361" s="38">
        <v>159.76666666666665</v>
      </c>
      <c r="J361" s="38">
        <v>161.53333333333336</v>
      </c>
      <c r="K361" s="31">
        <v>158</v>
      </c>
      <c r="L361" s="31">
        <v>153.25</v>
      </c>
      <c r="M361" s="31">
        <v>14.91812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4938.1000000000004</v>
      </c>
      <c r="D362" s="38">
        <v>4909.7</v>
      </c>
      <c r="E362" s="38">
        <v>4869.3999999999996</v>
      </c>
      <c r="F362" s="38">
        <v>4800.7</v>
      </c>
      <c r="G362" s="38">
        <v>4760.3999999999996</v>
      </c>
      <c r="H362" s="38">
        <v>4978.3999999999996</v>
      </c>
      <c r="I362" s="38">
        <v>5018.7000000000007</v>
      </c>
      <c r="J362" s="38">
        <v>5087.3999999999996</v>
      </c>
      <c r="K362" s="31">
        <v>4950</v>
      </c>
      <c r="L362" s="31">
        <v>4841</v>
      </c>
      <c r="M362" s="31">
        <v>2.62601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224.05</v>
      </c>
      <c r="D363" s="38">
        <v>224.01666666666665</v>
      </c>
      <c r="E363" s="38">
        <v>222.5333333333333</v>
      </c>
      <c r="F363" s="38">
        <v>221.01666666666665</v>
      </c>
      <c r="G363" s="38">
        <v>219.5333333333333</v>
      </c>
      <c r="H363" s="38">
        <v>225.5333333333333</v>
      </c>
      <c r="I363" s="38">
        <v>227.01666666666665</v>
      </c>
      <c r="J363" s="38">
        <v>228.5333333333333</v>
      </c>
      <c r="K363" s="31">
        <v>225.5</v>
      </c>
      <c r="L363" s="31">
        <v>222.5</v>
      </c>
      <c r="M363" s="31">
        <v>10.280239999999999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3844.9</v>
      </c>
      <c r="D364" s="38">
        <v>3854.25</v>
      </c>
      <c r="E364" s="38">
        <v>3802.2</v>
      </c>
      <c r="F364" s="38">
        <v>3759.5</v>
      </c>
      <c r="G364" s="38">
        <v>3707.45</v>
      </c>
      <c r="H364" s="38">
        <v>3896.95</v>
      </c>
      <c r="I364" s="38">
        <v>3949</v>
      </c>
      <c r="J364" s="38">
        <v>3991.7</v>
      </c>
      <c r="K364" s="31">
        <v>3906.3</v>
      </c>
      <c r="L364" s="31">
        <v>3811.55</v>
      </c>
      <c r="M364" s="31">
        <v>0.35763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1717.15</v>
      </c>
      <c r="D365" s="38">
        <v>1718.6833333333334</v>
      </c>
      <c r="E365" s="38">
        <v>1703.2166666666667</v>
      </c>
      <c r="F365" s="38">
        <v>1689.2833333333333</v>
      </c>
      <c r="G365" s="38">
        <v>1673.8166666666666</v>
      </c>
      <c r="H365" s="38">
        <v>1732.6166666666668</v>
      </c>
      <c r="I365" s="38">
        <v>1748.0833333333335</v>
      </c>
      <c r="J365" s="38">
        <v>1762.0166666666669</v>
      </c>
      <c r="K365" s="31">
        <v>1734.15</v>
      </c>
      <c r="L365" s="31">
        <v>1704.75</v>
      </c>
      <c r="M365" s="31">
        <v>1.4314499999999999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3753.2</v>
      </c>
      <c r="D366" s="38">
        <v>3789.1333333333332</v>
      </c>
      <c r="E366" s="38">
        <v>3706.0666666666666</v>
      </c>
      <c r="F366" s="38">
        <v>3658.9333333333334</v>
      </c>
      <c r="G366" s="38">
        <v>3575.8666666666668</v>
      </c>
      <c r="H366" s="38">
        <v>3836.2666666666664</v>
      </c>
      <c r="I366" s="38">
        <v>3919.333333333333</v>
      </c>
      <c r="J366" s="38">
        <v>3966.4666666666662</v>
      </c>
      <c r="K366" s="31">
        <v>3872.2</v>
      </c>
      <c r="L366" s="31">
        <v>3742</v>
      </c>
      <c r="M366" s="31">
        <v>2.2968099999999998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2537.4</v>
      </c>
      <c r="D367" s="38">
        <v>2531</v>
      </c>
      <c r="E367" s="38">
        <v>2517</v>
      </c>
      <c r="F367" s="38">
        <v>2496.6</v>
      </c>
      <c r="G367" s="38">
        <v>2482.6</v>
      </c>
      <c r="H367" s="38">
        <v>2551.4</v>
      </c>
      <c r="I367" s="38">
        <v>2565.4</v>
      </c>
      <c r="J367" s="38">
        <v>2585.8000000000002</v>
      </c>
      <c r="K367" s="31">
        <v>2545</v>
      </c>
      <c r="L367" s="31">
        <v>2510.6</v>
      </c>
      <c r="M367" s="31">
        <v>1.49281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1025.25</v>
      </c>
      <c r="D368" s="38">
        <v>1025.2333333333333</v>
      </c>
      <c r="E368" s="38">
        <v>1013.2166666666667</v>
      </c>
      <c r="F368" s="38">
        <v>1001.1833333333334</v>
      </c>
      <c r="G368" s="38">
        <v>989.16666666666674</v>
      </c>
      <c r="H368" s="38">
        <v>1037.2666666666667</v>
      </c>
      <c r="I368" s="38">
        <v>1049.2833333333335</v>
      </c>
      <c r="J368" s="38">
        <v>1061.3166666666666</v>
      </c>
      <c r="K368" s="31">
        <v>1037.25</v>
      </c>
      <c r="L368" s="31">
        <v>1013.2</v>
      </c>
      <c r="M368" s="31">
        <v>16.941559999999999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96.5</v>
      </c>
      <c r="D369" s="38">
        <v>96.716666666666654</v>
      </c>
      <c r="E369" s="38">
        <v>94.833333333333314</v>
      </c>
      <c r="F369" s="38">
        <v>93.166666666666657</v>
      </c>
      <c r="G369" s="38">
        <v>91.283333333333317</v>
      </c>
      <c r="H369" s="38">
        <v>98.383333333333312</v>
      </c>
      <c r="I369" s="38">
        <v>100.26666666666667</v>
      </c>
      <c r="J369" s="38">
        <v>101.93333333333331</v>
      </c>
      <c r="K369" s="31">
        <v>98.6</v>
      </c>
      <c r="L369" s="31">
        <v>95.05</v>
      </c>
      <c r="M369" s="31">
        <v>28.247949999999999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648.85</v>
      </c>
      <c r="D370" s="38">
        <v>650.6</v>
      </c>
      <c r="E370" s="38">
        <v>639.25</v>
      </c>
      <c r="F370" s="38">
        <v>629.65</v>
      </c>
      <c r="G370" s="38">
        <v>618.29999999999995</v>
      </c>
      <c r="H370" s="38">
        <v>660.2</v>
      </c>
      <c r="I370" s="38">
        <v>671.55000000000018</v>
      </c>
      <c r="J370" s="38">
        <v>681.15000000000009</v>
      </c>
      <c r="K370" s="31">
        <v>661.95</v>
      </c>
      <c r="L370" s="31">
        <v>641</v>
      </c>
      <c r="M370" s="31">
        <v>2.9011900000000002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334.95</v>
      </c>
      <c r="D371" s="38">
        <v>334.33333333333331</v>
      </c>
      <c r="E371" s="38">
        <v>318.66666666666663</v>
      </c>
      <c r="F371" s="38">
        <v>302.38333333333333</v>
      </c>
      <c r="G371" s="38">
        <v>286.71666666666664</v>
      </c>
      <c r="H371" s="38">
        <v>350.61666666666662</v>
      </c>
      <c r="I371" s="38">
        <v>366.28333333333325</v>
      </c>
      <c r="J371" s="38">
        <v>382.56666666666661</v>
      </c>
      <c r="K371" s="31">
        <v>350</v>
      </c>
      <c r="L371" s="31">
        <v>318.05</v>
      </c>
      <c r="M371" s="31">
        <v>17.092449999999999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1464.2</v>
      </c>
      <c r="D372" s="38">
        <v>1461.75</v>
      </c>
      <c r="E372" s="38">
        <v>1424.5</v>
      </c>
      <c r="F372" s="38">
        <v>1384.8</v>
      </c>
      <c r="G372" s="38">
        <v>1347.55</v>
      </c>
      <c r="H372" s="38">
        <v>1501.45</v>
      </c>
      <c r="I372" s="38">
        <v>1538.7</v>
      </c>
      <c r="J372" s="38">
        <v>1578.4</v>
      </c>
      <c r="K372" s="31">
        <v>1499</v>
      </c>
      <c r="L372" s="31">
        <v>1422.05</v>
      </c>
      <c r="M372" s="31">
        <v>1.2812399999999999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4744.7</v>
      </c>
      <c r="D373" s="38">
        <v>4710.2666666666673</v>
      </c>
      <c r="E373" s="38">
        <v>4670.5333333333347</v>
      </c>
      <c r="F373" s="38">
        <v>4596.3666666666677</v>
      </c>
      <c r="G373" s="38">
        <v>4556.633333333335</v>
      </c>
      <c r="H373" s="38">
        <v>4784.4333333333343</v>
      </c>
      <c r="I373" s="38">
        <v>4824.1666666666661</v>
      </c>
      <c r="J373" s="38">
        <v>4898.3333333333339</v>
      </c>
      <c r="K373" s="31">
        <v>4750</v>
      </c>
      <c r="L373" s="31">
        <v>4636.1000000000004</v>
      </c>
      <c r="M373" s="31">
        <v>4.4871100000000004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1140.8499999999999</v>
      </c>
      <c r="D374" s="38">
        <v>1161.1000000000001</v>
      </c>
      <c r="E374" s="38">
        <v>1118.2500000000002</v>
      </c>
      <c r="F374" s="38">
        <v>1095.6500000000001</v>
      </c>
      <c r="G374" s="38">
        <v>1052.8000000000002</v>
      </c>
      <c r="H374" s="38">
        <v>1183.7000000000003</v>
      </c>
      <c r="I374" s="38">
        <v>1226.5500000000002</v>
      </c>
      <c r="J374" s="38">
        <v>1249.1500000000003</v>
      </c>
      <c r="K374" s="31">
        <v>1203.95</v>
      </c>
      <c r="L374" s="31">
        <v>1138.5</v>
      </c>
      <c r="M374" s="31">
        <v>2.4087900000000002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434.6</v>
      </c>
      <c r="D375" s="38">
        <v>431.0333333333333</v>
      </c>
      <c r="E375" s="38">
        <v>424.56666666666661</v>
      </c>
      <c r="F375" s="38">
        <v>414.5333333333333</v>
      </c>
      <c r="G375" s="38">
        <v>408.06666666666661</v>
      </c>
      <c r="H375" s="38">
        <v>441.06666666666661</v>
      </c>
      <c r="I375" s="38">
        <v>447.5333333333333</v>
      </c>
      <c r="J375" s="38">
        <v>457.56666666666661</v>
      </c>
      <c r="K375" s="31">
        <v>437.5</v>
      </c>
      <c r="L375" s="31">
        <v>421</v>
      </c>
      <c r="M375" s="31">
        <v>17.166219999999999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264.05</v>
      </c>
      <c r="D376" s="38">
        <v>263.5</v>
      </c>
      <c r="E376" s="38">
        <v>258.5</v>
      </c>
      <c r="F376" s="38">
        <v>252.95</v>
      </c>
      <c r="G376" s="38">
        <v>247.95</v>
      </c>
      <c r="H376" s="38">
        <v>269.05</v>
      </c>
      <c r="I376" s="38">
        <v>274.05</v>
      </c>
      <c r="J376" s="38">
        <v>279.60000000000002</v>
      </c>
      <c r="K376" s="31">
        <v>268.5</v>
      </c>
      <c r="L376" s="31">
        <v>257.95</v>
      </c>
      <c r="M376" s="31">
        <v>130.95211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244.5</v>
      </c>
      <c r="D377" s="38">
        <v>243.51666666666665</v>
      </c>
      <c r="E377" s="38">
        <v>241.73333333333329</v>
      </c>
      <c r="F377" s="38">
        <v>238.96666666666664</v>
      </c>
      <c r="G377" s="38">
        <v>237.18333333333328</v>
      </c>
      <c r="H377" s="38">
        <v>246.2833333333333</v>
      </c>
      <c r="I377" s="38">
        <v>248.06666666666666</v>
      </c>
      <c r="J377" s="38">
        <v>250.83333333333331</v>
      </c>
      <c r="K377" s="31">
        <v>245.3</v>
      </c>
      <c r="L377" s="31">
        <v>240.75</v>
      </c>
      <c r="M377" s="31">
        <v>68.913650000000004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472.95</v>
      </c>
      <c r="D378" s="38">
        <v>469.89999999999992</v>
      </c>
      <c r="E378" s="38">
        <v>461.14999999999986</v>
      </c>
      <c r="F378" s="38">
        <v>449.34999999999997</v>
      </c>
      <c r="G378" s="38">
        <v>440.59999999999991</v>
      </c>
      <c r="H378" s="38">
        <v>481.69999999999982</v>
      </c>
      <c r="I378" s="38">
        <v>490.44999999999993</v>
      </c>
      <c r="J378" s="38">
        <v>502.24999999999977</v>
      </c>
      <c r="K378" s="31">
        <v>478.65</v>
      </c>
      <c r="L378" s="31">
        <v>458.1</v>
      </c>
      <c r="M378" s="31">
        <v>11.906040000000001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553.65</v>
      </c>
      <c r="D379" s="38">
        <v>552.29999999999995</v>
      </c>
      <c r="E379" s="38">
        <v>546.64999999999986</v>
      </c>
      <c r="F379" s="38">
        <v>539.64999999999986</v>
      </c>
      <c r="G379" s="38">
        <v>533.99999999999977</v>
      </c>
      <c r="H379" s="38">
        <v>559.29999999999995</v>
      </c>
      <c r="I379" s="38">
        <v>564.95000000000005</v>
      </c>
      <c r="J379" s="38">
        <v>571.95000000000005</v>
      </c>
      <c r="K379" s="31">
        <v>557.95000000000005</v>
      </c>
      <c r="L379" s="31">
        <v>545.29999999999995</v>
      </c>
      <c r="M379" s="31">
        <v>10.43731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677</v>
      </c>
      <c r="D380" s="38">
        <v>674.33333333333337</v>
      </c>
      <c r="E380" s="38">
        <v>663.66666666666674</v>
      </c>
      <c r="F380" s="38">
        <v>650.33333333333337</v>
      </c>
      <c r="G380" s="38">
        <v>639.66666666666674</v>
      </c>
      <c r="H380" s="38">
        <v>687.66666666666674</v>
      </c>
      <c r="I380" s="38">
        <v>698.33333333333348</v>
      </c>
      <c r="J380" s="38">
        <v>711.66666666666674</v>
      </c>
      <c r="K380" s="31">
        <v>685</v>
      </c>
      <c r="L380" s="31">
        <v>661</v>
      </c>
      <c r="M380" s="31">
        <v>2.8693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130.85</v>
      </c>
      <c r="D381" s="38">
        <v>130.75</v>
      </c>
      <c r="E381" s="38">
        <v>128.5</v>
      </c>
      <c r="F381" s="38">
        <v>126.15</v>
      </c>
      <c r="G381" s="38">
        <v>123.9</v>
      </c>
      <c r="H381" s="38">
        <v>133.1</v>
      </c>
      <c r="I381" s="38">
        <v>135.35</v>
      </c>
      <c r="J381" s="38">
        <v>137.69999999999999</v>
      </c>
      <c r="K381" s="31">
        <v>133</v>
      </c>
      <c r="L381" s="31">
        <v>128.4</v>
      </c>
      <c r="M381" s="31">
        <v>2.7577199999999999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15394.4</v>
      </c>
      <c r="D382" s="38">
        <v>15352.799999999997</v>
      </c>
      <c r="E382" s="38">
        <v>15197.149999999994</v>
      </c>
      <c r="F382" s="38">
        <v>14999.899999999996</v>
      </c>
      <c r="G382" s="38">
        <v>14844.249999999993</v>
      </c>
      <c r="H382" s="38">
        <v>15550.049999999996</v>
      </c>
      <c r="I382" s="38">
        <v>15705.7</v>
      </c>
      <c r="J382" s="38">
        <v>15902.949999999997</v>
      </c>
      <c r="K382" s="31">
        <v>15508.45</v>
      </c>
      <c r="L382" s="31">
        <v>15155.55</v>
      </c>
      <c r="M382" s="31">
        <v>2.3199999999999998E-2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62.35</v>
      </c>
      <c r="D383" s="38">
        <v>61.833333333333336</v>
      </c>
      <c r="E383" s="38">
        <v>61.06666666666667</v>
      </c>
      <c r="F383" s="38">
        <v>59.783333333333331</v>
      </c>
      <c r="G383" s="38">
        <v>59.016666666666666</v>
      </c>
      <c r="H383" s="38">
        <v>63.116666666666674</v>
      </c>
      <c r="I383" s="38">
        <v>63.88333333333334</v>
      </c>
      <c r="J383" s="38">
        <v>65.166666666666686</v>
      </c>
      <c r="K383" s="31">
        <v>62.6</v>
      </c>
      <c r="L383" s="31">
        <v>60.55</v>
      </c>
      <c r="M383" s="31">
        <v>391.05534999999998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1713.55</v>
      </c>
      <c r="D384" s="38">
        <v>1700.5166666666667</v>
      </c>
      <c r="E384" s="38">
        <v>1669.0333333333333</v>
      </c>
      <c r="F384" s="38">
        <v>1624.5166666666667</v>
      </c>
      <c r="G384" s="38">
        <v>1593.0333333333333</v>
      </c>
      <c r="H384" s="38">
        <v>1745.0333333333333</v>
      </c>
      <c r="I384" s="38">
        <v>1776.5166666666664</v>
      </c>
      <c r="J384" s="38">
        <v>1821.0333333333333</v>
      </c>
      <c r="K384" s="31">
        <v>1732</v>
      </c>
      <c r="L384" s="31">
        <v>1656</v>
      </c>
      <c r="M384" s="31">
        <v>27.977409999999999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411.55</v>
      </c>
      <c r="D385" s="38">
        <v>410.51666666666671</v>
      </c>
      <c r="E385" s="38">
        <v>405.13333333333344</v>
      </c>
      <c r="F385" s="38">
        <v>398.71666666666675</v>
      </c>
      <c r="G385" s="38">
        <v>393.33333333333348</v>
      </c>
      <c r="H385" s="38">
        <v>416.93333333333339</v>
      </c>
      <c r="I385" s="38">
        <v>422.31666666666672</v>
      </c>
      <c r="J385" s="38">
        <v>428.73333333333335</v>
      </c>
      <c r="K385" s="31">
        <v>415.9</v>
      </c>
      <c r="L385" s="31">
        <v>404.1</v>
      </c>
      <c r="M385" s="31">
        <v>1.20018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1336.45</v>
      </c>
      <c r="D386" s="38">
        <v>1329.3166666666666</v>
      </c>
      <c r="E386" s="38">
        <v>1301.1333333333332</v>
      </c>
      <c r="F386" s="38">
        <v>1265.8166666666666</v>
      </c>
      <c r="G386" s="38">
        <v>1237.6333333333332</v>
      </c>
      <c r="H386" s="38">
        <v>1364.6333333333332</v>
      </c>
      <c r="I386" s="38">
        <v>1392.8166666666666</v>
      </c>
      <c r="J386" s="38">
        <v>1428.1333333333332</v>
      </c>
      <c r="K386" s="31">
        <v>1357.5</v>
      </c>
      <c r="L386" s="31">
        <v>1294</v>
      </c>
      <c r="M386" s="31">
        <v>2.08433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125.25</v>
      </c>
      <c r="D387" s="38">
        <v>125.28333333333335</v>
      </c>
      <c r="E387" s="38">
        <v>123.2166666666667</v>
      </c>
      <c r="F387" s="38">
        <v>121.18333333333335</v>
      </c>
      <c r="G387" s="38">
        <v>119.1166666666667</v>
      </c>
      <c r="H387" s="38">
        <v>127.31666666666669</v>
      </c>
      <c r="I387" s="38">
        <v>129.38333333333333</v>
      </c>
      <c r="J387" s="38">
        <v>131.41666666666669</v>
      </c>
      <c r="K387" s="31">
        <v>127.35</v>
      </c>
      <c r="L387" s="31">
        <v>123.25</v>
      </c>
      <c r="M387" s="31">
        <v>116.31292000000001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157.4</v>
      </c>
      <c r="D388" s="38">
        <v>158.15</v>
      </c>
      <c r="E388" s="38">
        <v>155.4</v>
      </c>
      <c r="F388" s="38">
        <v>153.4</v>
      </c>
      <c r="G388" s="38">
        <v>150.65</v>
      </c>
      <c r="H388" s="38">
        <v>160.15</v>
      </c>
      <c r="I388" s="38">
        <v>162.9</v>
      </c>
      <c r="J388" s="38">
        <v>164.9</v>
      </c>
      <c r="K388" s="31">
        <v>160.9</v>
      </c>
      <c r="L388" s="31">
        <v>156.15</v>
      </c>
      <c r="M388" s="31">
        <v>8.9091299999999993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1081.9000000000001</v>
      </c>
      <c r="D389" s="38">
        <v>1069.4333333333334</v>
      </c>
      <c r="E389" s="38">
        <v>1052.8666666666668</v>
      </c>
      <c r="F389" s="38">
        <v>1023.8333333333335</v>
      </c>
      <c r="G389" s="38">
        <v>1007.2666666666669</v>
      </c>
      <c r="H389" s="38">
        <v>1098.4666666666667</v>
      </c>
      <c r="I389" s="38">
        <v>1115.0333333333333</v>
      </c>
      <c r="J389" s="38">
        <v>1144.0666666666666</v>
      </c>
      <c r="K389" s="31">
        <v>1086</v>
      </c>
      <c r="L389" s="31">
        <v>1040.4000000000001</v>
      </c>
      <c r="M389" s="31">
        <v>3.4299300000000001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520.04999999999995</v>
      </c>
      <c r="D390" s="38">
        <v>522.41666666666663</v>
      </c>
      <c r="E390" s="38">
        <v>515.13333333333321</v>
      </c>
      <c r="F390" s="38">
        <v>510.21666666666658</v>
      </c>
      <c r="G390" s="38">
        <v>502.93333333333317</v>
      </c>
      <c r="H390" s="38">
        <v>527.33333333333326</v>
      </c>
      <c r="I390" s="38">
        <v>534.61666666666679</v>
      </c>
      <c r="J390" s="38">
        <v>539.5333333333333</v>
      </c>
      <c r="K390" s="31">
        <v>529.70000000000005</v>
      </c>
      <c r="L390" s="31">
        <v>517.5</v>
      </c>
      <c r="M390" s="31">
        <v>7.0609400000000004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218.85</v>
      </c>
      <c r="D391" s="38">
        <v>220.28333333333333</v>
      </c>
      <c r="E391" s="38">
        <v>216.56666666666666</v>
      </c>
      <c r="F391" s="38">
        <v>214.28333333333333</v>
      </c>
      <c r="G391" s="38">
        <v>210.56666666666666</v>
      </c>
      <c r="H391" s="38">
        <v>222.56666666666666</v>
      </c>
      <c r="I391" s="38">
        <v>226.2833333333333</v>
      </c>
      <c r="J391" s="38">
        <v>228.56666666666666</v>
      </c>
      <c r="K391" s="31">
        <v>224</v>
      </c>
      <c r="L391" s="31">
        <v>218</v>
      </c>
      <c r="M391" s="31">
        <v>3.00136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106.8</v>
      </c>
      <c r="D392" s="38">
        <v>107.18333333333334</v>
      </c>
      <c r="E392" s="38">
        <v>104.86666666666667</v>
      </c>
      <c r="F392" s="38">
        <v>102.93333333333334</v>
      </c>
      <c r="G392" s="38">
        <v>100.61666666666667</v>
      </c>
      <c r="H392" s="38">
        <v>109.11666666666667</v>
      </c>
      <c r="I392" s="38">
        <v>111.43333333333334</v>
      </c>
      <c r="J392" s="38">
        <v>113.36666666666667</v>
      </c>
      <c r="K392" s="31">
        <v>109.5</v>
      </c>
      <c r="L392" s="31">
        <v>105.25</v>
      </c>
      <c r="M392" s="31">
        <v>48.917230000000004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2665.3</v>
      </c>
      <c r="D393" s="38">
        <v>2646.7833333333333</v>
      </c>
      <c r="E393" s="38">
        <v>2623.5666666666666</v>
      </c>
      <c r="F393" s="38">
        <v>2581.8333333333335</v>
      </c>
      <c r="G393" s="38">
        <v>2558.6166666666668</v>
      </c>
      <c r="H393" s="38">
        <v>2688.5166666666664</v>
      </c>
      <c r="I393" s="38">
        <v>2711.7333333333327</v>
      </c>
      <c r="J393" s="38">
        <v>2753.4666666666662</v>
      </c>
      <c r="K393" s="31">
        <v>2670</v>
      </c>
      <c r="L393" s="31">
        <v>2605.0500000000002</v>
      </c>
      <c r="M393" s="31">
        <v>0.24023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47.85</v>
      </c>
      <c r="D394" s="38">
        <v>47.683333333333337</v>
      </c>
      <c r="E394" s="38">
        <v>46.516666666666673</v>
      </c>
      <c r="F394" s="38">
        <v>45.183333333333337</v>
      </c>
      <c r="G394" s="38">
        <v>44.016666666666673</v>
      </c>
      <c r="H394" s="38">
        <v>49.016666666666673</v>
      </c>
      <c r="I394" s="38">
        <v>50.18333333333333</v>
      </c>
      <c r="J394" s="38">
        <v>51.516666666666673</v>
      </c>
      <c r="K394" s="31">
        <v>48.85</v>
      </c>
      <c r="L394" s="31">
        <v>46.35</v>
      </c>
      <c r="M394" s="31">
        <v>31.180900000000001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1933.4</v>
      </c>
      <c r="D395" s="38">
        <v>1936.8166666666666</v>
      </c>
      <c r="E395" s="38">
        <v>1879.6333333333332</v>
      </c>
      <c r="F395" s="38">
        <v>1825.8666666666666</v>
      </c>
      <c r="G395" s="38">
        <v>1768.6833333333332</v>
      </c>
      <c r="H395" s="38">
        <v>1990.5833333333333</v>
      </c>
      <c r="I395" s="38">
        <v>2047.7666666666667</v>
      </c>
      <c r="J395" s="38">
        <v>2101.5333333333333</v>
      </c>
      <c r="K395" s="31">
        <v>1994</v>
      </c>
      <c r="L395" s="31">
        <v>1883.05</v>
      </c>
      <c r="M395" s="31">
        <v>1.8115399999999999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223.65</v>
      </c>
      <c r="D396" s="38">
        <v>222.04999999999998</v>
      </c>
      <c r="E396" s="38">
        <v>219.59999999999997</v>
      </c>
      <c r="F396" s="38">
        <v>215.54999999999998</v>
      </c>
      <c r="G396" s="38">
        <v>213.09999999999997</v>
      </c>
      <c r="H396" s="38">
        <v>226.09999999999997</v>
      </c>
      <c r="I396" s="38">
        <v>228.54999999999995</v>
      </c>
      <c r="J396" s="38">
        <v>232.59999999999997</v>
      </c>
      <c r="K396" s="31">
        <v>224.5</v>
      </c>
      <c r="L396" s="31">
        <v>218</v>
      </c>
      <c r="M396" s="31">
        <v>76.967429999999993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222.15</v>
      </c>
      <c r="D397" s="38">
        <v>221.03333333333333</v>
      </c>
      <c r="E397" s="38">
        <v>218.46666666666667</v>
      </c>
      <c r="F397" s="38">
        <v>214.78333333333333</v>
      </c>
      <c r="G397" s="38">
        <v>212.21666666666667</v>
      </c>
      <c r="H397" s="38">
        <v>224.71666666666667</v>
      </c>
      <c r="I397" s="38">
        <v>227.28333333333333</v>
      </c>
      <c r="J397" s="38">
        <v>230.96666666666667</v>
      </c>
      <c r="K397" s="31">
        <v>223.6</v>
      </c>
      <c r="L397" s="31">
        <v>217.35</v>
      </c>
      <c r="M397" s="31">
        <v>197.33601999999999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149.5</v>
      </c>
      <c r="D398" s="38">
        <v>149.18333333333331</v>
      </c>
      <c r="E398" s="38">
        <v>147.41666666666663</v>
      </c>
      <c r="F398" s="38">
        <v>145.33333333333331</v>
      </c>
      <c r="G398" s="38">
        <v>143.56666666666663</v>
      </c>
      <c r="H398" s="38">
        <v>151.26666666666662</v>
      </c>
      <c r="I398" s="38">
        <v>153.03333333333333</v>
      </c>
      <c r="J398" s="38">
        <v>155.11666666666662</v>
      </c>
      <c r="K398" s="31">
        <v>150.94999999999999</v>
      </c>
      <c r="L398" s="31">
        <v>147.1</v>
      </c>
      <c r="M398" s="31">
        <v>27.14545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929.9</v>
      </c>
      <c r="D399" s="38">
        <v>938.29999999999984</v>
      </c>
      <c r="E399" s="38">
        <v>916.64999999999964</v>
      </c>
      <c r="F399" s="38">
        <v>903.39999999999975</v>
      </c>
      <c r="G399" s="38">
        <v>881.74999999999955</v>
      </c>
      <c r="H399" s="38">
        <v>951.54999999999973</v>
      </c>
      <c r="I399" s="38">
        <v>973.2</v>
      </c>
      <c r="J399" s="38">
        <v>986.44999999999982</v>
      </c>
      <c r="K399" s="31">
        <v>959.95</v>
      </c>
      <c r="L399" s="31">
        <v>925.05</v>
      </c>
      <c r="M399" s="31">
        <v>1.2005300000000001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2577.25</v>
      </c>
      <c r="D400" s="38">
        <v>2561.5166666666669</v>
      </c>
      <c r="E400" s="38">
        <v>2540.7333333333336</v>
      </c>
      <c r="F400" s="38">
        <v>2504.2166666666667</v>
      </c>
      <c r="G400" s="38">
        <v>2483.4333333333334</v>
      </c>
      <c r="H400" s="38">
        <v>2598.0333333333338</v>
      </c>
      <c r="I400" s="38">
        <v>2618.8166666666675</v>
      </c>
      <c r="J400" s="38">
        <v>2655.3333333333339</v>
      </c>
      <c r="K400" s="31">
        <v>2582.3000000000002</v>
      </c>
      <c r="L400" s="31">
        <v>2525</v>
      </c>
      <c r="M400" s="31">
        <v>47.879060000000003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116.55</v>
      </c>
      <c r="D401" s="38">
        <v>116.41666666666667</v>
      </c>
      <c r="E401" s="38">
        <v>114.13333333333334</v>
      </c>
      <c r="F401" s="38">
        <v>111.71666666666667</v>
      </c>
      <c r="G401" s="38">
        <v>109.43333333333334</v>
      </c>
      <c r="H401" s="38">
        <v>118.83333333333334</v>
      </c>
      <c r="I401" s="38">
        <v>121.11666666666667</v>
      </c>
      <c r="J401" s="38">
        <v>123.53333333333335</v>
      </c>
      <c r="K401" s="31">
        <v>118.7</v>
      </c>
      <c r="L401" s="31">
        <v>114</v>
      </c>
      <c r="M401" s="31">
        <v>7.7989100000000002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704.25</v>
      </c>
      <c r="D402" s="38">
        <v>715.2166666666667</v>
      </c>
      <c r="E402" s="38">
        <v>681.43333333333339</v>
      </c>
      <c r="F402" s="38">
        <v>658.61666666666667</v>
      </c>
      <c r="G402" s="38">
        <v>624.83333333333337</v>
      </c>
      <c r="H402" s="38">
        <v>738.03333333333342</v>
      </c>
      <c r="I402" s="38">
        <v>771.81666666666672</v>
      </c>
      <c r="J402" s="38">
        <v>794.63333333333344</v>
      </c>
      <c r="K402" s="31">
        <v>749</v>
      </c>
      <c r="L402" s="31">
        <v>692.4</v>
      </c>
      <c r="M402" s="31">
        <v>9.7283799999999996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467.7</v>
      </c>
      <c r="D403" s="38">
        <v>469.09999999999997</v>
      </c>
      <c r="E403" s="38">
        <v>461.64999999999992</v>
      </c>
      <c r="F403" s="38">
        <v>455.59999999999997</v>
      </c>
      <c r="G403" s="38">
        <v>448.14999999999992</v>
      </c>
      <c r="H403" s="38">
        <v>475.14999999999992</v>
      </c>
      <c r="I403" s="38">
        <v>482.59999999999997</v>
      </c>
      <c r="J403" s="38">
        <v>488.64999999999992</v>
      </c>
      <c r="K403" s="31">
        <v>476.55</v>
      </c>
      <c r="L403" s="31">
        <v>463.05</v>
      </c>
      <c r="M403" s="31">
        <v>6.4831899999999996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833.4</v>
      </c>
      <c r="D404" s="38">
        <v>838.4666666666667</v>
      </c>
      <c r="E404" s="38">
        <v>825.33333333333337</v>
      </c>
      <c r="F404" s="38">
        <v>817.26666666666665</v>
      </c>
      <c r="G404" s="38">
        <v>804.13333333333333</v>
      </c>
      <c r="H404" s="38">
        <v>846.53333333333342</v>
      </c>
      <c r="I404" s="38">
        <v>859.66666666666663</v>
      </c>
      <c r="J404" s="38">
        <v>867.73333333333346</v>
      </c>
      <c r="K404" s="31">
        <v>851.6</v>
      </c>
      <c r="L404" s="31">
        <v>830.4</v>
      </c>
      <c r="M404" s="31">
        <v>0.82908999999999999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1520.05</v>
      </c>
      <c r="D405" s="38">
        <v>1515.7</v>
      </c>
      <c r="E405" s="38">
        <v>1503.4</v>
      </c>
      <c r="F405" s="38">
        <v>1486.75</v>
      </c>
      <c r="G405" s="38">
        <v>1474.45</v>
      </c>
      <c r="H405" s="38">
        <v>1532.3500000000001</v>
      </c>
      <c r="I405" s="38">
        <v>1544.6499999999999</v>
      </c>
      <c r="J405" s="38">
        <v>1561.3000000000002</v>
      </c>
      <c r="K405" s="31">
        <v>1528</v>
      </c>
      <c r="L405" s="31">
        <v>1499.05</v>
      </c>
      <c r="M405" s="31">
        <v>1.5125200000000001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96.5</v>
      </c>
      <c r="D406" s="38">
        <v>96.09999999999998</v>
      </c>
      <c r="E406" s="38">
        <v>93.999999999999957</v>
      </c>
      <c r="F406" s="38">
        <v>91.499999999999972</v>
      </c>
      <c r="G406" s="38">
        <v>89.399999999999949</v>
      </c>
      <c r="H406" s="38">
        <v>98.599999999999966</v>
      </c>
      <c r="I406" s="38">
        <v>100.69999999999999</v>
      </c>
      <c r="J406" s="38">
        <v>103.19999999999997</v>
      </c>
      <c r="K406" s="31">
        <v>98.2</v>
      </c>
      <c r="L406" s="31">
        <v>93.6</v>
      </c>
      <c r="M406" s="31">
        <v>93.566000000000003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7107.05</v>
      </c>
      <c r="D407" s="38">
        <v>7092.416666666667</v>
      </c>
      <c r="E407" s="38">
        <v>7015.8333333333339</v>
      </c>
      <c r="F407" s="38">
        <v>6924.6166666666668</v>
      </c>
      <c r="G407" s="38">
        <v>6848.0333333333338</v>
      </c>
      <c r="H407" s="38">
        <v>7183.6333333333341</v>
      </c>
      <c r="I407" s="38">
        <v>7260.2166666666681</v>
      </c>
      <c r="J407" s="38">
        <v>7351.4333333333343</v>
      </c>
      <c r="K407" s="31">
        <v>7169</v>
      </c>
      <c r="L407" s="31">
        <v>7001.2</v>
      </c>
      <c r="M407" s="31">
        <v>0.16955000000000001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1353.15</v>
      </c>
      <c r="D408" s="38">
        <v>1352.8500000000001</v>
      </c>
      <c r="E408" s="38">
        <v>1335.3000000000002</v>
      </c>
      <c r="F408" s="38">
        <v>1317.45</v>
      </c>
      <c r="G408" s="38">
        <v>1299.9000000000001</v>
      </c>
      <c r="H408" s="38">
        <v>1370.7000000000003</v>
      </c>
      <c r="I408" s="38">
        <v>1388.25</v>
      </c>
      <c r="J408" s="38">
        <v>1406.1000000000004</v>
      </c>
      <c r="K408" s="31">
        <v>1370.4</v>
      </c>
      <c r="L408" s="31">
        <v>1335</v>
      </c>
      <c r="M408" s="31">
        <v>0.74707999999999997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854.7</v>
      </c>
      <c r="D409" s="38">
        <v>854.98333333333323</v>
      </c>
      <c r="E409" s="38">
        <v>842.96666666666647</v>
      </c>
      <c r="F409" s="38">
        <v>831.23333333333323</v>
      </c>
      <c r="G409" s="38">
        <v>819.21666666666647</v>
      </c>
      <c r="H409" s="38">
        <v>866.71666666666647</v>
      </c>
      <c r="I409" s="38">
        <v>878.73333333333312</v>
      </c>
      <c r="J409" s="38">
        <v>890.46666666666647</v>
      </c>
      <c r="K409" s="31">
        <v>867</v>
      </c>
      <c r="L409" s="31">
        <v>843.25</v>
      </c>
      <c r="M409" s="31">
        <v>12.331519999999999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1297.0999999999999</v>
      </c>
      <c r="D410" s="38">
        <v>1301.6666666666667</v>
      </c>
      <c r="E410" s="38">
        <v>1287.3833333333334</v>
      </c>
      <c r="F410" s="38">
        <v>1277.6666666666667</v>
      </c>
      <c r="G410" s="38">
        <v>1263.3833333333334</v>
      </c>
      <c r="H410" s="38">
        <v>1311.3833333333334</v>
      </c>
      <c r="I410" s="38">
        <v>1325.6666666666667</v>
      </c>
      <c r="J410" s="38">
        <v>1335.3833333333334</v>
      </c>
      <c r="K410" s="31">
        <v>1315.95</v>
      </c>
      <c r="L410" s="31">
        <v>1291.95</v>
      </c>
      <c r="M410" s="31">
        <v>8.8895900000000001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3009.45</v>
      </c>
      <c r="D411" s="38">
        <v>3019.25</v>
      </c>
      <c r="E411" s="38">
        <v>2991.2</v>
      </c>
      <c r="F411" s="38">
        <v>2972.95</v>
      </c>
      <c r="G411" s="38">
        <v>2944.8999999999996</v>
      </c>
      <c r="H411" s="38">
        <v>3037.5</v>
      </c>
      <c r="I411" s="38">
        <v>3065.55</v>
      </c>
      <c r="J411" s="38">
        <v>3083.8</v>
      </c>
      <c r="K411" s="31">
        <v>3047.3</v>
      </c>
      <c r="L411" s="31">
        <v>3001</v>
      </c>
      <c r="M411" s="31">
        <v>0.38002000000000002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418.95</v>
      </c>
      <c r="D412" s="38">
        <v>419.58333333333331</v>
      </c>
      <c r="E412" s="38">
        <v>413.11666666666662</v>
      </c>
      <c r="F412" s="38">
        <v>407.2833333333333</v>
      </c>
      <c r="G412" s="38">
        <v>400.81666666666661</v>
      </c>
      <c r="H412" s="38">
        <v>425.41666666666663</v>
      </c>
      <c r="I412" s="38">
        <v>431.88333333333333</v>
      </c>
      <c r="J412" s="38">
        <v>437.71666666666664</v>
      </c>
      <c r="K412" s="31">
        <v>426.05</v>
      </c>
      <c r="L412" s="31">
        <v>413.75</v>
      </c>
      <c r="M412" s="31">
        <v>0.87009999999999998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815.9</v>
      </c>
      <c r="D413" s="38">
        <v>826.68333333333339</v>
      </c>
      <c r="E413" s="38">
        <v>797.41666666666674</v>
      </c>
      <c r="F413" s="38">
        <v>778.93333333333339</v>
      </c>
      <c r="G413" s="38">
        <v>749.66666666666674</v>
      </c>
      <c r="H413" s="38">
        <v>845.16666666666674</v>
      </c>
      <c r="I413" s="38">
        <v>874.43333333333339</v>
      </c>
      <c r="J413" s="38">
        <v>892.91666666666674</v>
      </c>
      <c r="K413" s="31">
        <v>855.95</v>
      </c>
      <c r="L413" s="31">
        <v>808.2</v>
      </c>
      <c r="M413" s="31">
        <v>1.7808900000000001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23720.55</v>
      </c>
      <c r="D414" s="38">
        <v>23833.766666666666</v>
      </c>
      <c r="E414" s="38">
        <v>23537.783333333333</v>
      </c>
      <c r="F414" s="38">
        <v>23355.016666666666</v>
      </c>
      <c r="G414" s="38">
        <v>23059.033333333333</v>
      </c>
      <c r="H414" s="38">
        <v>24016.533333333333</v>
      </c>
      <c r="I414" s="38">
        <v>24312.516666666663</v>
      </c>
      <c r="J414" s="38">
        <v>24495.283333333333</v>
      </c>
      <c r="K414" s="31">
        <v>24129.75</v>
      </c>
      <c r="L414" s="31">
        <v>23651</v>
      </c>
      <c r="M414" s="31">
        <v>0.16303000000000001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44.9</v>
      </c>
      <c r="D415" s="38">
        <v>44.716666666666669</v>
      </c>
      <c r="E415" s="38">
        <v>44.083333333333336</v>
      </c>
      <c r="F415" s="38">
        <v>43.266666666666666</v>
      </c>
      <c r="G415" s="38">
        <v>42.633333333333333</v>
      </c>
      <c r="H415" s="38">
        <v>45.533333333333339</v>
      </c>
      <c r="I415" s="38">
        <v>46.166666666666664</v>
      </c>
      <c r="J415" s="38">
        <v>46.983333333333341</v>
      </c>
      <c r="K415" s="31">
        <v>45.35</v>
      </c>
      <c r="L415" s="31">
        <v>43.9</v>
      </c>
      <c r="M415" s="31">
        <v>96.334190000000007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1813.55</v>
      </c>
      <c r="D416" s="38">
        <v>1802.4666666666665</v>
      </c>
      <c r="E416" s="38">
        <v>1785.633333333333</v>
      </c>
      <c r="F416" s="38">
        <v>1757.7166666666665</v>
      </c>
      <c r="G416" s="38">
        <v>1740.883333333333</v>
      </c>
      <c r="H416" s="38">
        <v>1830.383333333333</v>
      </c>
      <c r="I416" s="38">
        <v>1847.2166666666665</v>
      </c>
      <c r="J416" s="38">
        <v>1875.133333333333</v>
      </c>
      <c r="K416" s="31">
        <v>1819.3</v>
      </c>
      <c r="L416" s="31">
        <v>1774.55</v>
      </c>
      <c r="M416" s="31">
        <v>9.1966400000000004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464.35</v>
      </c>
      <c r="D417" s="38">
        <v>467.2</v>
      </c>
      <c r="E417" s="38">
        <v>455</v>
      </c>
      <c r="F417" s="38">
        <v>445.65000000000003</v>
      </c>
      <c r="G417" s="38">
        <v>433.45000000000005</v>
      </c>
      <c r="H417" s="38">
        <v>476.54999999999995</v>
      </c>
      <c r="I417" s="38">
        <v>488.74999999999989</v>
      </c>
      <c r="J417" s="38">
        <v>498.09999999999991</v>
      </c>
      <c r="K417" s="31">
        <v>479.4</v>
      </c>
      <c r="L417" s="31">
        <v>457.85</v>
      </c>
      <c r="M417" s="31">
        <v>11.815810000000001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3602.6</v>
      </c>
      <c r="D418" s="38">
        <v>3614.7833333333333</v>
      </c>
      <c r="E418" s="38">
        <v>3554.8166666666666</v>
      </c>
      <c r="F418" s="38">
        <v>3507.0333333333333</v>
      </c>
      <c r="G418" s="38">
        <v>3447.0666666666666</v>
      </c>
      <c r="H418" s="38">
        <v>3662.5666666666666</v>
      </c>
      <c r="I418" s="38">
        <v>3722.5333333333328</v>
      </c>
      <c r="J418" s="38">
        <v>3770.3166666666666</v>
      </c>
      <c r="K418" s="31">
        <v>3674.75</v>
      </c>
      <c r="L418" s="31">
        <v>3567</v>
      </c>
      <c r="M418" s="31">
        <v>2.7216200000000002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57.55</v>
      </c>
      <c r="D419" s="38">
        <v>56.75</v>
      </c>
      <c r="E419" s="38">
        <v>55.6</v>
      </c>
      <c r="F419" s="38">
        <v>53.65</v>
      </c>
      <c r="G419" s="38">
        <v>52.5</v>
      </c>
      <c r="H419" s="38">
        <v>58.7</v>
      </c>
      <c r="I419" s="38">
        <v>59.850000000000009</v>
      </c>
      <c r="J419" s="38">
        <v>61.800000000000004</v>
      </c>
      <c r="K419" s="31">
        <v>57.9</v>
      </c>
      <c r="L419" s="31">
        <v>54.8</v>
      </c>
      <c r="M419" s="31">
        <v>206.64644999999999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4997.8</v>
      </c>
      <c r="D420" s="38">
        <v>5016.166666666667</v>
      </c>
      <c r="E420" s="38">
        <v>4916.5333333333338</v>
      </c>
      <c r="F420" s="38">
        <v>4835.2666666666664</v>
      </c>
      <c r="G420" s="38">
        <v>4735.6333333333332</v>
      </c>
      <c r="H420" s="38">
        <v>5097.4333333333343</v>
      </c>
      <c r="I420" s="38">
        <v>5197.0666666666675</v>
      </c>
      <c r="J420" s="38">
        <v>5278.3333333333348</v>
      </c>
      <c r="K420" s="31">
        <v>5115.8</v>
      </c>
      <c r="L420" s="31">
        <v>4934.8999999999996</v>
      </c>
      <c r="M420" s="31">
        <v>0.14346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562</v>
      </c>
      <c r="D421" s="38">
        <v>563.81666666666661</v>
      </c>
      <c r="E421" s="38">
        <v>552.58333333333326</v>
      </c>
      <c r="F421" s="38">
        <v>543.16666666666663</v>
      </c>
      <c r="G421" s="38">
        <v>531.93333333333328</v>
      </c>
      <c r="H421" s="38">
        <v>573.23333333333323</v>
      </c>
      <c r="I421" s="38">
        <v>584.46666666666658</v>
      </c>
      <c r="J421" s="38">
        <v>593.88333333333321</v>
      </c>
      <c r="K421" s="31">
        <v>575.04999999999995</v>
      </c>
      <c r="L421" s="31">
        <v>554.4</v>
      </c>
      <c r="M421" s="31">
        <v>2.93987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4162.25</v>
      </c>
      <c r="D422" s="38">
        <v>4136.2</v>
      </c>
      <c r="E422" s="38">
        <v>4078.5999999999995</v>
      </c>
      <c r="F422" s="38">
        <v>3994.95</v>
      </c>
      <c r="G422" s="38">
        <v>3937.3499999999995</v>
      </c>
      <c r="H422" s="38">
        <v>4219.8499999999995</v>
      </c>
      <c r="I422" s="38">
        <v>4277.45</v>
      </c>
      <c r="J422" s="38">
        <v>4361.0999999999995</v>
      </c>
      <c r="K422" s="31">
        <v>4193.8</v>
      </c>
      <c r="L422" s="31">
        <v>4052.55</v>
      </c>
      <c r="M422" s="31">
        <v>0.46295999999999998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549.70000000000005</v>
      </c>
      <c r="D423" s="38">
        <v>546.6</v>
      </c>
      <c r="E423" s="38">
        <v>538.25</v>
      </c>
      <c r="F423" s="38">
        <v>526.79999999999995</v>
      </c>
      <c r="G423" s="38">
        <v>518.44999999999993</v>
      </c>
      <c r="H423" s="38">
        <v>558.05000000000007</v>
      </c>
      <c r="I423" s="38">
        <v>566.4000000000002</v>
      </c>
      <c r="J423" s="38">
        <v>577.85000000000014</v>
      </c>
      <c r="K423" s="31">
        <v>554.95000000000005</v>
      </c>
      <c r="L423" s="31">
        <v>535.15</v>
      </c>
      <c r="M423" s="31">
        <v>19.54468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1030.9000000000001</v>
      </c>
      <c r="D424" s="38">
        <v>1033.3500000000001</v>
      </c>
      <c r="E424" s="38">
        <v>1023.0500000000002</v>
      </c>
      <c r="F424" s="38">
        <v>1015.2</v>
      </c>
      <c r="G424" s="38">
        <v>1004.9000000000001</v>
      </c>
      <c r="H424" s="38">
        <v>1041.2000000000003</v>
      </c>
      <c r="I424" s="38">
        <v>1051.5</v>
      </c>
      <c r="J424" s="38">
        <v>1059.3500000000004</v>
      </c>
      <c r="K424" s="31">
        <v>1043.6500000000001</v>
      </c>
      <c r="L424" s="31">
        <v>1025.5</v>
      </c>
      <c r="M424" s="31">
        <v>1.19425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2292.1</v>
      </c>
      <c r="D425" s="38">
        <v>2284.25</v>
      </c>
      <c r="E425" s="38">
        <v>2272</v>
      </c>
      <c r="F425" s="38">
        <v>2251.9</v>
      </c>
      <c r="G425" s="38">
        <v>2239.65</v>
      </c>
      <c r="H425" s="38">
        <v>2304.35</v>
      </c>
      <c r="I425" s="38">
        <v>2316.6</v>
      </c>
      <c r="J425" s="38">
        <v>2336.6999999999998</v>
      </c>
      <c r="K425" s="31">
        <v>2296.5</v>
      </c>
      <c r="L425" s="31">
        <v>2264.15</v>
      </c>
      <c r="M425" s="31">
        <v>2.53654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630.85</v>
      </c>
      <c r="D426" s="38">
        <v>633.35</v>
      </c>
      <c r="E426" s="38">
        <v>624.1</v>
      </c>
      <c r="F426" s="38">
        <v>617.35</v>
      </c>
      <c r="G426" s="38">
        <v>608.1</v>
      </c>
      <c r="H426" s="38">
        <v>640.1</v>
      </c>
      <c r="I426" s="38">
        <v>649.35</v>
      </c>
      <c r="J426" s="38">
        <v>656.1</v>
      </c>
      <c r="K426" s="31">
        <v>642.6</v>
      </c>
      <c r="L426" s="31">
        <v>626.6</v>
      </c>
      <c r="M426" s="31">
        <v>6.2247599999999998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560.79999999999995</v>
      </c>
      <c r="D427" s="38">
        <v>564.13333333333333</v>
      </c>
      <c r="E427" s="38">
        <v>555.26666666666665</v>
      </c>
      <c r="F427" s="38">
        <v>549.73333333333335</v>
      </c>
      <c r="G427" s="38">
        <v>540.86666666666667</v>
      </c>
      <c r="H427" s="38">
        <v>569.66666666666663</v>
      </c>
      <c r="I427" s="38">
        <v>578.53333333333319</v>
      </c>
      <c r="J427" s="38">
        <v>584.06666666666661</v>
      </c>
      <c r="K427" s="31">
        <v>573</v>
      </c>
      <c r="L427" s="31">
        <v>558.6</v>
      </c>
      <c r="M427" s="31">
        <v>280.84093000000001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87.1</v>
      </c>
      <c r="D428" s="38">
        <v>88.266666666666652</v>
      </c>
      <c r="E428" s="38">
        <v>85.483333333333306</v>
      </c>
      <c r="F428" s="38">
        <v>83.86666666666666</v>
      </c>
      <c r="G428" s="38">
        <v>81.083333333333314</v>
      </c>
      <c r="H428" s="38">
        <v>89.883333333333297</v>
      </c>
      <c r="I428" s="38">
        <v>92.666666666666657</v>
      </c>
      <c r="J428" s="38">
        <v>94.283333333333289</v>
      </c>
      <c r="K428" s="31">
        <v>91.05</v>
      </c>
      <c r="L428" s="31">
        <v>86.65</v>
      </c>
      <c r="M428" s="31">
        <v>231.89556999999999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368.35</v>
      </c>
      <c r="D429" s="38">
        <v>366.11666666666662</v>
      </c>
      <c r="E429" s="38">
        <v>352.33333333333326</v>
      </c>
      <c r="F429" s="38">
        <v>336.31666666666666</v>
      </c>
      <c r="G429" s="38">
        <v>322.5333333333333</v>
      </c>
      <c r="H429" s="38">
        <v>382.13333333333321</v>
      </c>
      <c r="I429" s="38">
        <v>395.91666666666663</v>
      </c>
      <c r="J429" s="38">
        <v>411.93333333333317</v>
      </c>
      <c r="K429" s="31">
        <v>379.9</v>
      </c>
      <c r="L429" s="31">
        <v>350.1</v>
      </c>
      <c r="M429" s="31">
        <v>12.373329999999999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150.69999999999999</v>
      </c>
      <c r="D430" s="38">
        <v>151.46666666666667</v>
      </c>
      <c r="E430" s="38">
        <v>148.93333333333334</v>
      </c>
      <c r="F430" s="38">
        <v>147.16666666666666</v>
      </c>
      <c r="G430" s="38">
        <v>144.63333333333333</v>
      </c>
      <c r="H430" s="38">
        <v>153.23333333333335</v>
      </c>
      <c r="I430" s="38">
        <v>155.76666666666671</v>
      </c>
      <c r="J430" s="38">
        <v>157.53333333333336</v>
      </c>
      <c r="K430" s="31">
        <v>154</v>
      </c>
      <c r="L430" s="31">
        <v>149.69999999999999</v>
      </c>
      <c r="M430" s="31">
        <v>12.95589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412</v>
      </c>
      <c r="D431" s="38">
        <v>411.09999999999997</v>
      </c>
      <c r="E431" s="38">
        <v>407.09999999999991</v>
      </c>
      <c r="F431" s="38">
        <v>402.19999999999993</v>
      </c>
      <c r="G431" s="38">
        <v>398.19999999999987</v>
      </c>
      <c r="H431" s="38">
        <v>415.99999999999994</v>
      </c>
      <c r="I431" s="38">
        <v>420.00000000000006</v>
      </c>
      <c r="J431" s="38">
        <v>424.9</v>
      </c>
      <c r="K431" s="31">
        <v>415.1</v>
      </c>
      <c r="L431" s="31">
        <v>406.2</v>
      </c>
      <c r="M431" s="31">
        <v>2.9234499999999999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228.4</v>
      </c>
      <c r="D432" s="38">
        <v>229.61666666666667</v>
      </c>
      <c r="E432" s="38">
        <v>225.78333333333336</v>
      </c>
      <c r="F432" s="38">
        <v>223.16666666666669</v>
      </c>
      <c r="G432" s="38">
        <v>219.33333333333337</v>
      </c>
      <c r="H432" s="38">
        <v>232.23333333333335</v>
      </c>
      <c r="I432" s="38">
        <v>236.06666666666666</v>
      </c>
      <c r="J432" s="38">
        <v>238.68333333333334</v>
      </c>
      <c r="K432" s="31">
        <v>233.45</v>
      </c>
      <c r="L432" s="31">
        <v>227</v>
      </c>
      <c r="M432" s="31">
        <v>4.5385799999999996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1134.25</v>
      </c>
      <c r="D433" s="38">
        <v>1132.25</v>
      </c>
      <c r="E433" s="38">
        <v>1122.5</v>
      </c>
      <c r="F433" s="38">
        <v>1110.75</v>
      </c>
      <c r="G433" s="38">
        <v>1101</v>
      </c>
      <c r="H433" s="38">
        <v>1144</v>
      </c>
      <c r="I433" s="38">
        <v>1153.75</v>
      </c>
      <c r="J433" s="38">
        <v>1165.5</v>
      </c>
      <c r="K433" s="31">
        <v>1142</v>
      </c>
      <c r="L433" s="31">
        <v>1120.5</v>
      </c>
      <c r="M433" s="31">
        <v>18.246220000000001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550.5</v>
      </c>
      <c r="D434" s="38">
        <v>548.16666666666663</v>
      </c>
      <c r="E434" s="38">
        <v>537.38333333333321</v>
      </c>
      <c r="F434" s="38">
        <v>524.26666666666654</v>
      </c>
      <c r="G434" s="38">
        <v>513.48333333333312</v>
      </c>
      <c r="H434" s="38">
        <v>561.2833333333333</v>
      </c>
      <c r="I434" s="38">
        <v>572.06666666666683</v>
      </c>
      <c r="J434" s="38">
        <v>585.18333333333339</v>
      </c>
      <c r="K434" s="31">
        <v>558.95000000000005</v>
      </c>
      <c r="L434" s="31">
        <v>535.04999999999995</v>
      </c>
      <c r="M434" s="31">
        <v>25.125109999999999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2597.0500000000002</v>
      </c>
      <c r="D435" s="38">
        <v>2606.35</v>
      </c>
      <c r="E435" s="38">
        <v>2565.6999999999998</v>
      </c>
      <c r="F435" s="38">
        <v>2534.35</v>
      </c>
      <c r="G435" s="38">
        <v>2493.6999999999998</v>
      </c>
      <c r="H435" s="38">
        <v>2637.7</v>
      </c>
      <c r="I435" s="38">
        <v>2678.3500000000004</v>
      </c>
      <c r="J435" s="38">
        <v>2709.7</v>
      </c>
      <c r="K435" s="31">
        <v>2647</v>
      </c>
      <c r="L435" s="31">
        <v>2575</v>
      </c>
      <c r="M435" s="31">
        <v>1.0722799999999999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1197.25</v>
      </c>
      <c r="D436" s="38">
        <v>1193.5333333333333</v>
      </c>
      <c r="E436" s="38">
        <v>1179.1166666666666</v>
      </c>
      <c r="F436" s="38">
        <v>1160.9833333333333</v>
      </c>
      <c r="G436" s="38">
        <v>1146.5666666666666</v>
      </c>
      <c r="H436" s="38">
        <v>1211.6666666666665</v>
      </c>
      <c r="I436" s="38">
        <v>1226.0833333333335</v>
      </c>
      <c r="J436" s="38">
        <v>1244.2166666666665</v>
      </c>
      <c r="K436" s="31">
        <v>1207.95</v>
      </c>
      <c r="L436" s="31">
        <v>1175.4000000000001</v>
      </c>
      <c r="M436" s="31">
        <v>0.41477999999999998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362.85</v>
      </c>
      <c r="D437" s="38">
        <v>362.7</v>
      </c>
      <c r="E437" s="38">
        <v>355.45</v>
      </c>
      <c r="F437" s="38">
        <v>348.05</v>
      </c>
      <c r="G437" s="38">
        <v>340.8</v>
      </c>
      <c r="H437" s="38">
        <v>370.09999999999997</v>
      </c>
      <c r="I437" s="38">
        <v>377.34999999999997</v>
      </c>
      <c r="J437" s="38">
        <v>384.74999999999994</v>
      </c>
      <c r="K437" s="31">
        <v>369.95</v>
      </c>
      <c r="L437" s="31">
        <v>355.3</v>
      </c>
      <c r="M437" s="31">
        <v>3.9842599999999999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400.85</v>
      </c>
      <c r="D438" s="38">
        <v>397.76666666666665</v>
      </c>
      <c r="E438" s="38">
        <v>388.83333333333331</v>
      </c>
      <c r="F438" s="38">
        <v>376.81666666666666</v>
      </c>
      <c r="G438" s="38">
        <v>367.88333333333333</v>
      </c>
      <c r="H438" s="38">
        <v>409.7833333333333</v>
      </c>
      <c r="I438" s="38">
        <v>418.7166666666667</v>
      </c>
      <c r="J438" s="38">
        <v>430.73333333333329</v>
      </c>
      <c r="K438" s="31">
        <v>406.7</v>
      </c>
      <c r="L438" s="31">
        <v>385.75</v>
      </c>
      <c r="M438" s="31">
        <v>2.1396799999999998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4140.25</v>
      </c>
      <c r="D439" s="38">
        <v>4140.0999999999995</v>
      </c>
      <c r="E439" s="38">
        <v>4080.1999999999989</v>
      </c>
      <c r="F439" s="38">
        <v>4020.1499999999996</v>
      </c>
      <c r="G439" s="38">
        <v>3960.2499999999991</v>
      </c>
      <c r="H439" s="38">
        <v>4200.1499999999987</v>
      </c>
      <c r="I439" s="38">
        <v>4260.0499999999984</v>
      </c>
      <c r="J439" s="38">
        <v>4320.0999999999985</v>
      </c>
      <c r="K439" s="31">
        <v>4200</v>
      </c>
      <c r="L439" s="31">
        <v>4080.05</v>
      </c>
      <c r="M439" s="31">
        <v>6.0584899999999999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509.5</v>
      </c>
      <c r="D440" s="38">
        <v>506.16666666666669</v>
      </c>
      <c r="E440" s="38">
        <v>502.33333333333337</v>
      </c>
      <c r="F440" s="38">
        <v>495.16666666666669</v>
      </c>
      <c r="G440" s="38">
        <v>491.33333333333337</v>
      </c>
      <c r="H440" s="38">
        <v>513.33333333333337</v>
      </c>
      <c r="I440" s="38">
        <v>517.16666666666674</v>
      </c>
      <c r="J440" s="38">
        <v>524.33333333333337</v>
      </c>
      <c r="K440" s="31">
        <v>510</v>
      </c>
      <c r="L440" s="31">
        <v>499</v>
      </c>
      <c r="M440" s="31">
        <v>11.43187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20.05</v>
      </c>
      <c r="D441" s="38">
        <v>19.849999999999998</v>
      </c>
      <c r="E441" s="38">
        <v>19.499999999999996</v>
      </c>
      <c r="F441" s="38">
        <v>18.95</v>
      </c>
      <c r="G441" s="38">
        <v>18.599999999999998</v>
      </c>
      <c r="H441" s="38">
        <v>20.399999999999995</v>
      </c>
      <c r="I441" s="38">
        <v>20.749999999999996</v>
      </c>
      <c r="J441" s="38">
        <v>21.299999999999994</v>
      </c>
      <c r="K441" s="31">
        <v>20.2</v>
      </c>
      <c r="L441" s="31">
        <v>19.3</v>
      </c>
      <c r="M441" s="31">
        <v>1105.2699700000001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261.8</v>
      </c>
      <c r="D442" s="38">
        <v>267.33333333333331</v>
      </c>
      <c r="E442" s="38">
        <v>250.21666666666664</v>
      </c>
      <c r="F442" s="38">
        <v>238.63333333333333</v>
      </c>
      <c r="G442" s="38">
        <v>221.51666666666665</v>
      </c>
      <c r="H442" s="38">
        <v>278.91666666666663</v>
      </c>
      <c r="I442" s="38">
        <v>296.0333333333333</v>
      </c>
      <c r="J442" s="38">
        <v>307.61666666666662</v>
      </c>
      <c r="K442" s="31">
        <v>284.45</v>
      </c>
      <c r="L442" s="31">
        <v>255.75</v>
      </c>
      <c r="M442" s="31">
        <v>23.134599999999999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793.95</v>
      </c>
      <c r="D443" s="38">
        <v>791.08333333333337</v>
      </c>
      <c r="E443" s="38">
        <v>784.76666666666677</v>
      </c>
      <c r="F443" s="38">
        <v>775.58333333333337</v>
      </c>
      <c r="G443" s="38">
        <v>769.26666666666677</v>
      </c>
      <c r="H443" s="38">
        <v>800.26666666666677</v>
      </c>
      <c r="I443" s="38">
        <v>806.58333333333337</v>
      </c>
      <c r="J443" s="38">
        <v>815.76666666666677</v>
      </c>
      <c r="K443" s="31">
        <v>797.4</v>
      </c>
      <c r="L443" s="31">
        <v>781.9</v>
      </c>
      <c r="M443" s="31">
        <v>3.2374100000000001</v>
      </c>
      <c r="N443" s="1"/>
      <c r="O443" s="1"/>
    </row>
    <row r="444" spans="1:15" ht="12.75" customHeight="1">
      <c r="A444" s="33">
        <v>434</v>
      </c>
      <c r="B444" s="58" t="s">
        <v>876</v>
      </c>
      <c r="C444" s="31">
        <v>476.35</v>
      </c>
      <c r="D444" s="38">
        <v>475.56666666666666</v>
      </c>
      <c r="E444" s="38">
        <v>463.13333333333333</v>
      </c>
      <c r="F444" s="38">
        <v>449.91666666666669</v>
      </c>
      <c r="G444" s="38">
        <v>437.48333333333335</v>
      </c>
      <c r="H444" s="38">
        <v>488.7833333333333</v>
      </c>
      <c r="I444" s="38">
        <v>501.21666666666658</v>
      </c>
      <c r="J444" s="38">
        <v>514.43333333333328</v>
      </c>
      <c r="K444" s="31">
        <v>488</v>
      </c>
      <c r="L444" s="31">
        <v>462.35</v>
      </c>
      <c r="M444" s="31">
        <v>7.1197400000000002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1099.4000000000001</v>
      </c>
      <c r="D445" s="38">
        <v>1107.1500000000001</v>
      </c>
      <c r="E445" s="38">
        <v>1083.4000000000001</v>
      </c>
      <c r="F445" s="38">
        <v>1067.4000000000001</v>
      </c>
      <c r="G445" s="38">
        <v>1043.6500000000001</v>
      </c>
      <c r="H445" s="38">
        <v>1123.1500000000001</v>
      </c>
      <c r="I445" s="38">
        <v>1146.9000000000001</v>
      </c>
      <c r="J445" s="38">
        <v>1162.9000000000001</v>
      </c>
      <c r="K445" s="31">
        <v>1130.9000000000001</v>
      </c>
      <c r="L445" s="31">
        <v>1091.1500000000001</v>
      </c>
      <c r="M445" s="31">
        <v>6.8357299999999999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1001.65</v>
      </c>
      <c r="D446" s="38">
        <v>998.95000000000016</v>
      </c>
      <c r="E446" s="38">
        <v>990.90000000000032</v>
      </c>
      <c r="F446" s="38">
        <v>980.1500000000002</v>
      </c>
      <c r="G446" s="38">
        <v>972.10000000000036</v>
      </c>
      <c r="H446" s="38">
        <v>1009.7000000000003</v>
      </c>
      <c r="I446" s="38">
        <v>1017.7500000000002</v>
      </c>
      <c r="J446" s="38">
        <v>1028.5000000000002</v>
      </c>
      <c r="K446" s="31">
        <v>1007</v>
      </c>
      <c r="L446" s="31">
        <v>988.2</v>
      </c>
      <c r="M446" s="31">
        <v>6.5030900000000003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1705.65</v>
      </c>
      <c r="D447" s="38">
        <v>1691.1333333333334</v>
      </c>
      <c r="E447" s="38">
        <v>1667.3166666666668</v>
      </c>
      <c r="F447" s="38">
        <v>1628.9833333333333</v>
      </c>
      <c r="G447" s="38">
        <v>1605.1666666666667</v>
      </c>
      <c r="H447" s="38">
        <v>1729.4666666666669</v>
      </c>
      <c r="I447" s="38">
        <v>1753.2833333333335</v>
      </c>
      <c r="J447" s="38">
        <v>1791.616666666667</v>
      </c>
      <c r="K447" s="31">
        <v>1714.95</v>
      </c>
      <c r="L447" s="31">
        <v>1652.8</v>
      </c>
      <c r="M447" s="31">
        <v>9.4441299999999995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3449.85</v>
      </c>
      <c r="D448" s="38">
        <v>3438.6166666666668</v>
      </c>
      <c r="E448" s="38">
        <v>3422.2333333333336</v>
      </c>
      <c r="F448" s="38">
        <v>3394.6166666666668</v>
      </c>
      <c r="G448" s="38">
        <v>3378.2333333333336</v>
      </c>
      <c r="H448" s="38">
        <v>3466.2333333333336</v>
      </c>
      <c r="I448" s="38">
        <v>3482.6166666666668</v>
      </c>
      <c r="J448" s="38">
        <v>3510.2333333333336</v>
      </c>
      <c r="K448" s="31">
        <v>3455</v>
      </c>
      <c r="L448" s="31">
        <v>3411</v>
      </c>
      <c r="M448" s="31">
        <v>11.904249999999999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844.7</v>
      </c>
      <c r="D449" s="38">
        <v>840.08333333333337</v>
      </c>
      <c r="E449" s="38">
        <v>834.26666666666677</v>
      </c>
      <c r="F449" s="38">
        <v>823.83333333333337</v>
      </c>
      <c r="G449" s="38">
        <v>818.01666666666677</v>
      </c>
      <c r="H449" s="38">
        <v>850.51666666666677</v>
      </c>
      <c r="I449" s="38">
        <v>856.33333333333337</v>
      </c>
      <c r="J449" s="38">
        <v>866.76666666666677</v>
      </c>
      <c r="K449" s="31">
        <v>845.9</v>
      </c>
      <c r="L449" s="31">
        <v>829.65</v>
      </c>
      <c r="M449" s="31">
        <v>7.5469400000000002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7073.45</v>
      </c>
      <c r="D450" s="38">
        <v>7110.7666666666664</v>
      </c>
      <c r="E450" s="38">
        <v>7012.6833333333325</v>
      </c>
      <c r="F450" s="38">
        <v>6951.9166666666661</v>
      </c>
      <c r="G450" s="38">
        <v>6853.8333333333321</v>
      </c>
      <c r="H450" s="38">
        <v>7171.5333333333328</v>
      </c>
      <c r="I450" s="38">
        <v>7269.6166666666668</v>
      </c>
      <c r="J450" s="38">
        <v>7330.3833333333332</v>
      </c>
      <c r="K450" s="31">
        <v>7208.85</v>
      </c>
      <c r="L450" s="31">
        <v>7050</v>
      </c>
      <c r="M450" s="31">
        <v>1.01383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2457.35</v>
      </c>
      <c r="D451" s="38">
        <v>2458.9666666666667</v>
      </c>
      <c r="E451" s="38">
        <v>2423.3833333333332</v>
      </c>
      <c r="F451" s="38">
        <v>2389.4166666666665</v>
      </c>
      <c r="G451" s="38">
        <v>2353.833333333333</v>
      </c>
      <c r="H451" s="38">
        <v>2492.9333333333334</v>
      </c>
      <c r="I451" s="38">
        <v>2528.5166666666664</v>
      </c>
      <c r="J451" s="38">
        <v>2562.4833333333336</v>
      </c>
      <c r="K451" s="31">
        <v>2494.5500000000002</v>
      </c>
      <c r="L451" s="31">
        <v>2425</v>
      </c>
      <c r="M451" s="31">
        <v>0.33699000000000001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401.3</v>
      </c>
      <c r="D452" s="38">
        <v>399.51666666666665</v>
      </c>
      <c r="E452" s="38">
        <v>394.73333333333329</v>
      </c>
      <c r="F452" s="38">
        <v>388.16666666666663</v>
      </c>
      <c r="G452" s="38">
        <v>383.38333333333327</v>
      </c>
      <c r="H452" s="38">
        <v>406.08333333333331</v>
      </c>
      <c r="I452" s="38">
        <v>410.86666666666662</v>
      </c>
      <c r="J452" s="38">
        <v>417.43333333333334</v>
      </c>
      <c r="K452" s="31">
        <v>404.3</v>
      </c>
      <c r="L452" s="31">
        <v>392.95</v>
      </c>
      <c r="M452" s="31">
        <v>22.785990000000002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607.35</v>
      </c>
      <c r="D453" s="38">
        <v>604.61666666666667</v>
      </c>
      <c r="E453" s="38">
        <v>597.23333333333335</v>
      </c>
      <c r="F453" s="38">
        <v>587.11666666666667</v>
      </c>
      <c r="G453" s="38">
        <v>579.73333333333335</v>
      </c>
      <c r="H453" s="38">
        <v>614.73333333333335</v>
      </c>
      <c r="I453" s="38">
        <v>622.11666666666679</v>
      </c>
      <c r="J453" s="38">
        <v>632.23333333333335</v>
      </c>
      <c r="K453" s="31">
        <v>612</v>
      </c>
      <c r="L453" s="31">
        <v>594.5</v>
      </c>
      <c r="M453" s="31">
        <v>144.92164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231.15</v>
      </c>
      <c r="D454" s="38">
        <v>232.13333333333333</v>
      </c>
      <c r="E454" s="38">
        <v>228.11666666666665</v>
      </c>
      <c r="F454" s="38">
        <v>225.08333333333331</v>
      </c>
      <c r="G454" s="38">
        <v>221.06666666666663</v>
      </c>
      <c r="H454" s="38">
        <v>235.16666666666666</v>
      </c>
      <c r="I454" s="38">
        <v>239.18333333333331</v>
      </c>
      <c r="J454" s="38">
        <v>242.21666666666667</v>
      </c>
      <c r="K454" s="31">
        <v>236.15</v>
      </c>
      <c r="L454" s="31">
        <v>229.1</v>
      </c>
      <c r="M454" s="31">
        <v>107.30311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118.15</v>
      </c>
      <c r="D455" s="38">
        <v>118.63333333333333</v>
      </c>
      <c r="E455" s="38">
        <v>116.86666666666665</v>
      </c>
      <c r="F455" s="38">
        <v>115.58333333333331</v>
      </c>
      <c r="G455" s="38">
        <v>113.81666666666663</v>
      </c>
      <c r="H455" s="38">
        <v>119.91666666666666</v>
      </c>
      <c r="I455" s="38">
        <v>121.68333333333334</v>
      </c>
      <c r="J455" s="38">
        <v>122.96666666666667</v>
      </c>
      <c r="K455" s="31">
        <v>120.4</v>
      </c>
      <c r="L455" s="31">
        <v>117.35</v>
      </c>
      <c r="M455" s="31">
        <v>330.95515999999998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76.900000000000006</v>
      </c>
      <c r="D456" s="38">
        <v>77.216666666666654</v>
      </c>
      <c r="E456" s="38">
        <v>76.133333333333312</v>
      </c>
      <c r="F456" s="38">
        <v>75.36666666666666</v>
      </c>
      <c r="G456" s="38">
        <v>74.283333333333317</v>
      </c>
      <c r="H456" s="38">
        <v>77.983333333333306</v>
      </c>
      <c r="I456" s="38">
        <v>79.066666666666649</v>
      </c>
      <c r="J456" s="38">
        <v>79.8333333333333</v>
      </c>
      <c r="K456" s="31">
        <v>78.3</v>
      </c>
      <c r="L456" s="31">
        <v>76.45</v>
      </c>
      <c r="M456" s="31">
        <v>16.423159999999999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1414.4</v>
      </c>
      <c r="D457" s="38">
        <v>1417.8333333333333</v>
      </c>
      <c r="E457" s="38">
        <v>1399.6666666666665</v>
      </c>
      <c r="F457" s="38">
        <v>1384.9333333333332</v>
      </c>
      <c r="G457" s="38">
        <v>1366.7666666666664</v>
      </c>
      <c r="H457" s="38">
        <v>1432.5666666666666</v>
      </c>
      <c r="I457" s="38">
        <v>1450.7333333333331</v>
      </c>
      <c r="J457" s="38">
        <v>1465.4666666666667</v>
      </c>
      <c r="K457" s="31">
        <v>1436</v>
      </c>
      <c r="L457" s="31">
        <v>1403.1</v>
      </c>
      <c r="M457" s="31">
        <v>0.28505999999999998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433.2</v>
      </c>
      <c r="D458" s="38">
        <v>432.41666666666669</v>
      </c>
      <c r="E458" s="38">
        <v>429.83333333333337</v>
      </c>
      <c r="F458" s="38">
        <v>426.4666666666667</v>
      </c>
      <c r="G458" s="38">
        <v>423.88333333333338</v>
      </c>
      <c r="H458" s="38">
        <v>435.78333333333336</v>
      </c>
      <c r="I458" s="38">
        <v>438.36666666666673</v>
      </c>
      <c r="J458" s="38">
        <v>441.73333333333335</v>
      </c>
      <c r="K458" s="31">
        <v>435</v>
      </c>
      <c r="L458" s="31">
        <v>429.05</v>
      </c>
      <c r="M458" s="31">
        <v>0.48015000000000002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2293.65</v>
      </c>
      <c r="D459" s="38">
        <v>2291.1833333333334</v>
      </c>
      <c r="E459" s="38">
        <v>2273.2666666666669</v>
      </c>
      <c r="F459" s="38">
        <v>2252.8833333333337</v>
      </c>
      <c r="G459" s="38">
        <v>2234.9666666666672</v>
      </c>
      <c r="H459" s="38">
        <v>2311.5666666666666</v>
      </c>
      <c r="I459" s="38">
        <v>2329.4833333333327</v>
      </c>
      <c r="J459" s="38">
        <v>2349.8666666666663</v>
      </c>
      <c r="K459" s="31">
        <v>2309.1</v>
      </c>
      <c r="L459" s="31">
        <v>2270.8000000000002</v>
      </c>
      <c r="M459" s="31">
        <v>8.9380000000000001E-2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1219.75</v>
      </c>
      <c r="D460" s="38">
        <v>1214.6499999999999</v>
      </c>
      <c r="E460" s="38">
        <v>1208.0999999999997</v>
      </c>
      <c r="F460" s="38">
        <v>1196.4499999999998</v>
      </c>
      <c r="G460" s="38">
        <v>1189.8999999999996</v>
      </c>
      <c r="H460" s="38">
        <v>1226.2999999999997</v>
      </c>
      <c r="I460" s="38">
        <v>1232.8499999999999</v>
      </c>
      <c r="J460" s="38">
        <v>1244.4999999999998</v>
      </c>
      <c r="K460" s="31">
        <v>1221.2</v>
      </c>
      <c r="L460" s="31">
        <v>1203</v>
      </c>
      <c r="M460" s="31">
        <v>18.42625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813.3</v>
      </c>
      <c r="D461" s="38">
        <v>812.65</v>
      </c>
      <c r="E461" s="38">
        <v>797.65</v>
      </c>
      <c r="F461" s="38">
        <v>782</v>
      </c>
      <c r="G461" s="38">
        <v>767</v>
      </c>
      <c r="H461" s="38">
        <v>828.3</v>
      </c>
      <c r="I461" s="38">
        <v>843.3</v>
      </c>
      <c r="J461" s="38">
        <v>858.94999999999993</v>
      </c>
      <c r="K461" s="31">
        <v>827.65</v>
      </c>
      <c r="L461" s="31">
        <v>797</v>
      </c>
      <c r="M461" s="31">
        <v>6.57463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125.1</v>
      </c>
      <c r="D462" s="38">
        <v>125.56666666666666</v>
      </c>
      <c r="E462" s="38">
        <v>122.53333333333333</v>
      </c>
      <c r="F462" s="38">
        <v>119.96666666666667</v>
      </c>
      <c r="G462" s="38">
        <v>116.93333333333334</v>
      </c>
      <c r="H462" s="38">
        <v>128.13333333333333</v>
      </c>
      <c r="I462" s="38">
        <v>131.16666666666666</v>
      </c>
      <c r="J462" s="38">
        <v>133.73333333333332</v>
      </c>
      <c r="K462" s="31">
        <v>128.6</v>
      </c>
      <c r="L462" s="31">
        <v>123</v>
      </c>
      <c r="M462" s="31">
        <v>5.62967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840.5</v>
      </c>
      <c r="D463" s="38">
        <v>844.73333333333323</v>
      </c>
      <c r="E463" s="38">
        <v>832.06666666666649</v>
      </c>
      <c r="F463" s="38">
        <v>823.63333333333321</v>
      </c>
      <c r="G463" s="38">
        <v>810.96666666666647</v>
      </c>
      <c r="H463" s="38">
        <v>853.16666666666652</v>
      </c>
      <c r="I463" s="38">
        <v>865.83333333333326</v>
      </c>
      <c r="J463" s="38">
        <v>874.26666666666654</v>
      </c>
      <c r="K463" s="31">
        <v>857.4</v>
      </c>
      <c r="L463" s="31">
        <v>836.3</v>
      </c>
      <c r="M463" s="31">
        <v>1.71652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2563.5500000000002</v>
      </c>
      <c r="D464" s="38">
        <v>2553.4333333333334</v>
      </c>
      <c r="E464" s="38">
        <v>2540.416666666667</v>
      </c>
      <c r="F464" s="38">
        <v>2517.2833333333338</v>
      </c>
      <c r="G464" s="38">
        <v>2504.2666666666673</v>
      </c>
      <c r="H464" s="38">
        <v>2576.5666666666666</v>
      </c>
      <c r="I464" s="38">
        <v>2589.583333333333</v>
      </c>
      <c r="J464" s="38">
        <v>2612.7166666666662</v>
      </c>
      <c r="K464" s="31">
        <v>2566.4499999999998</v>
      </c>
      <c r="L464" s="31">
        <v>2530.3000000000002</v>
      </c>
      <c r="M464" s="31">
        <v>0.24154999999999999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3218.75</v>
      </c>
      <c r="D465" s="38">
        <v>3252.35</v>
      </c>
      <c r="E465" s="38">
        <v>3171.3999999999996</v>
      </c>
      <c r="F465" s="38">
        <v>3124.0499999999997</v>
      </c>
      <c r="G465" s="38">
        <v>3043.0999999999995</v>
      </c>
      <c r="H465" s="38">
        <v>3299.7</v>
      </c>
      <c r="I465" s="38">
        <v>3380.6499999999996</v>
      </c>
      <c r="J465" s="38">
        <v>3428</v>
      </c>
      <c r="K465" s="31">
        <v>3333.3</v>
      </c>
      <c r="L465" s="31">
        <v>3205</v>
      </c>
      <c r="M465" s="31">
        <v>2.40666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3010.65</v>
      </c>
      <c r="D466" s="38">
        <v>3006.4500000000003</v>
      </c>
      <c r="E466" s="38">
        <v>2992.5500000000006</v>
      </c>
      <c r="F466" s="38">
        <v>2974.4500000000003</v>
      </c>
      <c r="G466" s="38">
        <v>2960.5500000000006</v>
      </c>
      <c r="H466" s="38">
        <v>3024.5500000000006</v>
      </c>
      <c r="I466" s="38">
        <v>3038.4500000000003</v>
      </c>
      <c r="J466" s="38">
        <v>3056.5500000000006</v>
      </c>
      <c r="K466" s="31">
        <v>3020.35</v>
      </c>
      <c r="L466" s="31">
        <v>2988.35</v>
      </c>
      <c r="M466" s="31">
        <v>5.4256099999999998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1971.9</v>
      </c>
      <c r="D467" s="38">
        <v>1974.1166666666668</v>
      </c>
      <c r="E467" s="38">
        <v>1958.2333333333336</v>
      </c>
      <c r="F467" s="38">
        <v>1944.5666666666668</v>
      </c>
      <c r="G467" s="38">
        <v>1928.6833333333336</v>
      </c>
      <c r="H467" s="38">
        <v>1987.7833333333335</v>
      </c>
      <c r="I467" s="38">
        <v>2003.6666666666667</v>
      </c>
      <c r="J467" s="38">
        <v>2017.3333333333335</v>
      </c>
      <c r="K467" s="31">
        <v>1990</v>
      </c>
      <c r="L467" s="31">
        <v>1960.45</v>
      </c>
      <c r="M467" s="31">
        <v>4.3166399999999996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642.6</v>
      </c>
      <c r="D468" s="38">
        <v>639.30000000000007</v>
      </c>
      <c r="E468" s="38">
        <v>631.80000000000018</v>
      </c>
      <c r="F468" s="38">
        <v>621.00000000000011</v>
      </c>
      <c r="G468" s="38">
        <v>613.50000000000023</v>
      </c>
      <c r="H468" s="38">
        <v>650.10000000000014</v>
      </c>
      <c r="I468" s="38">
        <v>657.59999999999991</v>
      </c>
      <c r="J468" s="38">
        <v>668.40000000000009</v>
      </c>
      <c r="K468" s="31">
        <v>646.79999999999995</v>
      </c>
      <c r="L468" s="31">
        <v>628.5</v>
      </c>
      <c r="M468" s="31">
        <v>1.7746200000000001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787.55</v>
      </c>
      <c r="D469" s="38">
        <v>784.5333333333333</v>
      </c>
      <c r="E469" s="38">
        <v>774.11666666666656</v>
      </c>
      <c r="F469" s="38">
        <v>760.68333333333328</v>
      </c>
      <c r="G469" s="38">
        <v>750.26666666666654</v>
      </c>
      <c r="H469" s="38">
        <v>797.96666666666658</v>
      </c>
      <c r="I469" s="38">
        <v>808.38333333333333</v>
      </c>
      <c r="J469" s="38">
        <v>821.81666666666661</v>
      </c>
      <c r="K469" s="31">
        <v>794.95</v>
      </c>
      <c r="L469" s="31">
        <v>771.1</v>
      </c>
      <c r="M469" s="31">
        <v>0.46566000000000002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1929.6</v>
      </c>
      <c r="D470" s="38">
        <v>1908.25</v>
      </c>
      <c r="E470" s="38">
        <v>1881.5</v>
      </c>
      <c r="F470" s="38">
        <v>1833.4</v>
      </c>
      <c r="G470" s="38">
        <v>1806.65</v>
      </c>
      <c r="H470" s="38">
        <v>1956.35</v>
      </c>
      <c r="I470" s="38">
        <v>1983.1</v>
      </c>
      <c r="J470" s="38">
        <v>2031.1999999999998</v>
      </c>
      <c r="K470" s="31">
        <v>1935</v>
      </c>
      <c r="L470" s="31">
        <v>1860.15</v>
      </c>
      <c r="M470" s="31">
        <v>14.800090000000001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32.4</v>
      </c>
      <c r="D471" s="38">
        <v>32.550000000000004</v>
      </c>
      <c r="E471" s="38">
        <v>32.100000000000009</v>
      </c>
      <c r="F471" s="38">
        <v>31.800000000000004</v>
      </c>
      <c r="G471" s="38">
        <v>31.350000000000009</v>
      </c>
      <c r="H471" s="38">
        <v>32.850000000000009</v>
      </c>
      <c r="I471" s="38">
        <v>33.300000000000011</v>
      </c>
      <c r="J471" s="38">
        <v>33.600000000000009</v>
      </c>
      <c r="K471" s="31">
        <v>33</v>
      </c>
      <c r="L471" s="31">
        <v>32.25</v>
      </c>
      <c r="M471" s="31">
        <v>47.060270000000003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287.75</v>
      </c>
      <c r="D472" s="38">
        <v>288.16666666666669</v>
      </c>
      <c r="E472" s="38">
        <v>284.18333333333339</v>
      </c>
      <c r="F472" s="38">
        <v>280.61666666666673</v>
      </c>
      <c r="G472" s="38">
        <v>276.63333333333344</v>
      </c>
      <c r="H472" s="38">
        <v>291.73333333333335</v>
      </c>
      <c r="I472" s="38">
        <v>295.71666666666658</v>
      </c>
      <c r="J472" s="38">
        <v>299.2833333333333</v>
      </c>
      <c r="K472" s="31">
        <v>292.14999999999998</v>
      </c>
      <c r="L472" s="31">
        <v>284.60000000000002</v>
      </c>
      <c r="M472" s="31">
        <v>5.9040600000000003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389</v>
      </c>
      <c r="D473" s="38">
        <v>393.25</v>
      </c>
      <c r="E473" s="38">
        <v>384.05</v>
      </c>
      <c r="F473" s="38">
        <v>379.1</v>
      </c>
      <c r="G473" s="38">
        <v>369.90000000000003</v>
      </c>
      <c r="H473" s="38">
        <v>398.2</v>
      </c>
      <c r="I473" s="38">
        <v>407.40000000000003</v>
      </c>
      <c r="J473" s="38">
        <v>412.34999999999997</v>
      </c>
      <c r="K473" s="31">
        <v>402.45</v>
      </c>
      <c r="L473" s="31">
        <v>388.3</v>
      </c>
      <c r="M473" s="31">
        <v>4.0162300000000002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777.1</v>
      </c>
      <c r="D474" s="38">
        <v>771.69999999999993</v>
      </c>
      <c r="E474" s="38">
        <v>758.39999999999986</v>
      </c>
      <c r="F474" s="38">
        <v>739.69999999999993</v>
      </c>
      <c r="G474" s="38">
        <v>726.39999999999986</v>
      </c>
      <c r="H474" s="38">
        <v>790.39999999999986</v>
      </c>
      <c r="I474" s="38">
        <v>803.69999999999982</v>
      </c>
      <c r="J474" s="38">
        <v>822.39999999999986</v>
      </c>
      <c r="K474" s="31">
        <v>785</v>
      </c>
      <c r="L474" s="31">
        <v>753</v>
      </c>
      <c r="M474" s="31">
        <v>0.86351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2868.5</v>
      </c>
      <c r="D475" s="38">
        <v>2866.15</v>
      </c>
      <c r="E475" s="38">
        <v>2813.3500000000004</v>
      </c>
      <c r="F475" s="38">
        <v>2758.2000000000003</v>
      </c>
      <c r="G475" s="38">
        <v>2705.4000000000005</v>
      </c>
      <c r="H475" s="38">
        <v>2921.3</v>
      </c>
      <c r="I475" s="38">
        <v>2974.1000000000004</v>
      </c>
      <c r="J475" s="38">
        <v>3029.25</v>
      </c>
      <c r="K475" s="31">
        <v>2918.95</v>
      </c>
      <c r="L475" s="31">
        <v>2811</v>
      </c>
      <c r="M475" s="31">
        <v>1.1979299999999999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43.7</v>
      </c>
      <c r="D476" s="38">
        <v>43.116666666666674</v>
      </c>
      <c r="E476" s="38">
        <v>42.283333333333346</v>
      </c>
      <c r="F476" s="38">
        <v>40.866666666666674</v>
      </c>
      <c r="G476" s="38">
        <v>40.033333333333346</v>
      </c>
      <c r="H476" s="38">
        <v>44.533333333333346</v>
      </c>
      <c r="I476" s="38">
        <v>45.366666666666674</v>
      </c>
      <c r="J476" s="38">
        <v>46.783333333333346</v>
      </c>
      <c r="K476" s="31">
        <v>43.95</v>
      </c>
      <c r="L476" s="31">
        <v>41.7</v>
      </c>
      <c r="M476" s="31">
        <v>130.79401999999999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1344.9</v>
      </c>
      <c r="D477" s="38">
        <v>1339.5</v>
      </c>
      <c r="E477" s="38">
        <v>1326.2</v>
      </c>
      <c r="F477" s="38">
        <v>1307.5</v>
      </c>
      <c r="G477" s="38">
        <v>1294.2</v>
      </c>
      <c r="H477" s="38">
        <v>1358.2</v>
      </c>
      <c r="I477" s="38">
        <v>1371.5000000000002</v>
      </c>
      <c r="J477" s="38">
        <v>1390.2</v>
      </c>
      <c r="K477" s="31">
        <v>1352.8</v>
      </c>
      <c r="L477" s="31">
        <v>1320.8</v>
      </c>
      <c r="M477" s="31">
        <v>9.5192700000000006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29.35</v>
      </c>
      <c r="D478" s="38">
        <v>29.2</v>
      </c>
      <c r="E478" s="38">
        <v>28.45</v>
      </c>
      <c r="F478" s="38">
        <v>27.55</v>
      </c>
      <c r="G478" s="38">
        <v>26.8</v>
      </c>
      <c r="H478" s="38">
        <v>30.099999999999998</v>
      </c>
      <c r="I478" s="38">
        <v>30.849999999999998</v>
      </c>
      <c r="J478" s="38">
        <v>31.749999999999996</v>
      </c>
      <c r="K478" s="31">
        <v>29.95</v>
      </c>
      <c r="L478" s="31">
        <v>28.3</v>
      </c>
      <c r="M478" s="31">
        <v>280.66075000000001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403.65</v>
      </c>
      <c r="D479" s="38">
        <v>405.7166666666667</v>
      </c>
      <c r="E479" s="38">
        <v>397.93333333333339</v>
      </c>
      <c r="F479" s="38">
        <v>392.2166666666667</v>
      </c>
      <c r="G479" s="38">
        <v>384.43333333333339</v>
      </c>
      <c r="H479" s="38">
        <v>411.43333333333339</v>
      </c>
      <c r="I479" s="38">
        <v>419.2166666666667</v>
      </c>
      <c r="J479" s="38">
        <v>424.93333333333339</v>
      </c>
      <c r="K479" s="31">
        <v>413.5</v>
      </c>
      <c r="L479" s="31">
        <v>400</v>
      </c>
      <c r="M479" s="31">
        <v>1.86086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8054.3</v>
      </c>
      <c r="D480" s="38">
        <v>8071.9666666666672</v>
      </c>
      <c r="E480" s="38">
        <v>8001.3833333333341</v>
      </c>
      <c r="F480" s="38">
        <v>7948.4666666666672</v>
      </c>
      <c r="G480" s="38">
        <v>7877.8833333333341</v>
      </c>
      <c r="H480" s="38">
        <v>8124.8833333333341</v>
      </c>
      <c r="I480" s="38">
        <v>8195.4666666666672</v>
      </c>
      <c r="J480" s="38">
        <v>8248.383333333335</v>
      </c>
      <c r="K480" s="31">
        <v>8142.55</v>
      </c>
      <c r="L480" s="31">
        <v>8019.05</v>
      </c>
      <c r="M480" s="31">
        <v>5.44313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92.2</v>
      </c>
      <c r="D481" s="38">
        <v>91.3</v>
      </c>
      <c r="E481" s="38">
        <v>89.899999999999991</v>
      </c>
      <c r="F481" s="38">
        <v>87.6</v>
      </c>
      <c r="G481" s="38">
        <v>86.199999999999989</v>
      </c>
      <c r="H481" s="38">
        <v>93.6</v>
      </c>
      <c r="I481" s="38">
        <v>95</v>
      </c>
      <c r="J481" s="38">
        <v>97.3</v>
      </c>
      <c r="K481" s="31">
        <v>92.7</v>
      </c>
      <c r="L481" s="31">
        <v>89</v>
      </c>
      <c r="M481" s="31">
        <v>153.36240000000001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1539.1</v>
      </c>
      <c r="D482" s="38">
        <v>1527.1999999999998</v>
      </c>
      <c r="E482" s="38">
        <v>1512.0999999999997</v>
      </c>
      <c r="F482" s="38">
        <v>1485.1</v>
      </c>
      <c r="G482" s="38">
        <v>1469.9999999999998</v>
      </c>
      <c r="H482" s="38">
        <v>1554.1999999999996</v>
      </c>
      <c r="I482" s="38">
        <v>1569.3</v>
      </c>
      <c r="J482" s="38">
        <v>1596.2999999999995</v>
      </c>
      <c r="K482" s="31">
        <v>1542.3</v>
      </c>
      <c r="L482" s="31">
        <v>1500.2</v>
      </c>
      <c r="M482" s="31">
        <v>0.95855000000000001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986.75</v>
      </c>
      <c r="D483" s="38">
        <v>988</v>
      </c>
      <c r="E483" s="38">
        <v>980.3</v>
      </c>
      <c r="F483" s="38">
        <v>973.84999999999991</v>
      </c>
      <c r="G483" s="38">
        <v>966.14999999999986</v>
      </c>
      <c r="H483" s="38">
        <v>994.45</v>
      </c>
      <c r="I483" s="38">
        <v>1002.1500000000001</v>
      </c>
      <c r="J483" s="31">
        <v>1008.6000000000001</v>
      </c>
      <c r="K483" s="31">
        <v>995.7</v>
      </c>
      <c r="L483" s="31">
        <v>981.55</v>
      </c>
      <c r="M483" s="58">
        <v>8.1322299999999998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584.1</v>
      </c>
      <c r="D484" s="38">
        <v>583.08333333333337</v>
      </c>
      <c r="E484" s="38">
        <v>573.2166666666667</v>
      </c>
      <c r="F484" s="38">
        <v>562.33333333333337</v>
      </c>
      <c r="G484" s="38">
        <v>552.4666666666667</v>
      </c>
      <c r="H484" s="38">
        <v>593.9666666666667</v>
      </c>
      <c r="I484" s="38">
        <v>603.83333333333326</v>
      </c>
      <c r="J484" s="31">
        <v>614.7166666666667</v>
      </c>
      <c r="K484" s="31">
        <v>592.95000000000005</v>
      </c>
      <c r="L484" s="31">
        <v>572.20000000000005</v>
      </c>
      <c r="M484" s="58">
        <v>3.0087299999999999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590.29999999999995</v>
      </c>
      <c r="D485" s="38">
        <v>592.26666666666665</v>
      </c>
      <c r="E485" s="38">
        <v>584.0333333333333</v>
      </c>
      <c r="F485" s="38">
        <v>577.76666666666665</v>
      </c>
      <c r="G485" s="38">
        <v>569.5333333333333</v>
      </c>
      <c r="H485" s="38">
        <v>598.5333333333333</v>
      </c>
      <c r="I485" s="38">
        <v>606.76666666666665</v>
      </c>
      <c r="J485" s="38">
        <v>613.0333333333333</v>
      </c>
      <c r="K485" s="31">
        <v>600.5</v>
      </c>
      <c r="L485" s="31">
        <v>586</v>
      </c>
      <c r="M485" s="31">
        <v>20.871030000000001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767.15</v>
      </c>
      <c r="D486" s="38">
        <v>768.06666666666661</v>
      </c>
      <c r="E486" s="38">
        <v>759.18333333333317</v>
      </c>
      <c r="F486" s="38">
        <v>751.21666666666658</v>
      </c>
      <c r="G486" s="38">
        <v>742.33333333333314</v>
      </c>
      <c r="H486" s="38">
        <v>776.03333333333319</v>
      </c>
      <c r="I486" s="38">
        <v>784.91666666666663</v>
      </c>
      <c r="J486" s="31">
        <v>792.88333333333321</v>
      </c>
      <c r="K486" s="31">
        <v>776.95</v>
      </c>
      <c r="L486" s="31">
        <v>760.1</v>
      </c>
      <c r="M486" s="58">
        <v>1.0852900000000001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664.65</v>
      </c>
      <c r="D487" s="38">
        <v>666.96666666666658</v>
      </c>
      <c r="E487" s="38">
        <v>655.13333333333321</v>
      </c>
      <c r="F487" s="38">
        <v>645.61666666666667</v>
      </c>
      <c r="G487" s="38">
        <v>633.7833333333333</v>
      </c>
      <c r="H487" s="38">
        <v>676.48333333333312</v>
      </c>
      <c r="I487" s="38">
        <v>688.31666666666638</v>
      </c>
      <c r="J487" s="38">
        <v>697.83333333333303</v>
      </c>
      <c r="K487" s="31">
        <v>678.8</v>
      </c>
      <c r="L487" s="31">
        <v>657.45</v>
      </c>
      <c r="M487" s="31">
        <v>8.3577399999999997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377.65</v>
      </c>
      <c r="D488" s="38">
        <v>381.18333333333334</v>
      </c>
      <c r="E488" s="38">
        <v>371.91666666666669</v>
      </c>
      <c r="F488" s="38">
        <v>366.18333333333334</v>
      </c>
      <c r="G488" s="38">
        <v>356.91666666666669</v>
      </c>
      <c r="H488" s="38">
        <v>386.91666666666669</v>
      </c>
      <c r="I488" s="38">
        <v>396.18333333333334</v>
      </c>
      <c r="J488" s="38">
        <v>401.91666666666669</v>
      </c>
      <c r="K488" s="31">
        <v>390.45</v>
      </c>
      <c r="L488" s="31">
        <v>375.45</v>
      </c>
      <c r="M488" s="31">
        <v>2.20655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340.3</v>
      </c>
      <c r="D489" s="38">
        <v>341.48333333333335</v>
      </c>
      <c r="E489" s="38">
        <v>336.01666666666671</v>
      </c>
      <c r="F489" s="38">
        <v>331.73333333333335</v>
      </c>
      <c r="G489" s="38">
        <v>326.26666666666671</v>
      </c>
      <c r="H489" s="38">
        <v>345.76666666666671</v>
      </c>
      <c r="I489" s="38">
        <v>351.23333333333341</v>
      </c>
      <c r="J489" s="38">
        <v>355.51666666666671</v>
      </c>
      <c r="K489" s="31">
        <v>346.95</v>
      </c>
      <c r="L489" s="31">
        <v>337.2</v>
      </c>
      <c r="M489" s="31">
        <v>1.7445299999999999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376.95</v>
      </c>
      <c r="D490" s="38">
        <v>378.5</v>
      </c>
      <c r="E490" s="38">
        <v>370.5</v>
      </c>
      <c r="F490" s="38">
        <v>364.05</v>
      </c>
      <c r="G490" s="38">
        <v>356.05</v>
      </c>
      <c r="H490" s="38">
        <v>384.95</v>
      </c>
      <c r="I490" s="38">
        <v>392.95</v>
      </c>
      <c r="J490" s="38">
        <v>399.4</v>
      </c>
      <c r="K490" s="31">
        <v>386.5</v>
      </c>
      <c r="L490" s="31">
        <v>372.05</v>
      </c>
      <c r="M490" s="31">
        <v>2.2396600000000002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868.15</v>
      </c>
      <c r="D491" s="38">
        <v>857.98333333333323</v>
      </c>
      <c r="E491" s="38">
        <v>843.96666666666647</v>
      </c>
      <c r="F491" s="38">
        <v>819.78333333333319</v>
      </c>
      <c r="G491" s="38">
        <v>805.76666666666642</v>
      </c>
      <c r="H491" s="38">
        <v>882.16666666666652</v>
      </c>
      <c r="I491" s="38">
        <v>896.18333333333317</v>
      </c>
      <c r="J491" s="38">
        <v>920.36666666666656</v>
      </c>
      <c r="K491" s="31">
        <v>872</v>
      </c>
      <c r="L491" s="31">
        <v>833.8</v>
      </c>
      <c r="M491" s="31">
        <v>23.76829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1264.05</v>
      </c>
      <c r="D492" s="38">
        <v>1264</v>
      </c>
      <c r="E492" s="38">
        <v>1254.05</v>
      </c>
      <c r="F492" s="38">
        <v>1244.05</v>
      </c>
      <c r="G492" s="38">
        <v>1234.0999999999999</v>
      </c>
      <c r="H492" s="38">
        <v>1274</v>
      </c>
      <c r="I492" s="38">
        <v>1283.9499999999998</v>
      </c>
      <c r="J492" s="38">
        <v>1293.95</v>
      </c>
      <c r="K492" s="31">
        <v>1273.95</v>
      </c>
      <c r="L492" s="31">
        <v>1254</v>
      </c>
      <c r="M492" s="31">
        <v>0.37606000000000001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234</v>
      </c>
      <c r="D493" s="38">
        <v>235.15</v>
      </c>
      <c r="E493" s="38">
        <v>231.4</v>
      </c>
      <c r="F493" s="38">
        <v>228.8</v>
      </c>
      <c r="G493" s="38">
        <v>225.05</v>
      </c>
      <c r="H493" s="38">
        <v>237.75</v>
      </c>
      <c r="I493" s="38">
        <v>241.5</v>
      </c>
      <c r="J493" s="38">
        <v>244.1</v>
      </c>
      <c r="K493" s="31">
        <v>238.9</v>
      </c>
      <c r="L493" s="31">
        <v>232.55</v>
      </c>
      <c r="M493" s="31">
        <v>89.969179999999994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307.8</v>
      </c>
      <c r="D494" s="38">
        <v>304.58333333333331</v>
      </c>
      <c r="E494" s="38">
        <v>299.21666666666664</v>
      </c>
      <c r="F494" s="38">
        <v>290.63333333333333</v>
      </c>
      <c r="G494" s="38">
        <v>285.26666666666665</v>
      </c>
      <c r="H494" s="38">
        <v>313.16666666666663</v>
      </c>
      <c r="I494" s="38">
        <v>318.5333333333333</v>
      </c>
      <c r="J494" s="38">
        <v>327.11666666666662</v>
      </c>
      <c r="K494" s="31">
        <v>309.95</v>
      </c>
      <c r="L494" s="31">
        <v>296</v>
      </c>
      <c r="M494" s="31">
        <v>9.6600800000000007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471.4</v>
      </c>
      <c r="D495" s="38">
        <v>468.73333333333329</v>
      </c>
      <c r="E495" s="38">
        <v>458.76666666666659</v>
      </c>
      <c r="F495" s="38">
        <v>446.13333333333333</v>
      </c>
      <c r="G495" s="38">
        <v>436.16666666666663</v>
      </c>
      <c r="H495" s="38">
        <v>481.36666666666656</v>
      </c>
      <c r="I495" s="38">
        <v>491.33333333333326</v>
      </c>
      <c r="J495" s="38">
        <v>503.96666666666653</v>
      </c>
      <c r="K495" s="31">
        <v>478.7</v>
      </c>
      <c r="L495" s="31">
        <v>456.1</v>
      </c>
      <c r="M495" s="31">
        <v>0.57516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1821.8</v>
      </c>
      <c r="D496" s="38">
        <v>1816.05</v>
      </c>
      <c r="E496" s="38">
        <v>1805.85</v>
      </c>
      <c r="F496" s="38">
        <v>1789.8999999999999</v>
      </c>
      <c r="G496" s="38">
        <v>1779.6999999999998</v>
      </c>
      <c r="H496" s="38">
        <v>1832</v>
      </c>
      <c r="I496" s="38">
        <v>1842.2000000000003</v>
      </c>
      <c r="J496" s="38">
        <v>1858.15</v>
      </c>
      <c r="K496" s="31">
        <v>1826.25</v>
      </c>
      <c r="L496" s="31">
        <v>1800.1</v>
      </c>
      <c r="M496" s="31">
        <v>0.25041000000000002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2281.85</v>
      </c>
      <c r="D497" s="38">
        <v>2286.15</v>
      </c>
      <c r="E497" s="38">
        <v>2247.3000000000002</v>
      </c>
      <c r="F497" s="38">
        <v>2212.75</v>
      </c>
      <c r="G497" s="38">
        <v>2173.9</v>
      </c>
      <c r="H497" s="38">
        <v>2320.7000000000003</v>
      </c>
      <c r="I497" s="38">
        <v>2359.5499999999997</v>
      </c>
      <c r="J497" s="38">
        <v>2394.1000000000004</v>
      </c>
      <c r="K497" s="31">
        <v>2325</v>
      </c>
      <c r="L497" s="31">
        <v>2251.6</v>
      </c>
      <c r="M497" s="31">
        <v>0.10539999999999999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8.0500000000000007</v>
      </c>
      <c r="D498" s="38">
        <v>8.0000000000000018</v>
      </c>
      <c r="E498" s="38">
        <v>7.8500000000000032</v>
      </c>
      <c r="F498" s="38">
        <v>7.6500000000000012</v>
      </c>
      <c r="G498" s="38">
        <v>7.5000000000000027</v>
      </c>
      <c r="H498" s="38">
        <v>8.2000000000000028</v>
      </c>
      <c r="I498" s="38">
        <v>8.3500000000000014</v>
      </c>
      <c r="J498" s="38">
        <v>8.5500000000000043</v>
      </c>
      <c r="K498" s="31">
        <v>8.15</v>
      </c>
      <c r="L498" s="31">
        <v>7.8</v>
      </c>
      <c r="M498" s="31">
        <v>842.13332000000003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825.4</v>
      </c>
      <c r="D499" s="38">
        <v>816.33333333333337</v>
      </c>
      <c r="E499" s="38">
        <v>803.26666666666677</v>
      </c>
      <c r="F499" s="38">
        <v>781.13333333333344</v>
      </c>
      <c r="G499" s="38">
        <v>768.06666666666683</v>
      </c>
      <c r="H499" s="38">
        <v>838.4666666666667</v>
      </c>
      <c r="I499" s="38">
        <v>851.5333333333333</v>
      </c>
      <c r="J499" s="38">
        <v>873.66666666666663</v>
      </c>
      <c r="K499" s="31">
        <v>829.4</v>
      </c>
      <c r="L499" s="31">
        <v>794.2</v>
      </c>
      <c r="M499" s="31">
        <v>22.79372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328.25</v>
      </c>
      <c r="D500" s="38">
        <v>328.18333333333334</v>
      </c>
      <c r="E500" s="38">
        <v>321.36666666666667</v>
      </c>
      <c r="F500" s="38">
        <v>314.48333333333335</v>
      </c>
      <c r="G500" s="38">
        <v>307.66666666666669</v>
      </c>
      <c r="H500" s="38">
        <v>335.06666666666666</v>
      </c>
      <c r="I500" s="38">
        <v>341.88333333333338</v>
      </c>
      <c r="J500" s="38">
        <v>348.76666666666665</v>
      </c>
      <c r="K500" s="31">
        <v>335</v>
      </c>
      <c r="L500" s="31">
        <v>321.3</v>
      </c>
      <c r="M500" s="31">
        <v>7.9297399999999998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115.1</v>
      </c>
      <c r="D501" s="38">
        <v>115.38333333333333</v>
      </c>
      <c r="E501" s="38">
        <v>113.11666666666665</v>
      </c>
      <c r="F501" s="38">
        <v>111.13333333333333</v>
      </c>
      <c r="G501" s="38">
        <v>108.86666666666665</v>
      </c>
      <c r="H501" s="38">
        <v>117.36666666666665</v>
      </c>
      <c r="I501" s="38">
        <v>119.63333333333333</v>
      </c>
      <c r="J501" s="38">
        <v>121.61666666666665</v>
      </c>
      <c r="K501" s="31">
        <v>117.65</v>
      </c>
      <c r="L501" s="31">
        <v>113.4</v>
      </c>
      <c r="M501" s="31">
        <v>17.575410000000002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928.85</v>
      </c>
      <c r="D502" s="38">
        <v>930.75</v>
      </c>
      <c r="E502" s="38">
        <v>915.1</v>
      </c>
      <c r="F502" s="38">
        <v>901.35</v>
      </c>
      <c r="G502" s="38">
        <v>885.7</v>
      </c>
      <c r="H502" s="38">
        <v>944.5</v>
      </c>
      <c r="I502" s="38">
        <v>960.15000000000009</v>
      </c>
      <c r="J502" s="38">
        <v>973.9</v>
      </c>
      <c r="K502" s="31">
        <v>946.4</v>
      </c>
      <c r="L502" s="31">
        <v>917</v>
      </c>
      <c r="M502" s="31">
        <v>0.85097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1559.15</v>
      </c>
      <c r="D503" s="38">
        <v>1547.6333333333332</v>
      </c>
      <c r="E503" s="38">
        <v>1521.5166666666664</v>
      </c>
      <c r="F503" s="38">
        <v>1483.8833333333332</v>
      </c>
      <c r="G503" s="38">
        <v>1457.7666666666664</v>
      </c>
      <c r="H503" s="38">
        <v>1585.2666666666664</v>
      </c>
      <c r="I503" s="38">
        <v>1611.3833333333332</v>
      </c>
      <c r="J503" s="38">
        <v>1649.0166666666664</v>
      </c>
      <c r="K503" s="31">
        <v>1573.75</v>
      </c>
      <c r="L503" s="31">
        <v>1510</v>
      </c>
      <c r="M503" s="31">
        <v>1.64144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415.15</v>
      </c>
      <c r="D504" s="38">
        <v>413.61666666666662</v>
      </c>
      <c r="E504" s="38">
        <v>411.03333333333325</v>
      </c>
      <c r="F504" s="38">
        <v>406.91666666666663</v>
      </c>
      <c r="G504" s="38">
        <v>404.33333333333326</v>
      </c>
      <c r="H504" s="38">
        <v>417.73333333333323</v>
      </c>
      <c r="I504" s="38">
        <v>420.31666666666661</v>
      </c>
      <c r="J504" s="38">
        <v>424.43333333333322</v>
      </c>
      <c r="K504" s="31">
        <v>416.2</v>
      </c>
      <c r="L504" s="31">
        <v>409.5</v>
      </c>
      <c r="M504" s="31">
        <v>28.960899999999999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16.95</v>
      </c>
      <c r="D505" s="38">
        <v>16.95</v>
      </c>
      <c r="E505" s="38">
        <v>16.799999999999997</v>
      </c>
      <c r="F505" s="38">
        <v>16.649999999999999</v>
      </c>
      <c r="G505" s="38">
        <v>16.499999999999996</v>
      </c>
      <c r="H505" s="38">
        <v>17.099999999999998</v>
      </c>
      <c r="I505" s="38">
        <v>17.249999999999996</v>
      </c>
      <c r="J505" s="31">
        <v>17.399999999999999</v>
      </c>
      <c r="K505" s="31">
        <v>17.100000000000001</v>
      </c>
      <c r="L505" s="31">
        <v>16.8</v>
      </c>
      <c r="M505" s="58">
        <v>846.92729999999995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271.39999999999998</v>
      </c>
      <c r="D506" s="38">
        <v>272.18333333333334</v>
      </c>
      <c r="E506" s="38">
        <v>264.91666666666669</v>
      </c>
      <c r="F506" s="38">
        <v>258.43333333333334</v>
      </c>
      <c r="G506" s="38">
        <v>251.16666666666669</v>
      </c>
      <c r="H506" s="38">
        <v>278.66666666666669</v>
      </c>
      <c r="I506" s="38">
        <v>285.93333333333334</v>
      </c>
      <c r="J506" s="31">
        <v>292.41666666666669</v>
      </c>
      <c r="K506" s="31">
        <v>279.45</v>
      </c>
      <c r="L506" s="31">
        <v>265.7</v>
      </c>
      <c r="M506" s="58">
        <v>219.45155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502.55</v>
      </c>
      <c r="D507" s="38">
        <v>509.13333333333327</v>
      </c>
      <c r="E507" s="38">
        <v>489.46666666666658</v>
      </c>
      <c r="F507" s="38">
        <v>476.38333333333333</v>
      </c>
      <c r="G507" s="38">
        <v>456.71666666666664</v>
      </c>
      <c r="H507" s="38">
        <v>522.21666666666647</v>
      </c>
      <c r="I507" s="38">
        <v>541.88333333333321</v>
      </c>
      <c r="J507" s="38">
        <v>554.96666666666647</v>
      </c>
      <c r="K507" s="31">
        <v>528.79999999999995</v>
      </c>
      <c r="L507" s="31">
        <v>496.05</v>
      </c>
      <c r="M507" s="31">
        <v>23.861609999999999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13459.55</v>
      </c>
      <c r="D508" s="38">
        <v>13562.083333333334</v>
      </c>
      <c r="E508" s="38">
        <v>13124.166666666668</v>
      </c>
      <c r="F508" s="38">
        <v>12788.783333333335</v>
      </c>
      <c r="G508" s="38">
        <v>12350.866666666669</v>
      </c>
      <c r="H508" s="38">
        <v>13897.466666666667</v>
      </c>
      <c r="I508" s="38">
        <v>14335.383333333335</v>
      </c>
      <c r="J508" s="38">
        <v>14670.766666666666</v>
      </c>
      <c r="K508" s="31">
        <v>14000</v>
      </c>
      <c r="L508" s="31">
        <v>13226.7</v>
      </c>
      <c r="M508" s="31">
        <v>5.185E-2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92.75</v>
      </c>
      <c r="D509" s="38">
        <v>92.5</v>
      </c>
      <c r="E509" s="38">
        <v>91.6</v>
      </c>
      <c r="F509" s="38">
        <v>90.449999999999989</v>
      </c>
      <c r="G509" s="38">
        <v>89.549999999999983</v>
      </c>
      <c r="H509" s="38">
        <v>93.65</v>
      </c>
      <c r="I509" s="38">
        <v>94.550000000000011</v>
      </c>
      <c r="J509" s="31">
        <v>95.700000000000017</v>
      </c>
      <c r="K509" s="31">
        <v>93.4</v>
      </c>
      <c r="L509" s="31">
        <v>91.35</v>
      </c>
      <c r="M509" s="58">
        <v>466.68446999999998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641.65</v>
      </c>
      <c r="D510" s="38">
        <v>645.11666666666667</v>
      </c>
      <c r="E510" s="38">
        <v>633.13333333333333</v>
      </c>
      <c r="F510" s="38">
        <v>624.61666666666667</v>
      </c>
      <c r="G510" s="38">
        <v>612.63333333333333</v>
      </c>
      <c r="H510" s="38">
        <v>653.63333333333333</v>
      </c>
      <c r="I510" s="38">
        <v>665.61666666666667</v>
      </c>
      <c r="J510" s="38">
        <v>674.13333333333333</v>
      </c>
      <c r="K510" s="31">
        <v>657.1</v>
      </c>
      <c r="L510" s="31">
        <v>636.6</v>
      </c>
      <c r="M510" s="31">
        <v>13.09342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1521.8</v>
      </c>
      <c r="D511" s="38">
        <v>1521.1666666666667</v>
      </c>
      <c r="E511" s="38">
        <v>1504.8333333333335</v>
      </c>
      <c r="F511" s="38">
        <v>1487.8666666666668</v>
      </c>
      <c r="G511" s="38">
        <v>1471.5333333333335</v>
      </c>
      <c r="H511" s="38">
        <v>1538.1333333333334</v>
      </c>
      <c r="I511" s="38">
        <v>1554.4666666666669</v>
      </c>
      <c r="J511" s="38">
        <v>1571.4333333333334</v>
      </c>
      <c r="K511" s="31">
        <v>1537.5</v>
      </c>
      <c r="L511" s="31">
        <v>1504.2</v>
      </c>
      <c r="M511" s="31">
        <v>0.42266999999999999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53"/>
      <c r="B5" s="354"/>
      <c r="C5" s="353"/>
      <c r="D5" s="354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55" t="s">
        <v>567</v>
      </c>
      <c r="C7" s="354"/>
      <c r="D7" s="7">
        <f>Main!B10</f>
        <v>45154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45152</v>
      </c>
      <c r="B10" s="32">
        <v>531400</v>
      </c>
      <c r="C10" s="31" t="s">
        <v>1093</v>
      </c>
      <c r="D10" s="31" t="s">
        <v>1094</v>
      </c>
      <c r="E10" s="31" t="s">
        <v>576</v>
      </c>
      <c r="F10" s="93">
        <v>1074772</v>
      </c>
      <c r="G10" s="32">
        <v>85.15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45152</v>
      </c>
      <c r="B11" s="32">
        <v>531400</v>
      </c>
      <c r="C11" s="31" t="s">
        <v>1093</v>
      </c>
      <c r="D11" s="31" t="s">
        <v>1095</v>
      </c>
      <c r="E11" s="31" t="s">
        <v>577</v>
      </c>
      <c r="F11" s="93">
        <v>3091500</v>
      </c>
      <c r="G11" s="32">
        <v>85.69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45152</v>
      </c>
      <c r="B12" s="32">
        <v>531400</v>
      </c>
      <c r="C12" s="31" t="s">
        <v>1093</v>
      </c>
      <c r="D12" s="31" t="s">
        <v>1096</v>
      </c>
      <c r="E12" s="31" t="s">
        <v>576</v>
      </c>
      <c r="F12" s="93">
        <v>300000</v>
      </c>
      <c r="G12" s="32">
        <v>85.25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45152</v>
      </c>
      <c r="B13" s="32">
        <v>541702</v>
      </c>
      <c r="C13" s="31" t="s">
        <v>1097</v>
      </c>
      <c r="D13" s="31" t="s">
        <v>1098</v>
      </c>
      <c r="E13" s="31" t="s">
        <v>577</v>
      </c>
      <c r="F13" s="93">
        <v>823936</v>
      </c>
      <c r="G13" s="32">
        <v>21.27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45152</v>
      </c>
      <c r="B14" s="32">
        <v>512149</v>
      </c>
      <c r="C14" s="31" t="s">
        <v>1099</v>
      </c>
      <c r="D14" s="31" t="s">
        <v>1011</v>
      </c>
      <c r="E14" s="31" t="s">
        <v>577</v>
      </c>
      <c r="F14" s="93">
        <v>2000000</v>
      </c>
      <c r="G14" s="32">
        <v>1.35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45152</v>
      </c>
      <c r="B15" s="32">
        <v>530249</v>
      </c>
      <c r="C15" s="31" t="s">
        <v>1100</v>
      </c>
      <c r="D15" s="31" t="s">
        <v>1101</v>
      </c>
      <c r="E15" s="31" t="s">
        <v>576</v>
      </c>
      <c r="F15" s="93">
        <v>19000</v>
      </c>
      <c r="G15" s="32">
        <v>10.47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45152</v>
      </c>
      <c r="B16" s="32">
        <v>538715</v>
      </c>
      <c r="C16" s="31" t="s">
        <v>1102</v>
      </c>
      <c r="D16" s="31" t="s">
        <v>1103</v>
      </c>
      <c r="E16" s="31" t="s">
        <v>576</v>
      </c>
      <c r="F16" s="93">
        <v>55000</v>
      </c>
      <c r="G16" s="32">
        <v>280.89999999999998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45152</v>
      </c>
      <c r="B17" s="32">
        <v>538715</v>
      </c>
      <c r="C17" s="31" t="s">
        <v>1102</v>
      </c>
      <c r="D17" s="31" t="s">
        <v>1104</v>
      </c>
      <c r="E17" s="31" t="s">
        <v>577</v>
      </c>
      <c r="F17" s="93">
        <v>700000</v>
      </c>
      <c r="G17" s="32">
        <v>280.89999999999998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45152</v>
      </c>
      <c r="B18" s="32">
        <v>538715</v>
      </c>
      <c r="C18" s="31" t="s">
        <v>1102</v>
      </c>
      <c r="D18" s="31" t="s">
        <v>1105</v>
      </c>
      <c r="E18" s="31" t="s">
        <v>576</v>
      </c>
      <c r="F18" s="93">
        <v>85000</v>
      </c>
      <c r="G18" s="32">
        <v>280.89999999999998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45152</v>
      </c>
      <c r="B19" s="32">
        <v>538715</v>
      </c>
      <c r="C19" s="31" t="s">
        <v>1102</v>
      </c>
      <c r="D19" s="31" t="s">
        <v>1106</v>
      </c>
      <c r="E19" s="31" t="s">
        <v>576</v>
      </c>
      <c r="F19" s="93">
        <v>60000</v>
      </c>
      <c r="G19" s="32">
        <v>280.89999999999998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45152</v>
      </c>
      <c r="B20" s="32">
        <v>538715</v>
      </c>
      <c r="C20" s="31" t="s">
        <v>1102</v>
      </c>
      <c r="D20" s="31" t="s">
        <v>1107</v>
      </c>
      <c r="E20" s="31" t="s">
        <v>576</v>
      </c>
      <c r="F20" s="93">
        <v>546178</v>
      </c>
      <c r="G20" s="32">
        <v>280.89999999999998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45152</v>
      </c>
      <c r="B21" s="32">
        <v>541703</v>
      </c>
      <c r="C21" s="31" t="s">
        <v>1108</v>
      </c>
      <c r="D21" s="31" t="s">
        <v>1109</v>
      </c>
      <c r="E21" s="31" t="s">
        <v>577</v>
      </c>
      <c r="F21" s="93">
        <v>16000</v>
      </c>
      <c r="G21" s="32">
        <v>26.3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45152</v>
      </c>
      <c r="B22" s="32">
        <v>540614</v>
      </c>
      <c r="C22" s="31" t="s">
        <v>993</v>
      </c>
      <c r="D22" s="31" t="s">
        <v>1110</v>
      </c>
      <c r="E22" s="31" t="s">
        <v>577</v>
      </c>
      <c r="F22" s="93">
        <v>5000000</v>
      </c>
      <c r="G22" s="32">
        <v>1.37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45152</v>
      </c>
      <c r="B23" s="32">
        <v>540614</v>
      </c>
      <c r="C23" s="31" t="s">
        <v>993</v>
      </c>
      <c r="D23" s="31" t="s">
        <v>1111</v>
      </c>
      <c r="E23" s="31" t="s">
        <v>577</v>
      </c>
      <c r="F23" s="93">
        <v>22508380</v>
      </c>
      <c r="G23" s="32">
        <v>1.35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45152</v>
      </c>
      <c r="B24" s="32">
        <v>540614</v>
      </c>
      <c r="C24" s="31" t="s">
        <v>993</v>
      </c>
      <c r="D24" s="31" t="s">
        <v>1052</v>
      </c>
      <c r="E24" s="31" t="s">
        <v>577</v>
      </c>
      <c r="F24" s="93">
        <v>20195020</v>
      </c>
      <c r="G24" s="32">
        <v>1.37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45152</v>
      </c>
      <c r="B25" s="32">
        <v>540614</v>
      </c>
      <c r="C25" s="31" t="s">
        <v>993</v>
      </c>
      <c r="D25" s="31" t="s">
        <v>1009</v>
      </c>
      <c r="E25" s="31" t="s">
        <v>577</v>
      </c>
      <c r="F25" s="93">
        <v>11943069</v>
      </c>
      <c r="G25" s="32">
        <v>1.47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45152</v>
      </c>
      <c r="B26" s="32">
        <v>540614</v>
      </c>
      <c r="C26" s="31" t="s">
        <v>993</v>
      </c>
      <c r="D26" s="31" t="s">
        <v>1052</v>
      </c>
      <c r="E26" s="31" t="s">
        <v>576</v>
      </c>
      <c r="F26" s="93">
        <v>20000000</v>
      </c>
      <c r="G26" s="32">
        <v>1.39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45152</v>
      </c>
      <c r="B27" s="32">
        <v>540614</v>
      </c>
      <c r="C27" s="31" t="s">
        <v>993</v>
      </c>
      <c r="D27" s="31" t="s">
        <v>1112</v>
      </c>
      <c r="E27" s="31" t="s">
        <v>577</v>
      </c>
      <c r="F27" s="93">
        <v>38480699</v>
      </c>
      <c r="G27" s="32">
        <v>1.39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45152</v>
      </c>
      <c r="B28" s="32">
        <v>540614</v>
      </c>
      <c r="C28" s="31" t="s">
        <v>993</v>
      </c>
      <c r="D28" s="31" t="s">
        <v>1030</v>
      </c>
      <c r="E28" s="31" t="s">
        <v>577</v>
      </c>
      <c r="F28" s="93">
        <v>12284244</v>
      </c>
      <c r="G28" s="32">
        <v>1.47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45152</v>
      </c>
      <c r="B29" s="32">
        <v>540614</v>
      </c>
      <c r="C29" s="31" t="s">
        <v>993</v>
      </c>
      <c r="D29" s="31" t="s">
        <v>1030</v>
      </c>
      <c r="E29" s="31" t="s">
        <v>576</v>
      </c>
      <c r="F29" s="93">
        <v>13284244</v>
      </c>
      <c r="G29" s="32">
        <v>1.43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45152</v>
      </c>
      <c r="B30" s="32">
        <v>540614</v>
      </c>
      <c r="C30" s="31" t="s">
        <v>993</v>
      </c>
      <c r="D30" s="31" t="s">
        <v>1050</v>
      </c>
      <c r="E30" s="31" t="s">
        <v>576</v>
      </c>
      <c r="F30" s="93">
        <v>6119772</v>
      </c>
      <c r="G30" s="32">
        <v>1.37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45152</v>
      </c>
      <c r="B31" s="32">
        <v>540614</v>
      </c>
      <c r="C31" s="31" t="s">
        <v>993</v>
      </c>
      <c r="D31" s="31" t="s">
        <v>1051</v>
      </c>
      <c r="E31" s="31" t="s">
        <v>576</v>
      </c>
      <c r="F31" s="93">
        <v>6681474</v>
      </c>
      <c r="G31" s="32">
        <v>1.4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45152</v>
      </c>
      <c r="B32" s="32">
        <v>540614</v>
      </c>
      <c r="C32" s="31" t="s">
        <v>993</v>
      </c>
      <c r="D32" s="31" t="s">
        <v>1050</v>
      </c>
      <c r="E32" s="31" t="s">
        <v>577</v>
      </c>
      <c r="F32" s="93">
        <v>6119772</v>
      </c>
      <c r="G32" s="32">
        <v>1.43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45152</v>
      </c>
      <c r="B33" s="32">
        <v>540614</v>
      </c>
      <c r="C33" s="31" t="s">
        <v>993</v>
      </c>
      <c r="D33" s="31" t="s">
        <v>1051</v>
      </c>
      <c r="E33" s="31" t="s">
        <v>577</v>
      </c>
      <c r="F33" s="93">
        <v>6681474</v>
      </c>
      <c r="G33" s="32">
        <v>1.42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45152</v>
      </c>
      <c r="B34" s="32">
        <v>540614</v>
      </c>
      <c r="C34" s="31" t="s">
        <v>993</v>
      </c>
      <c r="D34" s="31" t="s">
        <v>1008</v>
      </c>
      <c r="E34" s="31" t="s">
        <v>577</v>
      </c>
      <c r="F34" s="93">
        <v>17293558</v>
      </c>
      <c r="G34" s="32">
        <v>1.43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45152</v>
      </c>
      <c r="B35" s="32">
        <v>540614</v>
      </c>
      <c r="C35" s="31" t="s">
        <v>993</v>
      </c>
      <c r="D35" s="31" t="s">
        <v>1008</v>
      </c>
      <c r="E35" s="31" t="s">
        <v>576</v>
      </c>
      <c r="F35" s="93">
        <v>17293558</v>
      </c>
      <c r="G35" s="32">
        <v>1.43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45152</v>
      </c>
      <c r="B36" s="32">
        <v>540614</v>
      </c>
      <c r="C36" s="31" t="s">
        <v>993</v>
      </c>
      <c r="D36" s="31" t="s">
        <v>1113</v>
      </c>
      <c r="E36" s="31" t="s">
        <v>577</v>
      </c>
      <c r="F36" s="93">
        <v>5399251</v>
      </c>
      <c r="G36" s="32">
        <v>1.39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45152</v>
      </c>
      <c r="B37" s="32">
        <v>540614</v>
      </c>
      <c r="C37" s="31" t="s">
        <v>993</v>
      </c>
      <c r="D37" s="31" t="s">
        <v>1113</v>
      </c>
      <c r="E37" s="31" t="s">
        <v>576</v>
      </c>
      <c r="F37" s="93">
        <v>5399255</v>
      </c>
      <c r="G37" s="32">
        <v>1.38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45152</v>
      </c>
      <c r="B38" s="32">
        <v>540614</v>
      </c>
      <c r="C38" s="31" t="s">
        <v>993</v>
      </c>
      <c r="D38" s="31" t="s">
        <v>1114</v>
      </c>
      <c r="E38" s="31" t="s">
        <v>577</v>
      </c>
      <c r="F38" s="93">
        <v>5000000</v>
      </c>
      <c r="G38" s="32">
        <v>1.37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45152</v>
      </c>
      <c r="B39" s="32">
        <v>540614</v>
      </c>
      <c r="C39" s="31" t="s">
        <v>993</v>
      </c>
      <c r="D39" s="31" t="s">
        <v>1009</v>
      </c>
      <c r="E39" s="31" t="s">
        <v>577</v>
      </c>
      <c r="F39" s="93">
        <v>9164867</v>
      </c>
      <c r="G39" s="32">
        <v>1.38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45152</v>
      </c>
      <c r="B40" s="32">
        <v>540614</v>
      </c>
      <c r="C40" s="31" t="s">
        <v>993</v>
      </c>
      <c r="D40" s="31" t="s">
        <v>1115</v>
      </c>
      <c r="E40" s="31" t="s">
        <v>577</v>
      </c>
      <c r="F40" s="93">
        <v>18301158</v>
      </c>
      <c r="G40" s="32">
        <v>1.4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45152</v>
      </c>
      <c r="B41" s="32">
        <v>540614</v>
      </c>
      <c r="C41" s="31" t="s">
        <v>993</v>
      </c>
      <c r="D41" s="31" t="s">
        <v>1009</v>
      </c>
      <c r="E41" s="31" t="s">
        <v>576</v>
      </c>
      <c r="F41" s="93">
        <v>5638065</v>
      </c>
      <c r="G41" s="32">
        <v>1.35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45152</v>
      </c>
      <c r="B42" s="32">
        <v>540614</v>
      </c>
      <c r="C42" s="31" t="s">
        <v>993</v>
      </c>
      <c r="D42" s="31" t="s">
        <v>1115</v>
      </c>
      <c r="E42" s="31" t="s">
        <v>576</v>
      </c>
      <c r="F42" s="93">
        <v>13000000</v>
      </c>
      <c r="G42" s="32">
        <v>1.39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45152</v>
      </c>
      <c r="B43" s="32">
        <v>540614</v>
      </c>
      <c r="C43" s="31" t="s">
        <v>993</v>
      </c>
      <c r="D43" s="31" t="s">
        <v>1010</v>
      </c>
      <c r="E43" s="31" t="s">
        <v>576</v>
      </c>
      <c r="F43" s="93">
        <v>26298258</v>
      </c>
      <c r="G43" s="32">
        <v>1.41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45152</v>
      </c>
      <c r="B44" s="32">
        <v>540614</v>
      </c>
      <c r="C44" s="31" t="s">
        <v>993</v>
      </c>
      <c r="D44" s="31" t="s">
        <v>1116</v>
      </c>
      <c r="E44" s="31" t="s">
        <v>576</v>
      </c>
      <c r="F44" s="93">
        <v>7038724</v>
      </c>
      <c r="G44" s="32">
        <v>1.43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45152</v>
      </c>
      <c r="B45" s="32">
        <v>540614</v>
      </c>
      <c r="C45" s="31" t="s">
        <v>993</v>
      </c>
      <c r="D45" s="31" t="s">
        <v>1117</v>
      </c>
      <c r="E45" s="31" t="s">
        <v>576</v>
      </c>
      <c r="F45" s="93">
        <v>8186900</v>
      </c>
      <c r="G45" s="32">
        <v>1.42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45152</v>
      </c>
      <c r="B46" s="32">
        <v>540614</v>
      </c>
      <c r="C46" s="31" t="s">
        <v>993</v>
      </c>
      <c r="D46" s="31" t="s">
        <v>1010</v>
      </c>
      <c r="E46" s="31" t="s">
        <v>577</v>
      </c>
      <c r="F46" s="93">
        <v>25081494</v>
      </c>
      <c r="G46" s="32">
        <v>1.42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45152</v>
      </c>
      <c r="B47" s="32">
        <v>540614</v>
      </c>
      <c r="C47" s="31" t="s">
        <v>993</v>
      </c>
      <c r="D47" s="31" t="s">
        <v>1116</v>
      </c>
      <c r="E47" s="31" t="s">
        <v>577</v>
      </c>
      <c r="F47" s="93">
        <v>7038724</v>
      </c>
      <c r="G47" s="32">
        <v>1.43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45152</v>
      </c>
      <c r="B48" s="32">
        <v>540614</v>
      </c>
      <c r="C48" s="31" t="s">
        <v>993</v>
      </c>
      <c r="D48" s="31" t="s">
        <v>1117</v>
      </c>
      <c r="E48" s="31" t="s">
        <v>577</v>
      </c>
      <c r="F48" s="93">
        <v>8186900</v>
      </c>
      <c r="G48" s="32">
        <v>1.42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45152</v>
      </c>
      <c r="B49" s="32">
        <v>533048</v>
      </c>
      <c r="C49" s="31" t="s">
        <v>1118</v>
      </c>
      <c r="D49" s="31" t="s">
        <v>1119</v>
      </c>
      <c r="E49" s="31" t="s">
        <v>576</v>
      </c>
      <c r="F49" s="93">
        <v>443272</v>
      </c>
      <c r="G49" s="32">
        <v>10.17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45152</v>
      </c>
      <c r="B50" s="32">
        <v>531913</v>
      </c>
      <c r="C50" s="31" t="s">
        <v>1053</v>
      </c>
      <c r="D50" s="31" t="s">
        <v>1120</v>
      </c>
      <c r="E50" s="31" t="s">
        <v>576</v>
      </c>
      <c r="F50" s="93">
        <v>38337</v>
      </c>
      <c r="G50" s="32">
        <v>8.06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45152</v>
      </c>
      <c r="B51" s="32">
        <v>531913</v>
      </c>
      <c r="C51" s="31" t="s">
        <v>1053</v>
      </c>
      <c r="D51" s="31" t="s">
        <v>1054</v>
      </c>
      <c r="E51" s="31" t="s">
        <v>577</v>
      </c>
      <c r="F51" s="93">
        <v>37501</v>
      </c>
      <c r="G51" s="32">
        <v>8.06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45152</v>
      </c>
      <c r="B52" s="32">
        <v>543433</v>
      </c>
      <c r="C52" s="31" t="s">
        <v>1121</v>
      </c>
      <c r="D52" s="31" t="s">
        <v>1028</v>
      </c>
      <c r="E52" s="31" t="s">
        <v>576</v>
      </c>
      <c r="F52" s="93">
        <v>200000</v>
      </c>
      <c r="G52" s="32">
        <v>511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45152</v>
      </c>
      <c r="B53" s="32">
        <v>540134</v>
      </c>
      <c r="C53" s="31" t="s">
        <v>1122</v>
      </c>
      <c r="D53" s="31" t="s">
        <v>1123</v>
      </c>
      <c r="E53" s="31" t="s">
        <v>577</v>
      </c>
      <c r="F53" s="93">
        <v>136093</v>
      </c>
      <c r="G53" s="32">
        <v>3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45152</v>
      </c>
      <c r="B54" s="32">
        <v>540134</v>
      </c>
      <c r="C54" s="31" t="s">
        <v>1122</v>
      </c>
      <c r="D54" s="31" t="s">
        <v>1124</v>
      </c>
      <c r="E54" s="31" t="s">
        <v>576</v>
      </c>
      <c r="F54" s="93">
        <v>250000</v>
      </c>
      <c r="G54" s="32">
        <v>3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45152</v>
      </c>
      <c r="B55" s="32">
        <v>540134</v>
      </c>
      <c r="C55" s="31" t="s">
        <v>1122</v>
      </c>
      <c r="D55" s="31" t="s">
        <v>1125</v>
      </c>
      <c r="E55" s="31" t="s">
        <v>577</v>
      </c>
      <c r="F55" s="93">
        <v>60591</v>
      </c>
      <c r="G55" s="32">
        <v>3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45152</v>
      </c>
      <c r="B56" s="32">
        <v>540134</v>
      </c>
      <c r="C56" s="31" t="s">
        <v>1122</v>
      </c>
      <c r="D56" s="31" t="s">
        <v>1126</v>
      </c>
      <c r="E56" s="31" t="s">
        <v>577</v>
      </c>
      <c r="F56" s="93">
        <v>34001</v>
      </c>
      <c r="G56" s="32">
        <v>3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45152</v>
      </c>
      <c r="B57" s="32">
        <v>543905</v>
      </c>
      <c r="C57" s="31" t="s">
        <v>1127</v>
      </c>
      <c r="D57" s="31" t="s">
        <v>1094</v>
      </c>
      <c r="E57" s="31" t="s">
        <v>577</v>
      </c>
      <c r="F57" s="93">
        <v>132800</v>
      </c>
      <c r="G57" s="32">
        <v>136.88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45152</v>
      </c>
      <c r="B58" s="32">
        <v>502901</v>
      </c>
      <c r="C58" s="31" t="s">
        <v>1128</v>
      </c>
      <c r="D58" s="31" t="s">
        <v>1129</v>
      </c>
      <c r="E58" s="31" t="s">
        <v>577</v>
      </c>
      <c r="F58" s="93">
        <v>472</v>
      </c>
      <c r="G58" s="32">
        <v>3578.37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45152</v>
      </c>
      <c r="B59" s="32">
        <v>502901</v>
      </c>
      <c r="C59" s="31" t="s">
        <v>1128</v>
      </c>
      <c r="D59" s="31" t="s">
        <v>1130</v>
      </c>
      <c r="E59" s="31" t="s">
        <v>576</v>
      </c>
      <c r="F59" s="93">
        <v>470</v>
      </c>
      <c r="G59" s="32">
        <v>3578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45152</v>
      </c>
      <c r="B60" s="32">
        <v>533148</v>
      </c>
      <c r="C60" s="31" t="s">
        <v>284</v>
      </c>
      <c r="D60" s="31" t="s">
        <v>1131</v>
      </c>
      <c r="E60" s="31" t="s">
        <v>576</v>
      </c>
      <c r="F60" s="93">
        <v>11911334</v>
      </c>
      <c r="G60" s="32">
        <v>345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45152</v>
      </c>
      <c r="B61" s="32">
        <v>533148</v>
      </c>
      <c r="C61" s="31" t="s">
        <v>284</v>
      </c>
      <c r="D61" s="31" t="s">
        <v>1132</v>
      </c>
      <c r="E61" s="31" t="s">
        <v>577</v>
      </c>
      <c r="F61" s="93">
        <v>16000000</v>
      </c>
      <c r="G61" s="32">
        <v>345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45152</v>
      </c>
      <c r="B62" s="32">
        <v>530689</v>
      </c>
      <c r="C62" s="31" t="s">
        <v>1133</v>
      </c>
      <c r="D62" s="31" t="s">
        <v>938</v>
      </c>
      <c r="E62" s="31" t="s">
        <v>577</v>
      </c>
      <c r="F62" s="93">
        <v>115000</v>
      </c>
      <c r="G62" s="32">
        <v>65.55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45152</v>
      </c>
      <c r="B63" s="32">
        <v>531503</v>
      </c>
      <c r="C63" s="31" t="s">
        <v>1134</v>
      </c>
      <c r="D63" s="31" t="s">
        <v>1135</v>
      </c>
      <c r="E63" s="31" t="s">
        <v>577</v>
      </c>
      <c r="F63" s="93">
        <v>62412</v>
      </c>
      <c r="G63" s="32">
        <v>34.340000000000003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45152</v>
      </c>
      <c r="B64" s="32">
        <v>543305</v>
      </c>
      <c r="C64" s="31" t="s">
        <v>1136</v>
      </c>
      <c r="D64" s="31" t="s">
        <v>1137</v>
      </c>
      <c r="E64" s="31" t="s">
        <v>577</v>
      </c>
      <c r="F64" s="93">
        <v>48000</v>
      </c>
      <c r="G64" s="32">
        <v>10.11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45152</v>
      </c>
      <c r="B65" s="32">
        <v>543305</v>
      </c>
      <c r="C65" s="31" t="s">
        <v>1136</v>
      </c>
      <c r="D65" s="31" t="s">
        <v>1137</v>
      </c>
      <c r="E65" s="31" t="s">
        <v>577</v>
      </c>
      <c r="F65" s="93">
        <v>24000</v>
      </c>
      <c r="G65" s="32">
        <v>10.33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45152</v>
      </c>
      <c r="B66" s="32">
        <v>530557</v>
      </c>
      <c r="C66" s="31" t="s">
        <v>1138</v>
      </c>
      <c r="D66" s="31" t="s">
        <v>1139</v>
      </c>
      <c r="E66" s="31" t="s">
        <v>577</v>
      </c>
      <c r="F66" s="93">
        <v>10481080</v>
      </c>
      <c r="G66" s="32">
        <v>0.45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45152</v>
      </c>
      <c r="B67" s="32">
        <v>530557</v>
      </c>
      <c r="C67" s="31" t="s">
        <v>1138</v>
      </c>
      <c r="D67" s="31" t="s">
        <v>1139</v>
      </c>
      <c r="E67" s="31" t="s">
        <v>577</v>
      </c>
      <c r="F67" s="93">
        <v>10481080</v>
      </c>
      <c r="G67" s="32">
        <v>0.46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45152</v>
      </c>
      <c r="B68" s="32">
        <v>540358</v>
      </c>
      <c r="C68" s="31" t="s">
        <v>1140</v>
      </c>
      <c r="D68" s="31" t="s">
        <v>1141</v>
      </c>
      <c r="E68" s="31" t="s">
        <v>577</v>
      </c>
      <c r="F68" s="93">
        <v>65000</v>
      </c>
      <c r="G68" s="32">
        <v>649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45152</v>
      </c>
      <c r="B69" s="32">
        <v>540358</v>
      </c>
      <c r="C69" s="31" t="s">
        <v>1140</v>
      </c>
      <c r="D69" s="31" t="s">
        <v>1142</v>
      </c>
      <c r="E69" s="31" t="s">
        <v>577</v>
      </c>
      <c r="F69" s="93">
        <v>70000</v>
      </c>
      <c r="G69" s="32">
        <v>648.96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45152</v>
      </c>
      <c r="B70" s="32">
        <v>543366</v>
      </c>
      <c r="C70" s="31" t="s">
        <v>994</v>
      </c>
      <c r="D70" s="31" t="s">
        <v>1143</v>
      </c>
      <c r="E70" s="31" t="s">
        <v>577</v>
      </c>
      <c r="F70" s="93">
        <v>13200</v>
      </c>
      <c r="G70" s="32">
        <v>78.739999999999995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45152</v>
      </c>
      <c r="B71" s="32">
        <v>543366</v>
      </c>
      <c r="C71" s="31" t="s">
        <v>994</v>
      </c>
      <c r="D71" s="31" t="s">
        <v>1144</v>
      </c>
      <c r="E71" s="31" t="s">
        <v>577</v>
      </c>
      <c r="F71" s="93">
        <v>4800</v>
      </c>
      <c r="G71" s="32">
        <v>77.150000000000006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45152</v>
      </c>
      <c r="B72" s="32">
        <v>543366</v>
      </c>
      <c r="C72" s="31" t="s">
        <v>994</v>
      </c>
      <c r="D72" s="31" t="s">
        <v>1055</v>
      </c>
      <c r="E72" s="31" t="s">
        <v>577</v>
      </c>
      <c r="F72" s="93">
        <v>2400</v>
      </c>
      <c r="G72" s="32">
        <v>77.3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45152</v>
      </c>
      <c r="B73" s="32">
        <v>543366</v>
      </c>
      <c r="C73" s="31" t="s">
        <v>994</v>
      </c>
      <c r="D73" s="31" t="s">
        <v>1055</v>
      </c>
      <c r="E73" s="31" t="s">
        <v>577</v>
      </c>
      <c r="F73" s="93">
        <v>7200</v>
      </c>
      <c r="G73" s="32">
        <v>77.680000000000007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45152</v>
      </c>
      <c r="B74" s="32">
        <v>543366</v>
      </c>
      <c r="C74" s="31" t="s">
        <v>994</v>
      </c>
      <c r="D74" s="31" t="s">
        <v>1056</v>
      </c>
      <c r="E74" s="31" t="s">
        <v>577</v>
      </c>
      <c r="F74" s="93">
        <v>6000</v>
      </c>
      <c r="G74" s="32">
        <v>80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45152</v>
      </c>
      <c r="B75" s="32">
        <v>538875</v>
      </c>
      <c r="C75" s="31" t="s">
        <v>1145</v>
      </c>
      <c r="D75" s="31" t="s">
        <v>1146</v>
      </c>
      <c r="E75" s="31" t="s">
        <v>577</v>
      </c>
      <c r="F75" s="93">
        <v>75000</v>
      </c>
      <c r="G75" s="32">
        <v>12.21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45152</v>
      </c>
      <c r="B76" s="32">
        <v>543924</v>
      </c>
      <c r="C76" s="31" t="s">
        <v>1147</v>
      </c>
      <c r="D76" s="31" t="s">
        <v>1148</v>
      </c>
      <c r="E76" s="31" t="s">
        <v>577</v>
      </c>
      <c r="F76" s="93">
        <v>36000</v>
      </c>
      <c r="G76" s="32">
        <v>67.27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45152</v>
      </c>
      <c r="B77" s="32">
        <v>543924</v>
      </c>
      <c r="C77" s="31" t="s">
        <v>1147</v>
      </c>
      <c r="D77" s="31" t="s">
        <v>1149</v>
      </c>
      <c r="E77" s="31" t="s">
        <v>577</v>
      </c>
      <c r="F77" s="93">
        <v>16000</v>
      </c>
      <c r="G77" s="32">
        <v>66.2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45152</v>
      </c>
      <c r="B78" s="32">
        <v>543924</v>
      </c>
      <c r="C78" s="31" t="s">
        <v>1147</v>
      </c>
      <c r="D78" s="31" t="s">
        <v>1149</v>
      </c>
      <c r="E78" s="31" t="s">
        <v>577</v>
      </c>
      <c r="F78" s="93">
        <v>16000</v>
      </c>
      <c r="G78" s="32">
        <v>66.599999999999994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45152</v>
      </c>
      <c r="B79" s="32">
        <v>539026</v>
      </c>
      <c r="C79" s="31" t="s">
        <v>1150</v>
      </c>
      <c r="D79" s="31" t="s">
        <v>1151</v>
      </c>
      <c r="E79" s="31" t="s">
        <v>577</v>
      </c>
      <c r="F79" s="93">
        <v>20000</v>
      </c>
      <c r="G79" s="32">
        <v>5.76</v>
      </c>
      <c r="H79" s="32" t="s">
        <v>335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45152</v>
      </c>
      <c r="B80" s="32">
        <v>539026</v>
      </c>
      <c r="C80" s="31" t="s">
        <v>1150</v>
      </c>
      <c r="D80" s="31" t="s">
        <v>1152</v>
      </c>
      <c r="E80" s="31" t="s">
        <v>577</v>
      </c>
      <c r="F80" s="93">
        <v>20000</v>
      </c>
      <c r="G80" s="32">
        <v>5.76</v>
      </c>
      <c r="H80" s="32" t="s">
        <v>335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45152</v>
      </c>
      <c r="B81" s="32">
        <v>506863</v>
      </c>
      <c r="C81" s="31" t="s">
        <v>1153</v>
      </c>
      <c r="D81" s="31" t="s">
        <v>1154</v>
      </c>
      <c r="E81" s="31" t="s">
        <v>577</v>
      </c>
      <c r="F81" s="93">
        <v>91169</v>
      </c>
      <c r="G81" s="32">
        <v>1.67</v>
      </c>
      <c r="H81" s="32" t="s">
        <v>335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45152</v>
      </c>
      <c r="B82" s="32">
        <v>539310</v>
      </c>
      <c r="C82" s="31" t="s">
        <v>1057</v>
      </c>
      <c r="D82" s="31" t="s">
        <v>1155</v>
      </c>
      <c r="E82" s="31" t="s">
        <v>577</v>
      </c>
      <c r="F82" s="93">
        <v>200000</v>
      </c>
      <c r="G82" s="32">
        <v>90.25</v>
      </c>
      <c r="H82" s="32" t="s">
        <v>335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45152</v>
      </c>
      <c r="B83" s="32">
        <v>542765</v>
      </c>
      <c r="C83" s="31" t="s">
        <v>1156</v>
      </c>
      <c r="D83" s="31" t="s">
        <v>1157</v>
      </c>
      <c r="E83" s="31" t="s">
        <v>577</v>
      </c>
      <c r="F83" s="93">
        <v>2000</v>
      </c>
      <c r="G83" s="32">
        <v>137.80000000000001</v>
      </c>
      <c r="H83" s="32" t="s">
        <v>335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45152</v>
      </c>
      <c r="B84" s="32">
        <v>542765</v>
      </c>
      <c r="C84" s="31" t="s">
        <v>1156</v>
      </c>
      <c r="D84" s="31" t="s">
        <v>1158</v>
      </c>
      <c r="E84" s="31" t="s">
        <v>577</v>
      </c>
      <c r="F84" s="93">
        <v>3000</v>
      </c>
      <c r="G84" s="32">
        <v>137.80000000000001</v>
      </c>
      <c r="H84" s="32" t="s">
        <v>335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45152</v>
      </c>
      <c r="B85" s="32">
        <v>539291</v>
      </c>
      <c r="C85" s="31" t="s">
        <v>1031</v>
      </c>
      <c r="D85" s="31" t="s">
        <v>1159</v>
      </c>
      <c r="E85" s="31" t="s">
        <v>577</v>
      </c>
      <c r="F85" s="93">
        <v>35000</v>
      </c>
      <c r="G85" s="32">
        <v>12.69</v>
      </c>
      <c r="H85" s="32" t="s">
        <v>335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45152</v>
      </c>
      <c r="B86" s="32">
        <v>511523</v>
      </c>
      <c r="C86" s="31" t="s">
        <v>1160</v>
      </c>
      <c r="D86" s="31" t="s">
        <v>1161</v>
      </c>
      <c r="E86" s="31" t="s">
        <v>577</v>
      </c>
      <c r="F86" s="93">
        <v>50000</v>
      </c>
      <c r="G86" s="32">
        <v>38.75</v>
      </c>
      <c r="H86" s="32" t="s">
        <v>335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45152</v>
      </c>
      <c r="B87" s="32">
        <v>511523</v>
      </c>
      <c r="C87" s="31" t="s">
        <v>1160</v>
      </c>
      <c r="D87" s="31" t="s">
        <v>1162</v>
      </c>
      <c r="E87" s="31" t="s">
        <v>577</v>
      </c>
      <c r="F87" s="93">
        <v>75000</v>
      </c>
      <c r="G87" s="32">
        <v>38.75</v>
      </c>
      <c r="H87" s="32" t="s">
        <v>335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45152</v>
      </c>
      <c r="B88" s="32">
        <v>523105</v>
      </c>
      <c r="C88" s="31" t="s">
        <v>1163</v>
      </c>
      <c r="D88" s="31" t="s">
        <v>1164</v>
      </c>
      <c r="E88" s="31" t="s">
        <v>577</v>
      </c>
      <c r="F88" s="93">
        <v>817</v>
      </c>
      <c r="G88" s="32">
        <v>161.28</v>
      </c>
      <c r="H88" s="32" t="s">
        <v>335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45152</v>
      </c>
      <c r="B89" s="32" t="s">
        <v>1165</v>
      </c>
      <c r="C89" s="31" t="s">
        <v>1166</v>
      </c>
      <c r="D89" s="31" t="s">
        <v>1167</v>
      </c>
      <c r="E89" s="31" t="s">
        <v>576</v>
      </c>
      <c r="F89" s="93">
        <v>72000</v>
      </c>
      <c r="G89" s="32">
        <v>48.82</v>
      </c>
      <c r="H89" s="32" t="s">
        <v>898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45152</v>
      </c>
      <c r="B90" s="32" t="s">
        <v>1168</v>
      </c>
      <c r="C90" s="31" t="s">
        <v>1169</v>
      </c>
      <c r="D90" s="31" t="s">
        <v>1170</v>
      </c>
      <c r="E90" s="31" t="s">
        <v>576</v>
      </c>
      <c r="F90" s="93">
        <v>30570</v>
      </c>
      <c r="G90" s="32">
        <v>166.27</v>
      </c>
      <c r="H90" s="32" t="s">
        <v>898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45152</v>
      </c>
      <c r="B91" s="32" t="s">
        <v>1012</v>
      </c>
      <c r="C91" s="31" t="s">
        <v>1013</v>
      </c>
      <c r="D91" s="31" t="s">
        <v>1014</v>
      </c>
      <c r="E91" s="31" t="s">
        <v>576</v>
      </c>
      <c r="F91" s="93">
        <v>1886152</v>
      </c>
      <c r="G91" s="32">
        <v>1.28</v>
      </c>
      <c r="H91" s="32" t="s">
        <v>898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45152</v>
      </c>
      <c r="B92" s="32" t="s">
        <v>1171</v>
      </c>
      <c r="C92" s="31" t="s">
        <v>1172</v>
      </c>
      <c r="D92" s="31" t="s">
        <v>578</v>
      </c>
      <c r="E92" s="31" t="s">
        <v>576</v>
      </c>
      <c r="F92" s="93">
        <v>1374656</v>
      </c>
      <c r="G92" s="32">
        <v>126.96</v>
      </c>
      <c r="H92" s="32" t="s">
        <v>898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45152</v>
      </c>
      <c r="B93" s="32" t="s">
        <v>1173</v>
      </c>
      <c r="C93" s="31" t="s">
        <v>1174</v>
      </c>
      <c r="D93" s="31" t="s">
        <v>578</v>
      </c>
      <c r="E93" s="31" t="s">
        <v>576</v>
      </c>
      <c r="F93" s="93">
        <v>1770541</v>
      </c>
      <c r="G93" s="32">
        <v>103.93</v>
      </c>
      <c r="H93" s="32" t="s">
        <v>898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45152</v>
      </c>
      <c r="B94" s="32" t="s">
        <v>1175</v>
      </c>
      <c r="C94" s="31" t="s">
        <v>1176</v>
      </c>
      <c r="D94" s="31" t="s">
        <v>1058</v>
      </c>
      <c r="E94" s="31" t="s">
        <v>576</v>
      </c>
      <c r="F94" s="93">
        <v>567945</v>
      </c>
      <c r="G94" s="32">
        <v>11.62</v>
      </c>
      <c r="H94" s="32" t="s">
        <v>898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45152</v>
      </c>
      <c r="B95" s="32" t="s">
        <v>1177</v>
      </c>
      <c r="C95" s="31" t="s">
        <v>1178</v>
      </c>
      <c r="D95" s="31" t="s">
        <v>1179</v>
      </c>
      <c r="E95" s="31" t="s">
        <v>576</v>
      </c>
      <c r="F95" s="93">
        <v>186000</v>
      </c>
      <c r="G95" s="32">
        <v>142.27000000000001</v>
      </c>
      <c r="H95" s="32" t="s">
        <v>898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45152</v>
      </c>
      <c r="B96" s="32" t="s">
        <v>1180</v>
      </c>
      <c r="C96" s="31" t="s">
        <v>1181</v>
      </c>
      <c r="D96" s="31" t="s">
        <v>1182</v>
      </c>
      <c r="E96" s="31" t="s">
        <v>576</v>
      </c>
      <c r="F96" s="93">
        <v>1465000</v>
      </c>
      <c r="G96" s="32">
        <v>6.43</v>
      </c>
      <c r="H96" s="32" t="s">
        <v>898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45152</v>
      </c>
      <c r="B97" s="32" t="s">
        <v>849</v>
      </c>
      <c r="C97" s="31" t="s">
        <v>1183</v>
      </c>
      <c r="D97" s="31" t="s">
        <v>578</v>
      </c>
      <c r="E97" s="31" t="s">
        <v>576</v>
      </c>
      <c r="F97" s="93">
        <v>744632</v>
      </c>
      <c r="G97" s="32">
        <v>640.78</v>
      </c>
      <c r="H97" s="32" t="s">
        <v>898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45152</v>
      </c>
      <c r="B98" s="32" t="s">
        <v>1184</v>
      </c>
      <c r="C98" s="31" t="s">
        <v>1185</v>
      </c>
      <c r="D98" s="31" t="s">
        <v>1186</v>
      </c>
      <c r="E98" s="31" t="s">
        <v>576</v>
      </c>
      <c r="F98" s="93">
        <v>166532</v>
      </c>
      <c r="G98" s="32">
        <v>183.85</v>
      </c>
      <c r="H98" s="32" t="s">
        <v>898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45152</v>
      </c>
      <c r="B99" s="32" t="s">
        <v>1015</v>
      </c>
      <c r="C99" s="31" t="s">
        <v>1016</v>
      </c>
      <c r="D99" s="31" t="s">
        <v>890</v>
      </c>
      <c r="E99" s="31" t="s">
        <v>576</v>
      </c>
      <c r="F99" s="93">
        <v>10311136</v>
      </c>
      <c r="G99" s="32">
        <v>25.29</v>
      </c>
      <c r="H99" s="32" t="s">
        <v>898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45152</v>
      </c>
      <c r="B100" s="32" t="s">
        <v>1187</v>
      </c>
      <c r="C100" s="31" t="s">
        <v>1188</v>
      </c>
      <c r="D100" s="31" t="s">
        <v>1189</v>
      </c>
      <c r="E100" s="31" t="s">
        <v>576</v>
      </c>
      <c r="F100" s="93">
        <v>100000</v>
      </c>
      <c r="G100" s="32">
        <v>89.03</v>
      </c>
      <c r="H100" s="32" t="s">
        <v>898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45152</v>
      </c>
      <c r="B101" s="32" t="s">
        <v>1190</v>
      </c>
      <c r="C101" s="31" t="s">
        <v>1191</v>
      </c>
      <c r="D101" s="31" t="s">
        <v>928</v>
      </c>
      <c r="E101" s="31" t="s">
        <v>576</v>
      </c>
      <c r="F101" s="93">
        <v>97100</v>
      </c>
      <c r="G101" s="32">
        <v>253.89</v>
      </c>
      <c r="H101" s="32" t="s">
        <v>898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45152</v>
      </c>
      <c r="B102" s="32" t="s">
        <v>1190</v>
      </c>
      <c r="C102" s="31" t="s">
        <v>1191</v>
      </c>
      <c r="D102" s="31" t="s">
        <v>578</v>
      </c>
      <c r="E102" s="31" t="s">
        <v>576</v>
      </c>
      <c r="F102" s="93">
        <v>128702</v>
      </c>
      <c r="G102" s="32">
        <v>256.26</v>
      </c>
      <c r="H102" s="32" t="s">
        <v>898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45152</v>
      </c>
      <c r="B103" s="32" t="s">
        <v>1192</v>
      </c>
      <c r="C103" s="31" t="s">
        <v>1193</v>
      </c>
      <c r="D103" s="31" t="s">
        <v>1194</v>
      </c>
      <c r="E103" s="31" t="s">
        <v>576</v>
      </c>
      <c r="F103" s="93">
        <v>236000</v>
      </c>
      <c r="G103" s="32">
        <v>157.29</v>
      </c>
      <c r="H103" s="32" t="s">
        <v>898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45152</v>
      </c>
      <c r="B104" s="32" t="s">
        <v>1195</v>
      </c>
      <c r="C104" s="31" t="s">
        <v>1196</v>
      </c>
      <c r="D104" s="31" t="s">
        <v>1197</v>
      </c>
      <c r="E104" s="31" t="s">
        <v>576</v>
      </c>
      <c r="F104" s="93">
        <v>150000</v>
      </c>
      <c r="G104" s="32">
        <v>7.88</v>
      </c>
      <c r="H104" s="32" t="s">
        <v>898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45152</v>
      </c>
      <c r="B105" s="32" t="s">
        <v>1060</v>
      </c>
      <c r="C105" s="31" t="s">
        <v>1061</v>
      </c>
      <c r="D105" s="31" t="s">
        <v>1198</v>
      </c>
      <c r="E105" s="31" t="s">
        <v>576</v>
      </c>
      <c r="F105" s="93">
        <v>60000</v>
      </c>
      <c r="G105" s="32">
        <v>24.44</v>
      </c>
      <c r="H105" s="32" t="s">
        <v>898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45152</v>
      </c>
      <c r="B106" s="32" t="s">
        <v>1062</v>
      </c>
      <c r="C106" s="31" t="s">
        <v>1063</v>
      </c>
      <c r="D106" s="31" t="s">
        <v>1199</v>
      </c>
      <c r="E106" s="31" t="s">
        <v>576</v>
      </c>
      <c r="F106" s="93">
        <v>3712638</v>
      </c>
      <c r="G106" s="32">
        <v>6.42</v>
      </c>
      <c r="H106" s="32" t="s">
        <v>898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45152</v>
      </c>
      <c r="B107" s="32" t="s">
        <v>1062</v>
      </c>
      <c r="C107" s="31" t="s">
        <v>1063</v>
      </c>
      <c r="D107" s="31" t="s">
        <v>1050</v>
      </c>
      <c r="E107" s="31" t="s">
        <v>576</v>
      </c>
      <c r="F107" s="93">
        <v>1097176</v>
      </c>
      <c r="G107" s="32">
        <v>6.52</v>
      </c>
      <c r="H107" s="32" t="s">
        <v>898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45152</v>
      </c>
      <c r="B108" s="32" t="s">
        <v>1032</v>
      </c>
      <c r="C108" s="31" t="s">
        <v>1033</v>
      </c>
      <c r="D108" s="31" t="s">
        <v>1200</v>
      </c>
      <c r="E108" s="31" t="s">
        <v>576</v>
      </c>
      <c r="F108" s="93">
        <v>246000</v>
      </c>
      <c r="G108" s="32">
        <v>161.31</v>
      </c>
      <c r="H108" s="32" t="s">
        <v>898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45152</v>
      </c>
      <c r="B109" s="32" t="s">
        <v>1032</v>
      </c>
      <c r="C109" s="31" t="s">
        <v>1033</v>
      </c>
      <c r="D109" s="31" t="s">
        <v>978</v>
      </c>
      <c r="E109" s="31" t="s">
        <v>576</v>
      </c>
      <c r="F109" s="93">
        <v>10000</v>
      </c>
      <c r="G109" s="32">
        <v>161</v>
      </c>
      <c r="H109" s="32" t="s">
        <v>898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45152</v>
      </c>
      <c r="B110" s="32" t="s">
        <v>1201</v>
      </c>
      <c r="C110" s="31" t="s">
        <v>1202</v>
      </c>
      <c r="D110" s="31" t="s">
        <v>1065</v>
      </c>
      <c r="E110" s="31" t="s">
        <v>576</v>
      </c>
      <c r="F110" s="93">
        <v>400000</v>
      </c>
      <c r="G110" s="32">
        <v>19.27</v>
      </c>
      <c r="H110" s="32" t="s">
        <v>898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45152</v>
      </c>
      <c r="B111" s="32" t="s">
        <v>1034</v>
      </c>
      <c r="C111" s="31" t="s">
        <v>1035</v>
      </c>
      <c r="D111" s="31" t="s">
        <v>1203</v>
      </c>
      <c r="E111" s="31" t="s">
        <v>576</v>
      </c>
      <c r="F111" s="93">
        <v>306314</v>
      </c>
      <c r="G111" s="32">
        <v>54.5</v>
      </c>
      <c r="H111" s="32" t="s">
        <v>898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45152</v>
      </c>
      <c r="B112" s="32" t="s">
        <v>1034</v>
      </c>
      <c r="C112" s="31" t="s">
        <v>1035</v>
      </c>
      <c r="D112" s="31" t="s">
        <v>1204</v>
      </c>
      <c r="E112" s="31" t="s">
        <v>576</v>
      </c>
      <c r="F112" s="93">
        <v>1525000</v>
      </c>
      <c r="G112" s="32">
        <v>55.15</v>
      </c>
      <c r="H112" s="32" t="s">
        <v>898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45152</v>
      </c>
      <c r="B113" s="32" t="s">
        <v>1034</v>
      </c>
      <c r="C113" s="31" t="s">
        <v>1035</v>
      </c>
      <c r="D113" s="31" t="s">
        <v>1059</v>
      </c>
      <c r="E113" s="31" t="s">
        <v>576</v>
      </c>
      <c r="F113" s="93">
        <v>400000</v>
      </c>
      <c r="G113" s="32">
        <v>55.2</v>
      </c>
      <c r="H113" s="32" t="s">
        <v>898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45152</v>
      </c>
      <c r="B114" s="32" t="s">
        <v>1205</v>
      </c>
      <c r="C114" s="31" t="s">
        <v>1206</v>
      </c>
      <c r="D114" s="31" t="s">
        <v>1064</v>
      </c>
      <c r="E114" s="31" t="s">
        <v>576</v>
      </c>
      <c r="F114" s="93">
        <v>358743</v>
      </c>
      <c r="G114" s="32">
        <v>68.55</v>
      </c>
      <c r="H114" s="32" t="s">
        <v>898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45152</v>
      </c>
      <c r="B115" s="32" t="s">
        <v>1207</v>
      </c>
      <c r="C115" s="31" t="s">
        <v>1208</v>
      </c>
      <c r="D115" s="31" t="s">
        <v>1209</v>
      </c>
      <c r="E115" s="31" t="s">
        <v>576</v>
      </c>
      <c r="F115" s="93">
        <v>637584</v>
      </c>
      <c r="G115" s="32">
        <v>102.17</v>
      </c>
      <c r="H115" s="32" t="s">
        <v>898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45152</v>
      </c>
      <c r="B116" s="32" t="s">
        <v>1210</v>
      </c>
      <c r="C116" s="31" t="s">
        <v>1211</v>
      </c>
      <c r="D116" s="31" t="s">
        <v>1212</v>
      </c>
      <c r="E116" s="31" t="s">
        <v>576</v>
      </c>
      <c r="F116" s="93">
        <v>679372</v>
      </c>
      <c r="G116" s="32">
        <v>495.15</v>
      </c>
      <c r="H116" s="32" t="s">
        <v>898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45152</v>
      </c>
      <c r="B117" s="32" t="s">
        <v>1210</v>
      </c>
      <c r="C117" s="31" t="s">
        <v>1211</v>
      </c>
      <c r="D117" s="31" t="s">
        <v>1213</v>
      </c>
      <c r="E117" s="31" t="s">
        <v>576</v>
      </c>
      <c r="F117" s="93">
        <v>1150000</v>
      </c>
      <c r="G117" s="32">
        <v>495</v>
      </c>
      <c r="H117" s="32" t="s">
        <v>898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45152</v>
      </c>
      <c r="B118" s="32" t="s">
        <v>979</v>
      </c>
      <c r="C118" s="31" t="s">
        <v>980</v>
      </c>
      <c r="D118" s="31" t="s">
        <v>1214</v>
      </c>
      <c r="E118" s="31" t="s">
        <v>576</v>
      </c>
      <c r="F118" s="93">
        <v>2000000</v>
      </c>
      <c r="G118" s="32">
        <v>0.12</v>
      </c>
      <c r="H118" s="32" t="s">
        <v>898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45152</v>
      </c>
      <c r="B119" s="32" t="s">
        <v>979</v>
      </c>
      <c r="C119" s="31" t="s">
        <v>980</v>
      </c>
      <c r="D119" s="31" t="s">
        <v>1215</v>
      </c>
      <c r="E119" s="31" t="s">
        <v>576</v>
      </c>
      <c r="F119" s="93">
        <v>600000</v>
      </c>
      <c r="G119" s="32">
        <v>0.1</v>
      </c>
      <c r="H119" s="32" t="s">
        <v>898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45152</v>
      </c>
      <c r="B120" s="32" t="s">
        <v>1216</v>
      </c>
      <c r="C120" s="31" t="s">
        <v>1217</v>
      </c>
      <c r="D120" s="31" t="s">
        <v>1218</v>
      </c>
      <c r="E120" s="31" t="s">
        <v>576</v>
      </c>
      <c r="F120" s="93">
        <v>9794351</v>
      </c>
      <c r="G120" s="32">
        <v>3.02</v>
      </c>
      <c r="H120" s="32" t="s">
        <v>898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45152</v>
      </c>
      <c r="B121" s="32" t="s">
        <v>1219</v>
      </c>
      <c r="C121" s="31" t="s">
        <v>1220</v>
      </c>
      <c r="D121" s="31" t="s">
        <v>1221</v>
      </c>
      <c r="E121" s="31" t="s">
        <v>576</v>
      </c>
      <c r="F121" s="93">
        <v>11477913</v>
      </c>
      <c r="G121" s="32">
        <v>3.46</v>
      </c>
      <c r="H121" s="32" t="s">
        <v>898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45152</v>
      </c>
      <c r="B122" s="32" t="s">
        <v>1168</v>
      </c>
      <c r="C122" s="31" t="s">
        <v>1169</v>
      </c>
      <c r="D122" s="31" t="s">
        <v>1170</v>
      </c>
      <c r="E122" s="31" t="s">
        <v>577</v>
      </c>
      <c r="F122" s="93">
        <v>30570</v>
      </c>
      <c r="G122" s="32">
        <v>167.6</v>
      </c>
      <c r="H122" s="32" t="s">
        <v>898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45152</v>
      </c>
      <c r="B123" s="32" t="s">
        <v>1012</v>
      </c>
      <c r="C123" s="31" t="s">
        <v>1013</v>
      </c>
      <c r="D123" s="31" t="s">
        <v>938</v>
      </c>
      <c r="E123" s="31" t="s">
        <v>577</v>
      </c>
      <c r="F123" s="93">
        <v>1500000</v>
      </c>
      <c r="G123" s="32">
        <v>1.3</v>
      </c>
      <c r="H123" s="32" t="s">
        <v>898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45152</v>
      </c>
      <c r="B124" s="32" t="s">
        <v>1012</v>
      </c>
      <c r="C124" s="31" t="s">
        <v>1013</v>
      </c>
      <c r="D124" s="31" t="s">
        <v>1014</v>
      </c>
      <c r="E124" s="31" t="s">
        <v>577</v>
      </c>
      <c r="F124" s="93">
        <v>1139346</v>
      </c>
      <c r="G124" s="32">
        <v>1.28</v>
      </c>
      <c r="H124" s="32" t="s">
        <v>898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45152</v>
      </c>
      <c r="B125" s="32" t="s">
        <v>1171</v>
      </c>
      <c r="C125" s="31" t="s">
        <v>1172</v>
      </c>
      <c r="D125" s="31" t="s">
        <v>578</v>
      </c>
      <c r="E125" s="31" t="s">
        <v>577</v>
      </c>
      <c r="F125" s="93">
        <v>1374656</v>
      </c>
      <c r="G125" s="32">
        <v>126.87</v>
      </c>
      <c r="H125" s="32" t="s">
        <v>898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45152</v>
      </c>
      <c r="B126" s="32" t="s">
        <v>1222</v>
      </c>
      <c r="C126" s="31" t="s">
        <v>1223</v>
      </c>
      <c r="D126" s="31" t="s">
        <v>1224</v>
      </c>
      <c r="E126" s="31" t="s">
        <v>577</v>
      </c>
      <c r="F126" s="93">
        <v>11391</v>
      </c>
      <c r="G126" s="32">
        <v>31.33</v>
      </c>
      <c r="H126" s="32" t="s">
        <v>898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45152</v>
      </c>
      <c r="B127" s="32" t="s">
        <v>1222</v>
      </c>
      <c r="C127" s="31" t="s">
        <v>1223</v>
      </c>
      <c r="D127" s="31" t="s">
        <v>1225</v>
      </c>
      <c r="E127" s="31" t="s">
        <v>577</v>
      </c>
      <c r="F127" s="93">
        <v>11900</v>
      </c>
      <c r="G127" s="32">
        <v>31.56</v>
      </c>
      <c r="H127" s="32" t="s">
        <v>898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45152</v>
      </c>
      <c r="B128" s="32" t="s">
        <v>1173</v>
      </c>
      <c r="C128" s="31" t="s">
        <v>1174</v>
      </c>
      <c r="D128" s="31" t="s">
        <v>578</v>
      </c>
      <c r="E128" s="31" t="s">
        <v>577</v>
      </c>
      <c r="F128" s="93">
        <v>1770541</v>
      </c>
      <c r="G128" s="32">
        <v>103.73</v>
      </c>
      <c r="H128" s="32" t="s">
        <v>898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45152</v>
      </c>
      <c r="B129" s="32" t="s">
        <v>1175</v>
      </c>
      <c r="C129" s="31" t="s">
        <v>1176</v>
      </c>
      <c r="D129" s="31" t="s">
        <v>1058</v>
      </c>
      <c r="E129" s="31" t="s">
        <v>577</v>
      </c>
      <c r="F129" s="93">
        <v>190251</v>
      </c>
      <c r="G129" s="32">
        <v>11.64</v>
      </c>
      <c r="H129" s="32" t="s">
        <v>898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45152</v>
      </c>
      <c r="B130" s="32" t="s">
        <v>1177</v>
      </c>
      <c r="C130" s="31" t="s">
        <v>1178</v>
      </c>
      <c r="D130" s="31" t="s">
        <v>1179</v>
      </c>
      <c r="E130" s="31" t="s">
        <v>577</v>
      </c>
      <c r="F130" s="93">
        <v>216000</v>
      </c>
      <c r="G130" s="32">
        <v>141.82</v>
      </c>
      <c r="H130" s="32" t="s">
        <v>898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45152</v>
      </c>
      <c r="B131" s="32" t="s">
        <v>849</v>
      </c>
      <c r="C131" s="31" t="s">
        <v>1183</v>
      </c>
      <c r="D131" s="31" t="s">
        <v>578</v>
      </c>
      <c r="E131" s="31" t="s">
        <v>577</v>
      </c>
      <c r="F131" s="93">
        <v>744632</v>
      </c>
      <c r="G131" s="32">
        <v>641.13</v>
      </c>
      <c r="H131" s="32" t="s">
        <v>898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45152</v>
      </c>
      <c r="B132" s="32" t="s">
        <v>1184</v>
      </c>
      <c r="C132" s="31" t="s">
        <v>1185</v>
      </c>
      <c r="D132" s="31" t="s">
        <v>1186</v>
      </c>
      <c r="E132" s="31" t="s">
        <v>577</v>
      </c>
      <c r="F132" s="93">
        <v>213532</v>
      </c>
      <c r="G132" s="32">
        <v>182.69</v>
      </c>
      <c r="H132" s="32" t="s">
        <v>898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45152</v>
      </c>
      <c r="B133" s="32" t="s">
        <v>1015</v>
      </c>
      <c r="C133" s="31" t="s">
        <v>1016</v>
      </c>
      <c r="D133" s="31" t="s">
        <v>890</v>
      </c>
      <c r="E133" s="31" t="s">
        <v>577</v>
      </c>
      <c r="F133" s="93">
        <v>10684586</v>
      </c>
      <c r="G133" s="32">
        <v>25.31</v>
      </c>
      <c r="H133" s="32" t="s">
        <v>898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45152</v>
      </c>
      <c r="B134" s="32" t="s">
        <v>1187</v>
      </c>
      <c r="C134" s="31" t="s">
        <v>1188</v>
      </c>
      <c r="D134" s="31" t="s">
        <v>1226</v>
      </c>
      <c r="E134" s="31" t="s">
        <v>577</v>
      </c>
      <c r="F134" s="93">
        <v>100000</v>
      </c>
      <c r="G134" s="32">
        <v>89</v>
      </c>
      <c r="H134" s="32" t="s">
        <v>898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45152</v>
      </c>
      <c r="B135" s="32" t="s">
        <v>1190</v>
      </c>
      <c r="C135" s="31" t="s">
        <v>1191</v>
      </c>
      <c r="D135" s="31" t="s">
        <v>1227</v>
      </c>
      <c r="E135" s="31" t="s">
        <v>577</v>
      </c>
      <c r="F135" s="93">
        <v>116600</v>
      </c>
      <c r="G135" s="32">
        <v>249.99</v>
      </c>
      <c r="H135" s="32" t="s">
        <v>898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45152</v>
      </c>
      <c r="B136" s="32" t="s">
        <v>1190</v>
      </c>
      <c r="C136" s="31" t="s">
        <v>1191</v>
      </c>
      <c r="D136" s="31" t="s">
        <v>928</v>
      </c>
      <c r="E136" s="31" t="s">
        <v>577</v>
      </c>
      <c r="F136" s="93">
        <v>9000</v>
      </c>
      <c r="G136" s="32">
        <v>262.08</v>
      </c>
      <c r="H136" s="32" t="s">
        <v>898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45152</v>
      </c>
      <c r="B137" s="32" t="s">
        <v>1190</v>
      </c>
      <c r="C137" s="31" t="s">
        <v>1191</v>
      </c>
      <c r="D137" s="31" t="s">
        <v>578</v>
      </c>
      <c r="E137" s="31" t="s">
        <v>577</v>
      </c>
      <c r="F137" s="93">
        <v>128702</v>
      </c>
      <c r="G137" s="32">
        <v>256.43</v>
      </c>
      <c r="H137" s="32" t="s">
        <v>898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45152</v>
      </c>
      <c r="B138" s="32" t="s">
        <v>1066</v>
      </c>
      <c r="C138" s="31" t="s">
        <v>1067</v>
      </c>
      <c r="D138" s="31" t="s">
        <v>1068</v>
      </c>
      <c r="E138" s="31" t="s">
        <v>577</v>
      </c>
      <c r="F138" s="93">
        <v>350000</v>
      </c>
      <c r="G138" s="32">
        <v>19.02</v>
      </c>
      <c r="H138" s="32" t="s">
        <v>898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45152</v>
      </c>
      <c r="B139" s="32" t="s">
        <v>1228</v>
      </c>
      <c r="C139" s="31" t="s">
        <v>1229</v>
      </c>
      <c r="D139" s="31" t="s">
        <v>1230</v>
      </c>
      <c r="E139" s="31" t="s">
        <v>577</v>
      </c>
      <c r="F139" s="93">
        <v>36000</v>
      </c>
      <c r="G139" s="32">
        <v>4.59</v>
      </c>
      <c r="H139" s="32" t="s">
        <v>898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45152</v>
      </c>
      <c r="B140" s="32" t="s">
        <v>1228</v>
      </c>
      <c r="C140" s="31" t="s">
        <v>1229</v>
      </c>
      <c r="D140" s="31" t="s">
        <v>1231</v>
      </c>
      <c r="E140" s="31" t="s">
        <v>577</v>
      </c>
      <c r="F140" s="93">
        <v>48000</v>
      </c>
      <c r="G140" s="32">
        <v>5.55</v>
      </c>
      <c r="H140" s="32" t="s">
        <v>898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45152</v>
      </c>
      <c r="B141" s="32" t="s">
        <v>1062</v>
      </c>
      <c r="C141" s="31" t="s">
        <v>1063</v>
      </c>
      <c r="D141" s="31" t="s">
        <v>1199</v>
      </c>
      <c r="E141" s="31" t="s">
        <v>577</v>
      </c>
      <c r="F141" s="93">
        <v>3546007</v>
      </c>
      <c r="G141" s="32">
        <v>6.45</v>
      </c>
      <c r="H141" s="32" t="s">
        <v>898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45152</v>
      </c>
      <c r="B142" s="32" t="s">
        <v>1062</v>
      </c>
      <c r="C142" s="31" t="s">
        <v>1063</v>
      </c>
      <c r="D142" s="31" t="s">
        <v>1050</v>
      </c>
      <c r="E142" s="31" t="s">
        <v>577</v>
      </c>
      <c r="F142" s="93">
        <v>882938</v>
      </c>
      <c r="G142" s="32">
        <v>6.53</v>
      </c>
      <c r="H142" s="32" t="s">
        <v>898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45152</v>
      </c>
      <c r="B143" s="32" t="s">
        <v>1032</v>
      </c>
      <c r="C143" s="31" t="s">
        <v>1033</v>
      </c>
      <c r="D143" s="31" t="s">
        <v>978</v>
      </c>
      <c r="E143" s="31" t="s">
        <v>577</v>
      </c>
      <c r="F143" s="93">
        <v>200000</v>
      </c>
      <c r="G143" s="32">
        <v>160.55000000000001</v>
      </c>
      <c r="H143" s="32" t="s">
        <v>898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45152</v>
      </c>
      <c r="B144" s="32" t="s">
        <v>1032</v>
      </c>
      <c r="C144" s="31" t="s">
        <v>1033</v>
      </c>
      <c r="D144" s="31" t="s">
        <v>1029</v>
      </c>
      <c r="E144" s="31" t="s">
        <v>577</v>
      </c>
      <c r="F144" s="93">
        <v>65000</v>
      </c>
      <c r="G144" s="32">
        <v>163.44999999999999</v>
      </c>
      <c r="H144" s="32" t="s">
        <v>898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45152</v>
      </c>
      <c r="B145" s="32" t="s">
        <v>1201</v>
      </c>
      <c r="C145" s="31" t="s">
        <v>1202</v>
      </c>
      <c r="D145" s="31" t="s">
        <v>1232</v>
      </c>
      <c r="E145" s="31" t="s">
        <v>577</v>
      </c>
      <c r="F145" s="93">
        <v>400000</v>
      </c>
      <c r="G145" s="32">
        <v>19.28</v>
      </c>
      <c r="H145" s="32" t="s">
        <v>898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45152</v>
      </c>
      <c r="B146" s="32" t="s">
        <v>1034</v>
      </c>
      <c r="C146" s="31" t="s">
        <v>1035</v>
      </c>
      <c r="D146" s="31" t="s">
        <v>1203</v>
      </c>
      <c r="E146" s="31" t="s">
        <v>577</v>
      </c>
      <c r="F146" s="93">
        <v>226952</v>
      </c>
      <c r="G146" s="32">
        <v>55.06</v>
      </c>
      <c r="H146" s="32" t="s">
        <v>898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45152</v>
      </c>
      <c r="B147" s="32" t="s">
        <v>1034</v>
      </c>
      <c r="C147" s="31" t="s">
        <v>1035</v>
      </c>
      <c r="D147" s="31" t="s">
        <v>1069</v>
      </c>
      <c r="E147" s="31" t="s">
        <v>577</v>
      </c>
      <c r="F147" s="93">
        <v>382805</v>
      </c>
      <c r="G147" s="32">
        <v>55.2</v>
      </c>
      <c r="H147" s="32" t="s">
        <v>898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45152</v>
      </c>
      <c r="B148" s="32" t="s">
        <v>1034</v>
      </c>
      <c r="C148" s="31" t="s">
        <v>1035</v>
      </c>
      <c r="D148" s="31" t="s">
        <v>1069</v>
      </c>
      <c r="E148" s="31" t="s">
        <v>577</v>
      </c>
      <c r="F148" s="93">
        <v>1000000</v>
      </c>
      <c r="G148" s="32">
        <v>55.2</v>
      </c>
      <c r="H148" s="32" t="s">
        <v>898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45152</v>
      </c>
      <c r="B149" s="32" t="s">
        <v>1205</v>
      </c>
      <c r="C149" s="31" t="s">
        <v>1206</v>
      </c>
      <c r="D149" s="31" t="s">
        <v>1064</v>
      </c>
      <c r="E149" s="31" t="s">
        <v>577</v>
      </c>
      <c r="F149" s="93">
        <v>390000</v>
      </c>
      <c r="G149" s="32">
        <v>68.540000000000006</v>
      </c>
      <c r="H149" s="32" t="s">
        <v>898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45152</v>
      </c>
      <c r="B150" s="32" t="s">
        <v>1207</v>
      </c>
      <c r="C150" s="31" t="s">
        <v>1208</v>
      </c>
      <c r="D150" s="31" t="s">
        <v>1209</v>
      </c>
      <c r="E150" s="31" t="s">
        <v>577</v>
      </c>
      <c r="F150" s="93">
        <v>637584</v>
      </c>
      <c r="G150" s="32">
        <v>102.07</v>
      </c>
      <c r="H150" s="32" t="s">
        <v>898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45152</v>
      </c>
      <c r="B151" s="32" t="s">
        <v>1233</v>
      </c>
      <c r="C151" s="31" t="s">
        <v>1234</v>
      </c>
      <c r="D151" s="31" t="s">
        <v>1235</v>
      </c>
      <c r="E151" s="31" t="s">
        <v>577</v>
      </c>
      <c r="F151" s="93">
        <v>444468</v>
      </c>
      <c r="G151" s="32">
        <v>134</v>
      </c>
      <c r="H151" s="32" t="s">
        <v>898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45152</v>
      </c>
      <c r="B152" s="32" t="s">
        <v>1236</v>
      </c>
      <c r="C152" s="31" t="s">
        <v>1237</v>
      </c>
      <c r="D152" s="31" t="s">
        <v>1238</v>
      </c>
      <c r="E152" s="31" t="s">
        <v>577</v>
      </c>
      <c r="F152" s="93">
        <v>100000</v>
      </c>
      <c r="G152" s="32">
        <v>349</v>
      </c>
      <c r="H152" s="32" t="s">
        <v>898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45152</v>
      </c>
      <c r="B153" s="32" t="s">
        <v>1210</v>
      </c>
      <c r="C153" s="31" t="s">
        <v>1211</v>
      </c>
      <c r="D153" s="31" t="s">
        <v>1239</v>
      </c>
      <c r="E153" s="31" t="s">
        <v>577</v>
      </c>
      <c r="F153" s="93">
        <v>3000000</v>
      </c>
      <c r="G153" s="32">
        <v>495.19</v>
      </c>
      <c r="H153" s="32" t="s">
        <v>898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45152</v>
      </c>
      <c r="B154" s="32" t="s">
        <v>979</v>
      </c>
      <c r="C154" s="31" t="s">
        <v>980</v>
      </c>
      <c r="D154" s="31" t="s">
        <v>995</v>
      </c>
      <c r="E154" s="31" t="s">
        <v>577</v>
      </c>
      <c r="F154" s="93">
        <v>1500000</v>
      </c>
      <c r="G154" s="32">
        <v>0.1</v>
      </c>
      <c r="H154" s="32" t="s">
        <v>898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45152</v>
      </c>
      <c r="B155" s="32" t="s">
        <v>1216</v>
      </c>
      <c r="C155" s="31" t="s">
        <v>1217</v>
      </c>
      <c r="D155" s="31" t="s">
        <v>1218</v>
      </c>
      <c r="E155" s="31" t="s">
        <v>577</v>
      </c>
      <c r="F155" s="93">
        <v>9009351</v>
      </c>
      <c r="G155" s="32">
        <v>3.05</v>
      </c>
      <c r="H155" s="32" t="s">
        <v>898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45152</v>
      </c>
      <c r="B156" s="32" t="s">
        <v>1219</v>
      </c>
      <c r="C156" s="31" t="s">
        <v>1220</v>
      </c>
      <c r="D156" s="31" t="s">
        <v>1221</v>
      </c>
      <c r="E156" s="31" t="s">
        <v>577</v>
      </c>
      <c r="F156" s="93">
        <v>10851814</v>
      </c>
      <c r="G156" s="32">
        <v>3.48</v>
      </c>
      <c r="H156" s="32" t="s">
        <v>898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5" customHeight="1">
      <c r="A157" s="92"/>
      <c r="B157" s="32"/>
      <c r="C157" s="31"/>
      <c r="D157" s="31"/>
      <c r="E157" s="31"/>
      <c r="F157" s="93"/>
      <c r="G157" s="32"/>
      <c r="H157" s="95"/>
    </row>
    <row r="158" spans="1:28" ht="15" customHeight="1">
      <c r="A158" s="92"/>
      <c r="B158" s="32"/>
      <c r="C158" s="31"/>
      <c r="D158" s="31"/>
      <c r="E158" s="31"/>
      <c r="F158" s="93"/>
      <c r="G158" s="32"/>
      <c r="H158" s="95"/>
    </row>
    <row r="159" spans="1:28" ht="15" customHeight="1">
      <c r="A159" s="92"/>
      <c r="B159" s="32"/>
      <c r="C159" s="31"/>
      <c r="D159" s="31"/>
      <c r="E159" s="31"/>
      <c r="F159" s="93"/>
      <c r="G159" s="32"/>
      <c r="H159" s="95"/>
    </row>
    <row r="160" spans="1:28" ht="15" customHeight="1">
      <c r="A160" s="92"/>
      <c r="B160" s="32"/>
      <c r="C160" s="31"/>
      <c r="D160" s="31"/>
      <c r="E160" s="31"/>
      <c r="F160" s="93"/>
      <c r="G160" s="32"/>
      <c r="H160" s="95"/>
    </row>
    <row r="161" spans="1:8" ht="15" customHeight="1">
      <c r="A161" s="92"/>
      <c r="B161" s="32"/>
      <c r="C161" s="31"/>
      <c r="D161" s="31"/>
      <c r="E161" s="31"/>
      <c r="F161" s="93"/>
      <c r="G161" s="32"/>
      <c r="H161" s="95"/>
    </row>
    <row r="162" spans="1:8" ht="15" customHeight="1">
      <c r="A162" s="92"/>
      <c r="B162" s="32"/>
      <c r="C162" s="31"/>
      <c r="D162" s="31"/>
      <c r="E162" s="31"/>
      <c r="F162" s="93"/>
      <c r="G162" s="32"/>
      <c r="H162" s="95"/>
    </row>
    <row r="163" spans="1:8" ht="15" customHeight="1">
      <c r="A163" s="92"/>
      <c r="B163" s="32"/>
      <c r="C163" s="31"/>
      <c r="D163" s="31"/>
      <c r="E163" s="31"/>
      <c r="F163" s="93"/>
      <c r="G163" s="32"/>
      <c r="H163" s="9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3"/>
  <sheetViews>
    <sheetView zoomScale="90" zoomScaleNormal="90" workbookViewId="0">
      <selection activeCell="E24" sqref="E24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939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45154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81">
        <v>1</v>
      </c>
      <c r="B10" s="282">
        <v>45092</v>
      </c>
      <c r="C10" s="283"/>
      <c r="D10" s="284" t="s">
        <v>62</v>
      </c>
      <c r="E10" s="285" t="s">
        <v>593</v>
      </c>
      <c r="F10" s="242">
        <v>6800</v>
      </c>
      <c r="G10" s="245">
        <v>6400</v>
      </c>
      <c r="H10" s="245">
        <v>7150</v>
      </c>
      <c r="I10" s="286" t="s">
        <v>855</v>
      </c>
      <c r="J10" s="114" t="s">
        <v>926</v>
      </c>
      <c r="K10" s="114">
        <f>H10-F10</f>
        <v>350</v>
      </c>
      <c r="L10" s="115">
        <f>(F10*-0.3)/100</f>
        <v>-20.399999999999999</v>
      </c>
      <c r="M10" s="116">
        <f>(K10+L10)/F10</f>
        <v>4.8470588235294119E-2</v>
      </c>
      <c r="N10" s="261" t="s">
        <v>596</v>
      </c>
      <c r="O10" s="263">
        <v>45139</v>
      </c>
      <c r="P10" s="262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81">
        <v>2</v>
      </c>
      <c r="B11" s="282">
        <v>45111</v>
      </c>
      <c r="C11" s="283"/>
      <c r="D11" s="284" t="s">
        <v>82</v>
      </c>
      <c r="E11" s="342" t="s">
        <v>1241</v>
      </c>
      <c r="F11" s="242">
        <v>253.5</v>
      </c>
      <c r="G11" s="245">
        <v>234</v>
      </c>
      <c r="H11" s="245">
        <v>272</v>
      </c>
      <c r="I11" s="286" t="s">
        <v>878</v>
      </c>
      <c r="J11" s="114" t="s">
        <v>1083</v>
      </c>
      <c r="K11" s="114">
        <f>H11-F11</f>
        <v>18.5</v>
      </c>
      <c r="L11" s="115">
        <f>(F11*-0.3)/100</f>
        <v>-0.76049999999999995</v>
      </c>
      <c r="M11" s="116">
        <f>(K11+L11)/F11</f>
        <v>6.9978303747534512E-2</v>
      </c>
      <c r="N11" s="261" t="s">
        <v>596</v>
      </c>
      <c r="O11" s="263">
        <v>45146</v>
      </c>
      <c r="P11" s="262" t="s">
        <v>312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81">
        <v>3</v>
      </c>
      <c r="B12" s="282">
        <v>45112</v>
      </c>
      <c r="C12" s="283"/>
      <c r="D12" s="284" t="s">
        <v>388</v>
      </c>
      <c r="E12" s="285" t="s">
        <v>593</v>
      </c>
      <c r="F12" s="242">
        <v>1465</v>
      </c>
      <c r="G12" s="245">
        <v>1395</v>
      </c>
      <c r="H12" s="245">
        <v>1545</v>
      </c>
      <c r="I12" s="286" t="s">
        <v>880</v>
      </c>
      <c r="J12" s="114" t="s">
        <v>1037</v>
      </c>
      <c r="K12" s="114">
        <f>H12-F12</f>
        <v>80</v>
      </c>
      <c r="L12" s="115">
        <f>(F12*-0.3)/100</f>
        <v>-4.3949999999999996</v>
      </c>
      <c r="M12" s="116">
        <f>(K12+L12)/F12</f>
        <v>5.1607508532423213E-2</v>
      </c>
      <c r="N12" s="261" t="s">
        <v>596</v>
      </c>
      <c r="O12" s="263">
        <v>45149</v>
      </c>
      <c r="P12" s="262" t="s">
        <v>312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4">
        <v>4</v>
      </c>
      <c r="B13" s="248">
        <v>45119</v>
      </c>
      <c r="C13" s="265"/>
      <c r="D13" s="266" t="s">
        <v>129</v>
      </c>
      <c r="E13" s="267" t="s">
        <v>593</v>
      </c>
      <c r="F13" s="247" t="s">
        <v>884</v>
      </c>
      <c r="G13" s="249">
        <v>1540</v>
      </c>
      <c r="H13" s="247"/>
      <c r="I13" s="247" t="s">
        <v>883</v>
      </c>
      <c r="J13" s="249" t="s">
        <v>594</v>
      </c>
      <c r="K13" s="249"/>
      <c r="L13" s="260"/>
      <c r="M13" s="268"/>
      <c r="N13" s="249"/>
      <c r="O13" s="269"/>
      <c r="P13" s="117">
        <f>VLOOKUP(D13,'MidCap Intra'!B63:C562,2,0)</f>
        <v>1610.9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81">
        <v>5</v>
      </c>
      <c r="B14" s="282">
        <v>45120</v>
      </c>
      <c r="C14" s="283"/>
      <c r="D14" s="284" t="s">
        <v>431</v>
      </c>
      <c r="E14" s="342" t="s">
        <v>1241</v>
      </c>
      <c r="F14" s="242">
        <v>106.4</v>
      </c>
      <c r="G14" s="245">
        <v>102</v>
      </c>
      <c r="H14" s="245">
        <v>113.5</v>
      </c>
      <c r="I14" s="286" t="s">
        <v>886</v>
      </c>
      <c r="J14" s="114" t="s">
        <v>1242</v>
      </c>
      <c r="K14" s="114">
        <f>H14-F14</f>
        <v>7.0999999999999943</v>
      </c>
      <c r="L14" s="115">
        <f>(F14*-0.3)/100</f>
        <v>-0.31920000000000004</v>
      </c>
      <c r="M14" s="116">
        <f>(K14+L14)/F14</f>
        <v>6.3729323308270622E-2</v>
      </c>
      <c r="N14" s="261" t="s">
        <v>596</v>
      </c>
      <c r="O14" s="263">
        <v>45152</v>
      </c>
      <c r="P14" s="262" t="s">
        <v>312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4">
        <v>6</v>
      </c>
      <c r="B15" s="248">
        <v>45125</v>
      </c>
      <c r="C15" s="265"/>
      <c r="D15" s="271" t="s">
        <v>215</v>
      </c>
      <c r="E15" s="267" t="s">
        <v>593</v>
      </c>
      <c r="F15" s="247" t="s">
        <v>893</v>
      </c>
      <c r="G15" s="249">
        <v>548</v>
      </c>
      <c r="H15" s="247"/>
      <c r="I15" s="247" t="s">
        <v>894</v>
      </c>
      <c r="J15" s="249" t="s">
        <v>594</v>
      </c>
      <c r="K15" s="249"/>
      <c r="L15" s="260"/>
      <c r="M15" s="268"/>
      <c r="N15" s="249"/>
      <c r="O15" s="269"/>
      <c r="P15" s="117">
        <f>VLOOKUP(D15,'MidCap Intra'!B67:C566,2,0)</f>
        <v>560.79999999999995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09">
        <v>7</v>
      </c>
      <c r="B16" s="292">
        <v>45125</v>
      </c>
      <c r="C16" s="310"/>
      <c r="D16" s="311" t="s">
        <v>500</v>
      </c>
      <c r="E16" s="312" t="s">
        <v>593</v>
      </c>
      <c r="F16" s="291">
        <v>178</v>
      </c>
      <c r="G16" s="293">
        <v>168</v>
      </c>
      <c r="H16" s="291">
        <v>170</v>
      </c>
      <c r="I16" s="291" t="s">
        <v>895</v>
      </c>
      <c r="J16" s="313" t="s">
        <v>932</v>
      </c>
      <c r="K16" s="313">
        <f t="shared" ref="K16" si="0">H16-F16</f>
        <v>-8</v>
      </c>
      <c r="L16" s="314">
        <f>(F16*-0.3)/100</f>
        <v>-0.53400000000000003</v>
      </c>
      <c r="M16" s="315">
        <f t="shared" ref="M16" si="1">(K16+L16)/F16</f>
        <v>-4.7943820224719103E-2</v>
      </c>
      <c r="N16" s="316" t="s">
        <v>607</v>
      </c>
      <c r="O16" s="317">
        <v>45140</v>
      </c>
      <c r="P16" s="318"/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1">
        <v>8</v>
      </c>
      <c r="B17" s="282">
        <v>45133</v>
      </c>
      <c r="C17" s="283"/>
      <c r="D17" s="284" t="s">
        <v>429</v>
      </c>
      <c r="E17" s="285" t="s">
        <v>593</v>
      </c>
      <c r="F17" s="242">
        <v>326</v>
      </c>
      <c r="G17" s="245">
        <v>299</v>
      </c>
      <c r="H17" s="245">
        <v>345.5</v>
      </c>
      <c r="I17" s="286" t="s">
        <v>899</v>
      </c>
      <c r="J17" s="114" t="s">
        <v>929</v>
      </c>
      <c r="K17" s="114">
        <f t="shared" ref="K17" si="2">H17-F17</f>
        <v>19.5</v>
      </c>
      <c r="L17" s="115">
        <f>(F17*-0.3)/100</f>
        <v>-0.97799999999999998</v>
      </c>
      <c r="M17" s="116">
        <f t="shared" ref="M17" si="3">(K17+L17)/F17</f>
        <v>5.6815950920245391E-2</v>
      </c>
      <c r="N17" s="261" t="s">
        <v>596</v>
      </c>
      <c r="O17" s="263">
        <v>45140</v>
      </c>
      <c r="P17" s="262"/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4">
        <v>9</v>
      </c>
      <c r="B18" s="248">
        <v>45133</v>
      </c>
      <c r="C18" s="265"/>
      <c r="D18" s="271" t="s">
        <v>74</v>
      </c>
      <c r="E18" s="267" t="s">
        <v>593</v>
      </c>
      <c r="F18" s="247" t="s">
        <v>900</v>
      </c>
      <c r="G18" s="249">
        <v>185</v>
      </c>
      <c r="H18" s="247"/>
      <c r="I18" s="247" t="s">
        <v>901</v>
      </c>
      <c r="J18" s="249" t="s">
        <v>594</v>
      </c>
      <c r="K18" s="249"/>
      <c r="L18" s="260"/>
      <c r="M18" s="268"/>
      <c r="N18" s="249"/>
      <c r="O18" s="269"/>
      <c r="P18" s="117" t="e">
        <f>VLOOKUP(D18,'MidCap Intra'!B70:C569,2,0)</f>
        <v>#N/A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50">
        <v>10</v>
      </c>
      <c r="B19" s="108">
        <v>45133</v>
      </c>
      <c r="C19" s="251"/>
      <c r="D19" s="272" t="s">
        <v>492</v>
      </c>
      <c r="E19" s="267" t="s">
        <v>593</v>
      </c>
      <c r="F19" s="107" t="s">
        <v>902</v>
      </c>
      <c r="G19" s="109">
        <v>118</v>
      </c>
      <c r="H19" s="107"/>
      <c r="I19" s="107" t="s">
        <v>903</v>
      </c>
      <c r="J19" s="109" t="s">
        <v>594</v>
      </c>
      <c r="K19" s="249"/>
      <c r="L19" s="260"/>
      <c r="M19" s="268"/>
      <c r="N19" s="249"/>
      <c r="O19" s="269"/>
      <c r="P19" s="117">
        <f>VLOOKUP(D19,'MidCap Intra'!B71:C570,2,0)</f>
        <v>125.25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64">
        <v>11</v>
      </c>
      <c r="B20" s="248">
        <v>45134</v>
      </c>
      <c r="C20" s="265"/>
      <c r="D20" s="266" t="s">
        <v>151</v>
      </c>
      <c r="E20" s="267" t="s">
        <v>593</v>
      </c>
      <c r="F20" s="247" t="s">
        <v>904</v>
      </c>
      <c r="G20" s="249">
        <v>164</v>
      </c>
      <c r="H20" s="247"/>
      <c r="I20" s="247" t="s">
        <v>905</v>
      </c>
      <c r="J20" s="249" t="s">
        <v>594</v>
      </c>
      <c r="K20" s="249"/>
      <c r="L20" s="260"/>
      <c r="M20" s="268"/>
      <c r="N20" s="249"/>
      <c r="O20" s="269"/>
      <c r="P20" s="117">
        <f>VLOOKUP(D20,'MidCap Intra'!B72:C571,2,0)</f>
        <v>170.4</v>
      </c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81">
        <v>12</v>
      </c>
      <c r="B21" s="282">
        <v>45135</v>
      </c>
      <c r="C21" s="283"/>
      <c r="D21" s="284" t="s">
        <v>460</v>
      </c>
      <c r="E21" s="285" t="s">
        <v>593</v>
      </c>
      <c r="F21" s="242">
        <v>2045</v>
      </c>
      <c r="G21" s="245">
        <v>1840</v>
      </c>
      <c r="H21" s="245">
        <v>2154</v>
      </c>
      <c r="I21" s="286" t="s">
        <v>882</v>
      </c>
      <c r="J21" s="114" t="s">
        <v>1244</v>
      </c>
      <c r="K21" s="114">
        <f t="shared" ref="K21" si="4">H21-F21</f>
        <v>109</v>
      </c>
      <c r="L21" s="115">
        <f>(F21*-0.3)/100</f>
        <v>-6.1349999999999998</v>
      </c>
      <c r="M21" s="116">
        <f t="shared" ref="M21" si="5">(K21+L21)/F21</f>
        <v>5.0300733496332517E-2</v>
      </c>
      <c r="N21" s="261" t="s">
        <v>596</v>
      </c>
      <c r="O21" s="263">
        <v>45152</v>
      </c>
      <c r="P21" s="262"/>
      <c r="R21" s="41" t="s">
        <v>595</v>
      </c>
    </row>
    <row r="22" spans="1:38" ht="15" customHeight="1">
      <c r="A22" s="309">
        <v>13</v>
      </c>
      <c r="B22" s="292">
        <v>45139</v>
      </c>
      <c r="C22" s="310"/>
      <c r="D22" s="311" t="s">
        <v>302</v>
      </c>
      <c r="E22" s="312" t="s">
        <v>593</v>
      </c>
      <c r="F22" s="291">
        <v>3035</v>
      </c>
      <c r="G22" s="293">
        <v>2880</v>
      </c>
      <c r="H22" s="291">
        <v>2865</v>
      </c>
      <c r="I22" s="291" t="s">
        <v>920</v>
      </c>
      <c r="J22" s="313" t="s">
        <v>1049</v>
      </c>
      <c r="K22" s="313">
        <f t="shared" ref="K22" si="6">H22-F22</f>
        <v>-170</v>
      </c>
      <c r="L22" s="314">
        <f>(F22*-0.3)/100</f>
        <v>-9.1050000000000004</v>
      </c>
      <c r="M22" s="315">
        <f t="shared" ref="M22" si="7">(K22+L22)/F22</f>
        <v>-5.9013179571663917E-2</v>
      </c>
      <c r="N22" s="316" t="s">
        <v>607</v>
      </c>
      <c r="O22" s="317">
        <v>45149</v>
      </c>
      <c r="P22" s="318"/>
    </row>
    <row r="23" spans="1:38" ht="15" customHeight="1">
      <c r="A23" s="264">
        <v>14</v>
      </c>
      <c r="B23" s="248">
        <v>45142</v>
      </c>
      <c r="C23" s="265"/>
      <c r="D23" s="266" t="s">
        <v>557</v>
      </c>
      <c r="E23" s="267" t="s">
        <v>593</v>
      </c>
      <c r="F23" s="247" t="s">
        <v>967</v>
      </c>
      <c r="G23" s="249">
        <v>1745</v>
      </c>
      <c r="H23" s="247"/>
      <c r="I23" s="247" t="s">
        <v>968</v>
      </c>
      <c r="J23" s="249" t="s">
        <v>594</v>
      </c>
      <c r="K23" s="249"/>
      <c r="L23" s="260"/>
      <c r="M23" s="268"/>
      <c r="N23" s="249"/>
      <c r="O23" s="269"/>
      <c r="P23" s="117">
        <f>VLOOKUP(D23,'MidCap Intra'!B75:C574,2,0)</f>
        <v>1821.8</v>
      </c>
    </row>
    <row r="24" spans="1:38" ht="15" customHeight="1">
      <c r="A24" s="264">
        <v>15</v>
      </c>
      <c r="B24" s="248">
        <v>45145</v>
      </c>
      <c r="C24" s="265"/>
      <c r="D24" s="266" t="s">
        <v>536</v>
      </c>
      <c r="E24" s="267" t="s">
        <v>593</v>
      </c>
      <c r="F24" s="247" t="s">
        <v>971</v>
      </c>
      <c r="G24" s="249">
        <v>365</v>
      </c>
      <c r="H24" s="247"/>
      <c r="I24" s="247" t="s">
        <v>972</v>
      </c>
      <c r="J24" s="249" t="s">
        <v>594</v>
      </c>
      <c r="K24" s="249"/>
      <c r="L24" s="260"/>
      <c r="M24" s="268"/>
      <c r="N24" s="249"/>
      <c r="O24" s="269"/>
      <c r="P24" s="117">
        <f>VLOOKUP(D24,'MidCap Intra'!B76:C575,2,0)</f>
        <v>401.3</v>
      </c>
    </row>
    <row r="25" spans="1:38" ht="15" customHeight="1">
      <c r="A25" s="264">
        <v>16</v>
      </c>
      <c r="B25" s="248">
        <v>45146</v>
      </c>
      <c r="C25" s="265"/>
      <c r="D25" s="271" t="s">
        <v>223</v>
      </c>
      <c r="E25" s="267" t="s">
        <v>593</v>
      </c>
      <c r="F25" s="247" t="s">
        <v>981</v>
      </c>
      <c r="G25" s="249">
        <v>965</v>
      </c>
      <c r="H25" s="247"/>
      <c r="I25" s="247" t="s">
        <v>982</v>
      </c>
      <c r="J25" s="249" t="s">
        <v>594</v>
      </c>
      <c r="K25" s="249"/>
      <c r="L25" s="260"/>
      <c r="M25" s="268"/>
      <c r="N25" s="249"/>
      <c r="O25" s="269"/>
      <c r="P25" s="117">
        <f>VLOOKUP(D25,'MidCap Intra'!B77:C576,2,0)</f>
        <v>1001.65</v>
      </c>
    </row>
    <row r="26" spans="1:38" ht="15" customHeight="1">
      <c r="A26" s="281">
        <v>17</v>
      </c>
      <c r="B26" s="282">
        <v>45147</v>
      </c>
      <c r="C26" s="283"/>
      <c r="D26" s="284" t="s">
        <v>304</v>
      </c>
      <c r="E26" s="342" t="s">
        <v>1241</v>
      </c>
      <c r="F26" s="242">
        <v>816.25</v>
      </c>
      <c r="G26" s="245">
        <v>750</v>
      </c>
      <c r="H26" s="245">
        <v>865</v>
      </c>
      <c r="I26" s="286" t="s">
        <v>1001</v>
      </c>
      <c r="J26" s="114" t="s">
        <v>1240</v>
      </c>
      <c r="K26" s="114">
        <f t="shared" ref="K26" si="8">H26-F26</f>
        <v>48.75</v>
      </c>
      <c r="L26" s="115">
        <f>(F26*-0.3)/100</f>
        <v>-2.44875</v>
      </c>
      <c r="M26" s="116">
        <f t="shared" ref="M26" si="9">(K26+L26)/F26</f>
        <v>5.6724349157733542E-2</v>
      </c>
      <c r="N26" s="261" t="s">
        <v>596</v>
      </c>
      <c r="O26" s="263">
        <v>45152</v>
      </c>
      <c r="P26" s="338"/>
    </row>
    <row r="27" spans="1:38" ht="15" customHeight="1">
      <c r="A27" s="264">
        <v>18</v>
      </c>
      <c r="B27" s="248">
        <v>45149</v>
      </c>
      <c r="C27" s="265"/>
      <c r="D27" s="271" t="s">
        <v>137</v>
      </c>
      <c r="E27" s="267" t="s">
        <v>593</v>
      </c>
      <c r="F27" s="247" t="s">
        <v>1039</v>
      </c>
      <c r="G27" s="249">
        <v>150</v>
      </c>
      <c r="H27" s="247"/>
      <c r="I27" s="247" t="s">
        <v>1040</v>
      </c>
      <c r="J27" s="249" t="s">
        <v>594</v>
      </c>
      <c r="K27" s="249"/>
      <c r="L27" s="260"/>
      <c r="M27" s="268"/>
      <c r="N27" s="249"/>
      <c r="O27" s="269"/>
      <c r="P27" s="117">
        <f>VLOOKUP(D27,'MidCap Intra'!B79:C578,2,0)</f>
        <v>156.69999999999999</v>
      </c>
    </row>
    <row r="28" spans="1:38" ht="15" customHeight="1">
      <c r="A28" s="264">
        <v>19</v>
      </c>
      <c r="B28" s="248">
        <v>45152</v>
      </c>
      <c r="C28" s="265"/>
      <c r="D28" s="271" t="s">
        <v>114</v>
      </c>
      <c r="E28" s="267" t="s">
        <v>593</v>
      </c>
      <c r="F28" s="247" t="s">
        <v>1079</v>
      </c>
      <c r="G28" s="249">
        <v>120</v>
      </c>
      <c r="H28" s="247"/>
      <c r="I28" s="247" t="s">
        <v>903</v>
      </c>
      <c r="J28" s="249" t="s">
        <v>594</v>
      </c>
      <c r="K28" s="249"/>
      <c r="L28" s="260"/>
      <c r="M28" s="268"/>
      <c r="N28" s="249"/>
      <c r="O28" s="269"/>
      <c r="P28" s="117">
        <f>VLOOKUP(D28,'MidCap Intra'!B80:C579,2,0)</f>
        <v>133</v>
      </c>
    </row>
    <row r="29" spans="1:38" ht="15" customHeight="1">
      <c r="A29" s="264"/>
      <c r="B29" s="248"/>
      <c r="C29" s="265"/>
      <c r="D29" s="271"/>
      <c r="E29" s="267"/>
      <c r="F29" s="247"/>
      <c r="G29" s="249"/>
      <c r="H29" s="247"/>
      <c r="I29" s="247"/>
      <c r="J29" s="249"/>
      <c r="K29" s="249"/>
      <c r="L29" s="260"/>
      <c r="M29" s="268"/>
      <c r="N29" s="249"/>
      <c r="O29" s="269"/>
      <c r="P29" s="117"/>
    </row>
    <row r="30" spans="1:38" ht="15" customHeight="1">
      <c r="A30" s="264"/>
      <c r="B30" s="248"/>
      <c r="C30" s="265"/>
      <c r="D30" s="266"/>
      <c r="E30" s="267"/>
      <c r="F30" s="247"/>
      <c r="G30" s="249"/>
      <c r="H30" s="247"/>
      <c r="I30" s="247"/>
      <c r="J30" s="249"/>
      <c r="K30" s="249"/>
      <c r="L30" s="260"/>
      <c r="M30" s="268"/>
      <c r="N30" s="249"/>
      <c r="O30" s="269"/>
      <c r="P30" s="260"/>
    </row>
    <row r="35" spans="1:38" ht="14.25" customHeight="1">
      <c r="A35" s="118"/>
      <c r="B35" s="119"/>
      <c r="C35" s="120"/>
      <c r="D35" s="121"/>
      <c r="E35" s="122"/>
      <c r="F35" s="122"/>
      <c r="G35" s="118"/>
      <c r="H35" s="122"/>
      <c r="I35" s="123"/>
      <c r="J35" s="124"/>
      <c r="K35" s="124"/>
      <c r="L35" s="125"/>
      <c r="M35" s="126"/>
      <c r="N35" s="127"/>
      <c r="O35" s="128"/>
      <c r="P35" s="129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30" t="s">
        <v>597</v>
      </c>
      <c r="B36" s="131"/>
      <c r="C36" s="132"/>
      <c r="E36" s="133"/>
      <c r="F36" s="133"/>
      <c r="G36" s="133"/>
      <c r="H36" s="133"/>
      <c r="I36" s="133"/>
      <c r="J36" s="134"/>
      <c r="K36" s="133"/>
      <c r="L36" s="135"/>
      <c r="M36" s="62"/>
      <c r="N36" s="134"/>
      <c r="O36" s="132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36" t="s">
        <v>598</v>
      </c>
      <c r="B37" s="130"/>
      <c r="C37" s="130"/>
      <c r="D37" s="130"/>
      <c r="E37" s="41"/>
      <c r="F37" s="137" t="s">
        <v>599</v>
      </c>
      <c r="G37" s="6"/>
      <c r="H37" s="6"/>
      <c r="I37" s="6"/>
      <c r="J37" s="138"/>
      <c r="K37" s="139"/>
      <c r="L37" s="139"/>
      <c r="M37" s="140"/>
      <c r="N37" s="1"/>
      <c r="O37" s="1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" customHeight="1">
      <c r="A38" s="130" t="s">
        <v>600</v>
      </c>
      <c r="B38" s="130"/>
      <c r="C38" s="130"/>
      <c r="D38" s="130" t="s">
        <v>601</v>
      </c>
      <c r="E38" s="6"/>
      <c r="F38" s="137" t="s">
        <v>602</v>
      </c>
      <c r="G38" s="6"/>
      <c r="H38" s="6"/>
      <c r="I38" s="6"/>
      <c r="J38" s="138"/>
      <c r="K38" s="139"/>
      <c r="L38" s="139"/>
      <c r="M38" s="140"/>
      <c r="N38" s="1"/>
      <c r="O38" s="1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" customHeight="1">
      <c r="A39" s="130"/>
      <c r="B39" s="130"/>
      <c r="C39" s="130"/>
      <c r="D39" s="130"/>
      <c r="E39" s="6"/>
      <c r="F39" s="6"/>
      <c r="G39" s="6"/>
      <c r="H39" s="6"/>
      <c r="I39" s="6"/>
      <c r="J39" s="142"/>
      <c r="K39" s="139"/>
      <c r="L39" s="139"/>
      <c r="M39" s="6"/>
      <c r="N39" s="143"/>
      <c r="O39" s="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"/>
      <c r="B40" s="144" t="s">
        <v>603</v>
      </c>
      <c r="C40" s="144"/>
      <c r="D40" s="144"/>
      <c r="E40" s="144"/>
      <c r="F40" s="145"/>
      <c r="G40" s="6"/>
      <c r="H40" s="6"/>
      <c r="I40" s="146"/>
      <c r="J40" s="147"/>
      <c r="K40" s="148"/>
      <c r="L40" s="147"/>
      <c r="M40" s="6"/>
      <c r="N40" s="1"/>
      <c r="O40" s="1"/>
      <c r="P40" s="41"/>
      <c r="R40" s="62"/>
      <c r="S40" s="1"/>
      <c r="T40" s="1"/>
      <c r="U40" s="1"/>
      <c r="V40" s="1"/>
      <c r="W40" s="1"/>
      <c r="X40" s="1"/>
      <c r="Y40" s="1"/>
      <c r="Z40" s="1"/>
    </row>
    <row r="41" spans="1:38" ht="38.25" customHeight="1">
      <c r="A41" s="149" t="s">
        <v>16</v>
      </c>
      <c r="B41" s="149" t="s">
        <v>568</v>
      </c>
      <c r="C41" s="149"/>
      <c r="D41" s="91" t="s">
        <v>580</v>
      </c>
      <c r="E41" s="149" t="s">
        <v>581</v>
      </c>
      <c r="F41" s="149" t="s">
        <v>582</v>
      </c>
      <c r="G41" s="149" t="s">
        <v>604</v>
      </c>
      <c r="H41" s="149" t="s">
        <v>584</v>
      </c>
      <c r="I41" s="149" t="s">
        <v>585</v>
      </c>
      <c r="J41" s="106" t="s">
        <v>586</v>
      </c>
      <c r="K41" s="104" t="s">
        <v>605</v>
      </c>
      <c r="L41" s="150" t="s">
        <v>588</v>
      </c>
      <c r="M41" s="106" t="s">
        <v>589</v>
      </c>
      <c r="N41" s="103" t="s">
        <v>590</v>
      </c>
      <c r="O41" s="91" t="s">
        <v>591</v>
      </c>
      <c r="P41" s="41"/>
      <c r="Q41" s="1"/>
      <c r="R41" s="62"/>
      <c r="S41" s="62"/>
      <c r="T41" s="62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3.5" customHeight="1">
      <c r="A42" s="326">
        <v>1</v>
      </c>
      <c r="B42" s="327">
        <v>45128</v>
      </c>
      <c r="C42" s="328"/>
      <c r="D42" s="329" t="s">
        <v>114</v>
      </c>
      <c r="E42" s="330" t="s">
        <v>606</v>
      </c>
      <c r="F42" s="325">
        <v>134</v>
      </c>
      <c r="G42" s="331">
        <v>129.9</v>
      </c>
      <c r="H42" s="325">
        <v>134.75</v>
      </c>
      <c r="I42" s="325" t="s">
        <v>896</v>
      </c>
      <c r="J42" s="332" t="s">
        <v>922</v>
      </c>
      <c r="K42" s="332">
        <f t="shared" ref="K42:K43" si="10">H42-F42</f>
        <v>0.75</v>
      </c>
      <c r="L42" s="333">
        <f>(F42*-0.3)/100</f>
        <v>-0.40199999999999997</v>
      </c>
      <c r="M42" s="334">
        <f t="shared" ref="M42:M43" si="11">(K42+L42)/F42</f>
        <v>2.5970149253731344E-3</v>
      </c>
      <c r="N42" s="335" t="s">
        <v>616</v>
      </c>
      <c r="O42" s="336">
        <v>45142</v>
      </c>
      <c r="P42" s="41"/>
      <c r="Q42" s="259"/>
      <c r="R42" s="41" t="s">
        <v>595</v>
      </c>
      <c r="S42" s="41"/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</row>
    <row r="43" spans="1:38" ht="13.5" customHeight="1">
      <c r="A43" s="309">
        <v>2</v>
      </c>
      <c r="B43" s="292">
        <v>45135</v>
      </c>
      <c r="C43" s="310"/>
      <c r="D43" s="337" t="s">
        <v>906</v>
      </c>
      <c r="E43" s="312" t="s">
        <v>959</v>
      </c>
      <c r="F43" s="291">
        <v>9585</v>
      </c>
      <c r="G43" s="293">
        <v>9390</v>
      </c>
      <c r="H43" s="291">
        <v>9390</v>
      </c>
      <c r="I43" s="291" t="s">
        <v>907</v>
      </c>
      <c r="J43" s="313" t="s">
        <v>1243</v>
      </c>
      <c r="K43" s="313">
        <f t="shared" si="10"/>
        <v>-195</v>
      </c>
      <c r="L43" s="314">
        <f>(F43*-0.3)/100</f>
        <v>-28.754999999999999</v>
      </c>
      <c r="M43" s="315">
        <f t="shared" si="11"/>
        <v>-2.3344287949921751E-2</v>
      </c>
      <c r="N43" s="316" t="s">
        <v>607</v>
      </c>
      <c r="O43" s="317">
        <v>45148</v>
      </c>
      <c r="P43" s="41"/>
      <c r="Q43" s="259"/>
      <c r="R43" s="41" t="s">
        <v>595</v>
      </c>
      <c r="S43" s="41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</row>
    <row r="44" spans="1:38" ht="13.5" customHeight="1">
      <c r="A44" s="277">
        <v>3</v>
      </c>
      <c r="B44" s="254">
        <v>45135</v>
      </c>
      <c r="C44" s="278"/>
      <c r="D44" s="279" t="s">
        <v>908</v>
      </c>
      <c r="E44" s="280" t="s">
        <v>606</v>
      </c>
      <c r="F44" s="253">
        <v>1807.5</v>
      </c>
      <c r="G44" s="241">
        <v>1750</v>
      </c>
      <c r="H44" s="253">
        <v>1882.5</v>
      </c>
      <c r="I44" s="253" t="s">
        <v>909</v>
      </c>
      <c r="J44" s="114" t="s">
        <v>897</v>
      </c>
      <c r="K44" s="114">
        <f t="shared" ref="K44" si="12">H44-F44</f>
        <v>75</v>
      </c>
      <c r="L44" s="115">
        <f>(F44*-0.3)/100</f>
        <v>-5.4225000000000003</v>
      </c>
      <c r="M44" s="116">
        <f t="shared" ref="M44" si="13">(K44+L44)/F44</f>
        <v>3.8493775933609961E-2</v>
      </c>
      <c r="N44" s="261" t="s">
        <v>596</v>
      </c>
      <c r="O44" s="263">
        <v>45139</v>
      </c>
      <c r="P44" s="41"/>
      <c r="Q44" s="259"/>
      <c r="R44" s="41" t="s">
        <v>595</v>
      </c>
      <c r="S44" s="41"/>
      <c r="T44" s="270"/>
      <c r="U44" s="270"/>
      <c r="V44" s="270"/>
      <c r="W44" s="270"/>
      <c r="X44" s="270"/>
      <c r="Y44" s="270"/>
      <c r="Z44" s="270"/>
      <c r="AA44" s="270"/>
      <c r="AB44" s="270"/>
      <c r="AC44" s="270"/>
      <c r="AD44" s="270"/>
      <c r="AE44" s="270"/>
      <c r="AF44" s="270"/>
      <c r="AG44" s="270"/>
      <c r="AH44" s="270"/>
      <c r="AI44" s="270"/>
      <c r="AJ44" s="270"/>
      <c r="AK44" s="270"/>
      <c r="AL44" s="270"/>
    </row>
    <row r="45" spans="1:38" ht="13.5" customHeight="1">
      <c r="A45" s="277">
        <v>4</v>
      </c>
      <c r="B45" s="254">
        <v>45139</v>
      </c>
      <c r="C45" s="278"/>
      <c r="D45" s="279" t="s">
        <v>54</v>
      </c>
      <c r="E45" s="280" t="s">
        <v>606</v>
      </c>
      <c r="F45" s="253">
        <v>453</v>
      </c>
      <c r="G45" s="241">
        <v>440</v>
      </c>
      <c r="H45" s="253">
        <v>462.5</v>
      </c>
      <c r="I45" s="253" t="s">
        <v>921</v>
      </c>
      <c r="J45" s="114" t="s">
        <v>889</v>
      </c>
      <c r="K45" s="114">
        <f t="shared" ref="K45" si="14">H45-F45</f>
        <v>9.5</v>
      </c>
      <c r="L45" s="115">
        <f>(F45*-0.02)/100</f>
        <v>-9.06E-2</v>
      </c>
      <c r="M45" s="116">
        <f t="shared" ref="M45" si="15">(K45+L45)/F45</f>
        <v>2.0771302428256071E-2</v>
      </c>
      <c r="N45" s="261" t="s">
        <v>596</v>
      </c>
      <c r="O45" s="263">
        <v>45139</v>
      </c>
      <c r="P45" s="41"/>
      <c r="Q45" s="259"/>
      <c r="R45" s="41"/>
      <c r="S45" s="41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</row>
    <row r="46" spans="1:38" ht="13.5" customHeight="1">
      <c r="A46" s="309">
        <v>5</v>
      </c>
      <c r="B46" s="292">
        <v>45139</v>
      </c>
      <c r="C46" s="310"/>
      <c r="D46" s="311" t="s">
        <v>237</v>
      </c>
      <c r="E46" s="312" t="s">
        <v>959</v>
      </c>
      <c r="F46" s="291">
        <v>615</v>
      </c>
      <c r="G46" s="293">
        <v>594</v>
      </c>
      <c r="H46" s="291">
        <v>601</v>
      </c>
      <c r="I46" s="291" t="s">
        <v>958</v>
      </c>
      <c r="J46" s="313" t="s">
        <v>960</v>
      </c>
      <c r="K46" s="313">
        <f t="shared" ref="K46:K47" si="16">H46-F46</f>
        <v>-14</v>
      </c>
      <c r="L46" s="314">
        <f>(F46*-0.3)/100</f>
        <v>-1.845</v>
      </c>
      <c r="M46" s="315">
        <f t="shared" ref="M46:M47" si="17">(K46+L46)/F46</f>
        <v>-2.5764227642276424E-2</v>
      </c>
      <c r="N46" s="316" t="s">
        <v>607</v>
      </c>
      <c r="O46" s="317">
        <v>45141</v>
      </c>
      <c r="P46" s="41"/>
      <c r="Q46" s="259"/>
      <c r="R46" s="41"/>
      <c r="S46" s="41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</row>
    <row r="47" spans="1:38" ht="13.5" customHeight="1">
      <c r="A47" s="242">
        <v>6</v>
      </c>
      <c r="B47" s="243">
        <v>45148</v>
      </c>
      <c r="C47" s="244"/>
      <c r="D47" s="244" t="s">
        <v>1019</v>
      </c>
      <c r="E47" s="242" t="s">
        <v>606</v>
      </c>
      <c r="F47" s="242">
        <v>145</v>
      </c>
      <c r="G47" s="242">
        <v>140</v>
      </c>
      <c r="H47" s="245">
        <v>147.5</v>
      </c>
      <c r="I47" s="245" t="s">
        <v>1020</v>
      </c>
      <c r="J47" s="114" t="s">
        <v>1027</v>
      </c>
      <c r="K47" s="114">
        <f t="shared" si="16"/>
        <v>2.5</v>
      </c>
      <c r="L47" s="115">
        <f>(F47*-0.02)/100</f>
        <v>-2.8999999999999998E-2</v>
      </c>
      <c r="M47" s="116">
        <f t="shared" si="17"/>
        <v>1.7041379310344829E-2</v>
      </c>
      <c r="N47" s="261" t="s">
        <v>596</v>
      </c>
      <c r="O47" s="263">
        <v>45148</v>
      </c>
      <c r="Q47" s="259"/>
      <c r="R47" s="41"/>
      <c r="S47" s="41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</row>
    <row r="48" spans="1:38" ht="13.5" customHeight="1">
      <c r="A48" s="242">
        <v>7</v>
      </c>
      <c r="B48" s="243">
        <v>45149</v>
      </c>
      <c r="C48" s="244"/>
      <c r="D48" s="244" t="s">
        <v>1019</v>
      </c>
      <c r="E48" s="242" t="s">
        <v>606</v>
      </c>
      <c r="F48" s="242">
        <v>144.5</v>
      </c>
      <c r="G48" s="242">
        <v>140</v>
      </c>
      <c r="H48" s="245">
        <v>149.5</v>
      </c>
      <c r="I48" s="245" t="s">
        <v>703</v>
      </c>
      <c r="J48" s="114" t="s">
        <v>1038</v>
      </c>
      <c r="K48" s="114">
        <f t="shared" ref="K48" si="18">H48-F48</f>
        <v>5</v>
      </c>
      <c r="L48" s="115">
        <f>(F48*-0.02)/100</f>
        <v>-2.8900000000000002E-2</v>
      </c>
      <c r="M48" s="116">
        <f t="shared" ref="M48" si="19">(K48+L48)/F48</f>
        <v>3.4402076124567471E-2</v>
      </c>
      <c r="N48" s="261" t="s">
        <v>596</v>
      </c>
      <c r="O48" s="263">
        <v>45149</v>
      </c>
      <c r="P48" s="41"/>
      <c r="Q48" s="259"/>
      <c r="R48" s="41"/>
      <c r="S48" s="41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</row>
    <row r="49" spans="1:38" ht="13.5" customHeight="1">
      <c r="A49" s="264">
        <v>8</v>
      </c>
      <c r="B49" s="248">
        <v>45152</v>
      </c>
      <c r="C49" s="265"/>
      <c r="D49" s="266" t="s">
        <v>1070</v>
      </c>
      <c r="E49" s="267" t="s">
        <v>606</v>
      </c>
      <c r="F49" s="247" t="s">
        <v>1071</v>
      </c>
      <c r="G49" s="249">
        <v>3540</v>
      </c>
      <c r="H49" s="247"/>
      <c r="I49" s="247" t="s">
        <v>1072</v>
      </c>
      <c r="J49" s="249" t="s">
        <v>594</v>
      </c>
      <c r="K49" s="249"/>
      <c r="L49" s="260"/>
      <c r="M49" s="268"/>
      <c r="N49" s="249"/>
      <c r="O49" s="269"/>
      <c r="P49" s="41"/>
      <c r="Q49" s="259"/>
      <c r="R49" s="41"/>
      <c r="S49" s="41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</row>
    <row r="50" spans="1:38" ht="13.5" customHeight="1">
      <c r="A50" s="242">
        <v>9</v>
      </c>
      <c r="B50" s="243">
        <v>45152</v>
      </c>
      <c r="C50" s="244"/>
      <c r="D50" s="244" t="s">
        <v>1019</v>
      </c>
      <c r="E50" s="242" t="s">
        <v>606</v>
      </c>
      <c r="F50" s="242">
        <v>143.75</v>
      </c>
      <c r="G50" s="242">
        <v>139.5</v>
      </c>
      <c r="H50" s="245">
        <v>147.5</v>
      </c>
      <c r="I50" s="245" t="s">
        <v>703</v>
      </c>
      <c r="J50" s="114" t="s">
        <v>973</v>
      </c>
      <c r="K50" s="114">
        <f t="shared" ref="K50" si="20">H50-F50</f>
        <v>3.75</v>
      </c>
      <c r="L50" s="115">
        <f>(F50*-0.02)/100</f>
        <v>-2.8750000000000001E-2</v>
      </c>
      <c r="M50" s="116">
        <f t="shared" ref="M50" si="21">(K50+L50)/F50</f>
        <v>2.588695652173913E-2</v>
      </c>
      <c r="N50" s="261" t="s">
        <v>596</v>
      </c>
      <c r="O50" s="263">
        <v>45152</v>
      </c>
      <c r="P50" s="41"/>
      <c r="Q50" s="259"/>
      <c r="R50" s="41"/>
      <c r="S50" s="41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</row>
    <row r="51" spans="1:38" ht="13.5" customHeight="1">
      <c r="A51" s="264"/>
      <c r="B51" s="248"/>
      <c r="C51" s="265"/>
      <c r="D51" s="266"/>
      <c r="E51" s="267"/>
      <c r="F51" s="247"/>
      <c r="G51" s="249"/>
      <c r="H51" s="247"/>
      <c r="I51" s="247"/>
      <c r="J51" s="249"/>
      <c r="K51" s="249"/>
      <c r="L51" s="260"/>
      <c r="M51" s="268"/>
      <c r="N51" s="249"/>
      <c r="O51" s="269"/>
      <c r="P51" s="41"/>
      <c r="Q51" s="259"/>
      <c r="R51" s="41"/>
      <c r="S51" s="41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</row>
    <row r="52" spans="1:38" ht="13.5" customHeight="1">
      <c r="A52" s="264"/>
      <c r="B52" s="248"/>
      <c r="C52" s="265"/>
      <c r="D52" s="266"/>
      <c r="E52" s="267"/>
      <c r="F52" s="247"/>
      <c r="G52" s="249"/>
      <c r="H52" s="247"/>
      <c r="I52" s="247"/>
      <c r="J52" s="249"/>
      <c r="K52" s="249"/>
      <c r="L52" s="260"/>
      <c r="M52" s="268"/>
      <c r="N52" s="249"/>
      <c r="O52" s="269"/>
      <c r="P52" s="41"/>
      <c r="Q52" s="259"/>
      <c r="R52" s="41"/>
      <c r="S52" s="41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</row>
    <row r="54" spans="1:38" ht="44.25" customHeight="1">
      <c r="A54" s="130" t="s">
        <v>597</v>
      </c>
      <c r="B54" s="151"/>
      <c r="C54" s="151"/>
      <c r="D54" s="1"/>
      <c r="E54" s="6"/>
      <c r="F54" s="6"/>
      <c r="G54" s="6"/>
      <c r="H54" s="6" t="s">
        <v>609</v>
      </c>
      <c r="I54" s="6"/>
      <c r="J54" s="6"/>
      <c r="K54" s="126"/>
      <c r="L54" s="152"/>
      <c r="M54" s="126"/>
      <c r="N54" s="127"/>
      <c r="O54" s="126"/>
      <c r="P54" s="4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38" ht="12.75" customHeight="1">
      <c r="A55" s="136" t="s">
        <v>598</v>
      </c>
      <c r="B55" s="130"/>
      <c r="C55" s="130"/>
      <c r="D55" s="130"/>
      <c r="E55" s="41"/>
      <c r="F55" s="137" t="s">
        <v>599</v>
      </c>
      <c r="G55" s="62"/>
      <c r="H55" s="41"/>
      <c r="I55" s="62"/>
      <c r="J55" s="6"/>
      <c r="K55" s="153"/>
      <c r="L55" s="154"/>
      <c r="M55" s="6"/>
      <c r="N55" s="120"/>
      <c r="O55" s="155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36"/>
      <c r="B56" s="130"/>
      <c r="C56" s="130"/>
      <c r="D56" s="130"/>
      <c r="E56" s="6"/>
      <c r="F56" s="137" t="s">
        <v>602</v>
      </c>
      <c r="G56" s="62"/>
      <c r="H56" s="41"/>
      <c r="I56" s="62"/>
      <c r="J56" s="6"/>
      <c r="K56" s="153"/>
      <c r="L56" s="154"/>
      <c r="M56" s="6"/>
      <c r="N56" s="120"/>
      <c r="O56" s="155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30"/>
      <c r="B57" s="130"/>
      <c r="C57" s="130"/>
      <c r="D57" s="130"/>
      <c r="E57" s="6"/>
      <c r="F57" s="6"/>
      <c r="G57" s="6"/>
      <c r="H57" s="6"/>
      <c r="I57" s="6"/>
      <c r="J57" s="142"/>
      <c r="K57" s="139"/>
      <c r="L57" s="140"/>
      <c r="M57" s="6"/>
      <c r="N57" s="143"/>
      <c r="O57" s="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156" t="s">
        <v>610</v>
      </c>
      <c r="B58" s="156"/>
      <c r="C58" s="156"/>
      <c r="D58" s="156"/>
      <c r="E58" s="6"/>
      <c r="F58" s="6"/>
      <c r="G58" s="6"/>
      <c r="H58" s="6"/>
      <c r="I58" s="6"/>
      <c r="J58" s="6"/>
      <c r="K58" s="6"/>
      <c r="L58" s="6"/>
      <c r="M58" s="6"/>
      <c r="N58" s="6"/>
      <c r="O58" s="24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38.25" customHeight="1">
      <c r="A59" s="104" t="s">
        <v>16</v>
      </c>
      <c r="B59" s="104" t="s">
        <v>568</v>
      </c>
      <c r="C59" s="104"/>
      <c r="D59" s="105" t="s">
        <v>580</v>
      </c>
      <c r="E59" s="104" t="s">
        <v>581</v>
      </c>
      <c r="F59" s="104" t="s">
        <v>582</v>
      </c>
      <c r="G59" s="104" t="s">
        <v>604</v>
      </c>
      <c r="H59" s="104" t="s">
        <v>584</v>
      </c>
      <c r="I59" s="287" t="s">
        <v>585</v>
      </c>
      <c r="J59" s="290" t="s">
        <v>586</v>
      </c>
      <c r="K59" s="288" t="s">
        <v>611</v>
      </c>
      <c r="L59" s="106" t="s">
        <v>588</v>
      </c>
      <c r="M59" s="157" t="s">
        <v>612</v>
      </c>
      <c r="N59" s="104" t="s">
        <v>613</v>
      </c>
      <c r="O59" s="103" t="s">
        <v>590</v>
      </c>
      <c r="P59" s="105" t="s">
        <v>591</v>
      </c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2.75" customHeight="1">
      <c r="A60" s="297">
        <v>1</v>
      </c>
      <c r="B60" s="302">
        <v>45138</v>
      </c>
      <c r="C60" s="303"/>
      <c r="D60" s="303" t="s">
        <v>910</v>
      </c>
      <c r="E60" s="297" t="s">
        <v>606</v>
      </c>
      <c r="F60" s="297">
        <v>2015.5</v>
      </c>
      <c r="G60" s="297">
        <v>1990</v>
      </c>
      <c r="H60" s="304">
        <v>1990</v>
      </c>
      <c r="I60" s="305" t="s">
        <v>911</v>
      </c>
      <c r="J60" s="306" t="s">
        <v>930</v>
      </c>
      <c r="K60" s="297">
        <f t="shared" ref="K60" si="22">H60-F60</f>
        <v>-25.5</v>
      </c>
      <c r="L60" s="307">
        <f t="shared" ref="L60:L68" si="23">(H60*N60)*0.03%</f>
        <v>298.5</v>
      </c>
      <c r="M60" s="299">
        <f t="shared" ref="M60" si="24">(K60*N60)-L60</f>
        <v>-13048.5</v>
      </c>
      <c r="N60" s="297">
        <v>500</v>
      </c>
      <c r="O60" s="304" t="s">
        <v>607</v>
      </c>
      <c r="P60" s="308">
        <v>45140</v>
      </c>
      <c r="Q60" s="159"/>
      <c r="R60" s="62" t="s">
        <v>608</v>
      </c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160"/>
      <c r="AG60" s="161"/>
      <c r="AH60" s="159"/>
      <c r="AI60" s="159"/>
      <c r="AJ60" s="160"/>
      <c r="AK60" s="160"/>
      <c r="AL60" s="160"/>
    </row>
    <row r="61" spans="1:38" ht="12.75" customHeight="1">
      <c r="A61" s="242">
        <v>2</v>
      </c>
      <c r="B61" s="243">
        <v>45138</v>
      </c>
      <c r="C61" s="244"/>
      <c r="D61" s="244" t="s">
        <v>912</v>
      </c>
      <c r="E61" s="242" t="s">
        <v>606</v>
      </c>
      <c r="F61" s="242">
        <v>174.5</v>
      </c>
      <c r="G61" s="242">
        <v>171</v>
      </c>
      <c r="H61" s="245">
        <v>175.25</v>
      </c>
      <c r="I61" s="245" t="s">
        <v>913</v>
      </c>
      <c r="J61" s="289" t="s">
        <v>922</v>
      </c>
      <c r="K61" s="112">
        <f t="shared" ref="K61:K62" si="25">H61-F61</f>
        <v>0.75</v>
      </c>
      <c r="L61" s="115">
        <f t="shared" si="23"/>
        <v>178.755</v>
      </c>
      <c r="M61" s="158">
        <f t="shared" ref="M61:M62" si="26">(K61*N61)-L61</f>
        <v>2371.2449999999999</v>
      </c>
      <c r="N61" s="112">
        <v>3400</v>
      </c>
      <c r="O61" s="114" t="s">
        <v>596</v>
      </c>
      <c r="P61" s="113">
        <v>45139</v>
      </c>
      <c r="Q61" s="159"/>
      <c r="R61" s="62" t="s">
        <v>595</v>
      </c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160"/>
      <c r="AG61" s="161"/>
      <c r="AH61" s="159"/>
      <c r="AI61" s="159"/>
      <c r="AJ61" s="160"/>
      <c r="AK61" s="160"/>
      <c r="AL61" s="160"/>
    </row>
    <row r="62" spans="1:38" ht="12.75" customHeight="1">
      <c r="A62" s="297">
        <v>3</v>
      </c>
      <c r="B62" s="302">
        <v>45138</v>
      </c>
      <c r="C62" s="303"/>
      <c r="D62" s="303" t="s">
        <v>914</v>
      </c>
      <c r="E62" s="297" t="s">
        <v>606</v>
      </c>
      <c r="F62" s="297">
        <v>2545</v>
      </c>
      <c r="G62" s="297">
        <v>2495</v>
      </c>
      <c r="H62" s="304">
        <v>2495</v>
      </c>
      <c r="I62" s="305" t="s">
        <v>915</v>
      </c>
      <c r="J62" s="306" t="s">
        <v>931</v>
      </c>
      <c r="K62" s="297">
        <f t="shared" si="25"/>
        <v>-50</v>
      </c>
      <c r="L62" s="307">
        <f t="shared" si="23"/>
        <v>187.12499999999997</v>
      </c>
      <c r="M62" s="299">
        <f t="shared" si="26"/>
        <v>-12687.125</v>
      </c>
      <c r="N62" s="297">
        <v>250</v>
      </c>
      <c r="O62" s="304" t="s">
        <v>607</v>
      </c>
      <c r="P62" s="308">
        <v>45140</v>
      </c>
      <c r="Q62" s="159"/>
      <c r="R62" s="62" t="s">
        <v>608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160"/>
      <c r="AG62" s="161"/>
      <c r="AH62" s="159"/>
      <c r="AI62" s="159"/>
      <c r="AJ62" s="160"/>
      <c r="AK62" s="160"/>
      <c r="AL62" s="160"/>
    </row>
    <row r="63" spans="1:38" ht="12.75" customHeight="1">
      <c r="A63" s="242">
        <v>4</v>
      </c>
      <c r="B63" s="243">
        <v>45141</v>
      </c>
      <c r="C63" s="244"/>
      <c r="D63" s="244" t="s">
        <v>945</v>
      </c>
      <c r="E63" s="242" t="s">
        <v>606</v>
      </c>
      <c r="F63" s="242">
        <v>319</v>
      </c>
      <c r="G63" s="242">
        <v>313</v>
      </c>
      <c r="H63" s="245">
        <v>320.5</v>
      </c>
      <c r="I63" s="245" t="s">
        <v>948</v>
      </c>
      <c r="J63" s="289" t="s">
        <v>955</v>
      </c>
      <c r="K63" s="112">
        <f t="shared" ref="K63:K64" si="27">H63-F63</f>
        <v>1.5</v>
      </c>
      <c r="L63" s="115">
        <f t="shared" si="23"/>
        <v>192.29999999999998</v>
      </c>
      <c r="M63" s="158">
        <f t="shared" ref="M63:M64" si="28">(K63*N63)-L63</f>
        <v>2807.7</v>
      </c>
      <c r="N63" s="112">
        <v>2000</v>
      </c>
      <c r="O63" s="114" t="s">
        <v>596</v>
      </c>
      <c r="P63" s="113">
        <v>45141</v>
      </c>
      <c r="Q63" s="159"/>
      <c r="R63" s="62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60"/>
      <c r="AG63" s="161"/>
      <c r="AH63" s="159"/>
      <c r="AI63" s="159"/>
      <c r="AJ63" s="160"/>
      <c r="AK63" s="160"/>
      <c r="AL63" s="160"/>
    </row>
    <row r="64" spans="1:38" ht="12.75" customHeight="1">
      <c r="A64" s="297">
        <v>5</v>
      </c>
      <c r="B64" s="302">
        <v>45142</v>
      </c>
      <c r="C64" s="303"/>
      <c r="D64" s="303" t="s">
        <v>961</v>
      </c>
      <c r="E64" s="297" t="s">
        <v>606</v>
      </c>
      <c r="F64" s="297">
        <v>2027.5</v>
      </c>
      <c r="G64" s="297">
        <v>1990</v>
      </c>
      <c r="H64" s="304">
        <v>1990</v>
      </c>
      <c r="I64" s="305" t="s">
        <v>962</v>
      </c>
      <c r="J64" s="306" t="s">
        <v>996</v>
      </c>
      <c r="K64" s="297">
        <f t="shared" si="27"/>
        <v>-37.5</v>
      </c>
      <c r="L64" s="307">
        <f t="shared" si="23"/>
        <v>208.95</v>
      </c>
      <c r="M64" s="299">
        <f t="shared" si="28"/>
        <v>-13333.95</v>
      </c>
      <c r="N64" s="297">
        <v>350</v>
      </c>
      <c r="O64" s="304" t="s">
        <v>607</v>
      </c>
      <c r="P64" s="308">
        <v>45146</v>
      </c>
      <c r="Q64" s="159"/>
      <c r="R64" s="62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160"/>
      <c r="AG64" s="161"/>
      <c r="AH64" s="159"/>
      <c r="AI64" s="159"/>
      <c r="AJ64" s="160"/>
      <c r="AK64" s="160"/>
      <c r="AL64" s="160"/>
    </row>
    <row r="65" spans="1:38" ht="12.75" customHeight="1">
      <c r="A65" s="242">
        <v>6</v>
      </c>
      <c r="B65" s="243">
        <v>45142</v>
      </c>
      <c r="C65" s="244"/>
      <c r="D65" s="244" t="s">
        <v>963</v>
      </c>
      <c r="E65" s="242" t="s">
        <v>606</v>
      </c>
      <c r="F65" s="242">
        <v>474</v>
      </c>
      <c r="G65" s="242">
        <v>468</v>
      </c>
      <c r="H65" s="245">
        <v>478.5</v>
      </c>
      <c r="I65" s="245" t="s">
        <v>964</v>
      </c>
      <c r="J65" s="289" t="s">
        <v>965</v>
      </c>
      <c r="K65" s="112">
        <f t="shared" ref="K65:K66" si="29">H65-F65</f>
        <v>4.5</v>
      </c>
      <c r="L65" s="115">
        <f t="shared" si="23"/>
        <v>258.39</v>
      </c>
      <c r="M65" s="158">
        <f t="shared" ref="M65:M66" si="30">(K65*N65)-L65</f>
        <v>7841.61</v>
      </c>
      <c r="N65" s="112">
        <v>1800</v>
      </c>
      <c r="O65" s="114" t="s">
        <v>596</v>
      </c>
      <c r="P65" s="113">
        <v>45142</v>
      </c>
      <c r="Q65" s="159"/>
      <c r="R65" s="62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60"/>
      <c r="AG65" s="161"/>
      <c r="AH65" s="159"/>
      <c r="AI65" s="159"/>
      <c r="AJ65" s="160"/>
      <c r="AK65" s="160"/>
      <c r="AL65" s="160"/>
    </row>
    <row r="66" spans="1:38" ht="12.75" customHeight="1">
      <c r="A66" s="242">
        <v>7</v>
      </c>
      <c r="B66" s="243">
        <v>45142</v>
      </c>
      <c r="C66" s="244"/>
      <c r="D66" s="244" t="s">
        <v>945</v>
      </c>
      <c r="E66" s="242" t="s">
        <v>606</v>
      </c>
      <c r="F66" s="242">
        <v>320.5</v>
      </c>
      <c r="G66" s="242">
        <v>313</v>
      </c>
      <c r="H66" s="245">
        <v>324.25</v>
      </c>
      <c r="I66" s="245" t="s">
        <v>966</v>
      </c>
      <c r="J66" s="289" t="s">
        <v>973</v>
      </c>
      <c r="K66" s="112">
        <f t="shared" si="29"/>
        <v>3.75</v>
      </c>
      <c r="L66" s="115">
        <f t="shared" si="23"/>
        <v>194.54999999999998</v>
      </c>
      <c r="M66" s="158">
        <f t="shared" si="30"/>
        <v>7305.45</v>
      </c>
      <c r="N66" s="112">
        <v>2000</v>
      </c>
      <c r="O66" s="114" t="s">
        <v>596</v>
      </c>
      <c r="P66" s="113">
        <v>45145</v>
      </c>
      <c r="Q66" s="159"/>
      <c r="R66" s="62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60"/>
      <c r="AG66" s="161"/>
      <c r="AH66" s="159"/>
      <c r="AI66" s="159"/>
      <c r="AJ66" s="160"/>
      <c r="AK66" s="160"/>
      <c r="AL66" s="160"/>
    </row>
    <row r="67" spans="1:38" ht="12.75" customHeight="1">
      <c r="A67" s="242">
        <v>8</v>
      </c>
      <c r="B67" s="243">
        <v>45145</v>
      </c>
      <c r="C67" s="244"/>
      <c r="D67" s="244" t="s">
        <v>963</v>
      </c>
      <c r="E67" s="242" t="s">
        <v>606</v>
      </c>
      <c r="F67" s="242">
        <v>472.5</v>
      </c>
      <c r="G67" s="242">
        <v>467</v>
      </c>
      <c r="H67" s="245">
        <v>478</v>
      </c>
      <c r="I67" s="245" t="s">
        <v>964</v>
      </c>
      <c r="J67" s="289" t="s">
        <v>974</v>
      </c>
      <c r="K67" s="112">
        <f t="shared" ref="K67" si="31">H67-F67</f>
        <v>5.5</v>
      </c>
      <c r="L67" s="115">
        <f t="shared" si="23"/>
        <v>258.12</v>
      </c>
      <c r="M67" s="158">
        <f t="shared" ref="M67" si="32">(K67*N67)-L67</f>
        <v>9641.8799999999992</v>
      </c>
      <c r="N67" s="112">
        <v>1800</v>
      </c>
      <c r="O67" s="114" t="s">
        <v>596</v>
      </c>
      <c r="P67" s="113">
        <v>45145</v>
      </c>
      <c r="Q67" s="159"/>
      <c r="R67" s="62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60"/>
      <c r="AG67" s="161"/>
      <c r="AH67" s="159"/>
      <c r="AI67" s="159"/>
      <c r="AJ67" s="160"/>
      <c r="AK67" s="160"/>
      <c r="AL67" s="160"/>
    </row>
    <row r="68" spans="1:38" ht="12.75" customHeight="1">
      <c r="A68" s="242">
        <v>9</v>
      </c>
      <c r="B68" s="243">
        <v>45145</v>
      </c>
      <c r="C68" s="244"/>
      <c r="D68" s="244" t="s">
        <v>975</v>
      </c>
      <c r="E68" s="242" t="s">
        <v>606</v>
      </c>
      <c r="F68" s="242">
        <v>689</v>
      </c>
      <c r="G68" s="242">
        <v>677</v>
      </c>
      <c r="H68" s="245">
        <v>697</v>
      </c>
      <c r="I68" s="245" t="s">
        <v>976</v>
      </c>
      <c r="J68" s="289" t="s">
        <v>977</v>
      </c>
      <c r="K68" s="112">
        <f t="shared" ref="K68:K70" si="33">H68-F68</f>
        <v>8</v>
      </c>
      <c r="L68" s="115">
        <f t="shared" si="23"/>
        <v>209.1</v>
      </c>
      <c r="M68" s="158">
        <f t="shared" ref="M68:M70" si="34">(K68*N68)-L68</f>
        <v>7790.9</v>
      </c>
      <c r="N68" s="112">
        <v>1000</v>
      </c>
      <c r="O68" s="114" t="s">
        <v>596</v>
      </c>
      <c r="P68" s="113">
        <v>45145</v>
      </c>
      <c r="Q68" s="159"/>
      <c r="R68" s="62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60"/>
      <c r="AG68" s="161"/>
      <c r="AH68" s="159"/>
      <c r="AI68" s="159"/>
      <c r="AJ68" s="160"/>
      <c r="AK68" s="160"/>
      <c r="AL68" s="160"/>
    </row>
    <row r="69" spans="1:38" ht="15" customHeight="1">
      <c r="A69" s="297">
        <v>10</v>
      </c>
      <c r="B69" s="302">
        <v>45146</v>
      </c>
      <c r="C69" s="303"/>
      <c r="D69" s="303" t="s">
        <v>983</v>
      </c>
      <c r="E69" s="297" t="s">
        <v>606</v>
      </c>
      <c r="F69" s="297" t="s">
        <v>999</v>
      </c>
      <c r="G69" s="297">
        <v>497</v>
      </c>
      <c r="H69" s="304">
        <v>497</v>
      </c>
      <c r="I69" s="305" t="s">
        <v>984</v>
      </c>
      <c r="J69" s="306" t="s">
        <v>1000</v>
      </c>
      <c r="K69" s="297">
        <f t="shared" si="33"/>
        <v>-10</v>
      </c>
      <c r="L69" s="307">
        <f t="shared" ref="L69:L70" si="35">(H69*N69)*0.03%</f>
        <v>186.37499999999997</v>
      </c>
      <c r="M69" s="299">
        <f t="shared" si="34"/>
        <v>-12686.375</v>
      </c>
      <c r="N69" s="297">
        <v>1250</v>
      </c>
      <c r="O69" s="304" t="s">
        <v>607</v>
      </c>
      <c r="P69" s="308">
        <v>45147</v>
      </c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</row>
    <row r="70" spans="1:38" ht="12.75" customHeight="1">
      <c r="A70" s="242">
        <v>11</v>
      </c>
      <c r="B70" s="243">
        <v>45146</v>
      </c>
      <c r="C70" s="244"/>
      <c r="D70" s="244" t="s">
        <v>991</v>
      </c>
      <c r="E70" s="242" t="s">
        <v>606</v>
      </c>
      <c r="F70" s="242">
        <v>4287</v>
      </c>
      <c r="G70" s="242">
        <v>4225</v>
      </c>
      <c r="H70" s="245">
        <v>4327.5</v>
      </c>
      <c r="I70" s="245" t="s">
        <v>992</v>
      </c>
      <c r="J70" s="289" t="s">
        <v>1018</v>
      </c>
      <c r="K70" s="112">
        <f t="shared" si="33"/>
        <v>40.5</v>
      </c>
      <c r="L70" s="115">
        <f t="shared" si="35"/>
        <v>259.64999999999998</v>
      </c>
      <c r="M70" s="158">
        <f t="shared" si="34"/>
        <v>7840.35</v>
      </c>
      <c r="N70" s="112">
        <v>200</v>
      </c>
      <c r="O70" s="114" t="s">
        <v>596</v>
      </c>
      <c r="P70" s="113">
        <v>45148</v>
      </c>
      <c r="Q70" s="159"/>
      <c r="R70" s="62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60"/>
      <c r="AG70" s="161"/>
      <c r="AH70" s="159"/>
      <c r="AI70" s="159"/>
      <c r="AJ70" s="160"/>
      <c r="AK70" s="160"/>
      <c r="AL70" s="160"/>
    </row>
    <row r="71" spans="1:38" ht="12.75" customHeight="1">
      <c r="A71" s="242">
        <v>12</v>
      </c>
      <c r="B71" s="243">
        <v>45147</v>
      </c>
      <c r="C71" s="244"/>
      <c r="D71" s="244" t="s">
        <v>1004</v>
      </c>
      <c r="E71" s="242" t="s">
        <v>606</v>
      </c>
      <c r="F71" s="242">
        <v>4530</v>
      </c>
      <c r="G71" s="242">
        <v>4480</v>
      </c>
      <c r="H71" s="245">
        <v>4567.5</v>
      </c>
      <c r="I71" s="245" t="s">
        <v>1005</v>
      </c>
      <c r="J71" s="289" t="s">
        <v>1017</v>
      </c>
      <c r="K71" s="112">
        <f t="shared" ref="K71" si="36">H71-F71</f>
        <v>37.5</v>
      </c>
      <c r="L71" s="115">
        <f t="shared" ref="L71" si="37">(H71*N71)*0.03%</f>
        <v>342.56249999999994</v>
      </c>
      <c r="M71" s="158">
        <f t="shared" ref="M71" si="38">(K71*N71)-L71</f>
        <v>9032.4375</v>
      </c>
      <c r="N71" s="112">
        <v>250</v>
      </c>
      <c r="O71" s="114" t="s">
        <v>596</v>
      </c>
      <c r="P71" s="113">
        <v>45148</v>
      </c>
      <c r="Q71" s="159"/>
      <c r="R71" s="62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60"/>
      <c r="AG71" s="161"/>
      <c r="AH71" s="159"/>
      <c r="AI71" s="159"/>
      <c r="AJ71" s="160"/>
      <c r="AK71" s="160"/>
      <c r="AL71" s="160"/>
    </row>
    <row r="72" spans="1:38" ht="12.75" customHeight="1">
      <c r="A72" s="242">
        <v>13</v>
      </c>
      <c r="B72" s="243">
        <v>45148</v>
      </c>
      <c r="C72" s="244"/>
      <c r="D72" s="244" t="s">
        <v>1024</v>
      </c>
      <c r="E72" s="242" t="s">
        <v>606</v>
      </c>
      <c r="F72" s="242">
        <v>24015</v>
      </c>
      <c r="G72" s="242">
        <v>23700</v>
      </c>
      <c r="H72" s="245">
        <v>24220</v>
      </c>
      <c r="I72" s="245" t="s">
        <v>1025</v>
      </c>
      <c r="J72" s="289" t="s">
        <v>1045</v>
      </c>
      <c r="K72" s="112">
        <f t="shared" ref="K72" si="39">H72-F72</f>
        <v>205</v>
      </c>
      <c r="L72" s="115">
        <f t="shared" ref="L72" si="40">(H72*N72)*0.03%</f>
        <v>290.64</v>
      </c>
      <c r="M72" s="158">
        <f t="shared" ref="M72" si="41">(K72*N72)-L72</f>
        <v>7909.36</v>
      </c>
      <c r="N72" s="112">
        <v>40</v>
      </c>
      <c r="O72" s="114" t="s">
        <v>596</v>
      </c>
      <c r="P72" s="113">
        <v>45149</v>
      </c>
      <c r="Q72" s="159"/>
      <c r="R72" s="62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60"/>
      <c r="AG72" s="161"/>
      <c r="AH72" s="159"/>
      <c r="AI72" s="159"/>
      <c r="AJ72" s="160"/>
      <c r="AK72" s="160"/>
      <c r="AL72" s="160"/>
    </row>
    <row r="73" spans="1:38" ht="12.75" customHeight="1">
      <c r="A73" s="242">
        <v>14</v>
      </c>
      <c r="B73" s="243">
        <v>45148</v>
      </c>
      <c r="C73" s="244"/>
      <c r="D73" s="244" t="s">
        <v>991</v>
      </c>
      <c r="E73" s="242" t="s">
        <v>606</v>
      </c>
      <c r="F73" s="242">
        <v>4255</v>
      </c>
      <c r="G73" s="242">
        <v>4195</v>
      </c>
      <c r="H73" s="245">
        <v>4295</v>
      </c>
      <c r="I73" s="245" t="s">
        <v>1026</v>
      </c>
      <c r="J73" s="289" t="s">
        <v>643</v>
      </c>
      <c r="K73" s="112">
        <f t="shared" ref="K73" si="42">H73-F73</f>
        <v>40</v>
      </c>
      <c r="L73" s="115">
        <f t="shared" ref="L73" si="43">(H73*N73)*0.03%</f>
        <v>257.7</v>
      </c>
      <c r="M73" s="158">
        <f t="shared" ref="M73" si="44">(K73*N73)-L73</f>
        <v>7742.3</v>
      </c>
      <c r="N73" s="112">
        <v>200</v>
      </c>
      <c r="O73" s="114" t="s">
        <v>596</v>
      </c>
      <c r="P73" s="113">
        <v>45149</v>
      </c>
      <c r="Q73" s="159"/>
      <c r="R73" s="62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60"/>
      <c r="AG73" s="161"/>
      <c r="AH73" s="159"/>
      <c r="AI73" s="159"/>
      <c r="AJ73" s="160"/>
      <c r="AK73" s="160"/>
      <c r="AL73" s="160"/>
    </row>
    <row r="74" spans="1:38" ht="12.75" customHeight="1">
      <c r="A74" s="242">
        <v>15</v>
      </c>
      <c r="B74" s="243">
        <v>45152</v>
      </c>
      <c r="C74" s="244"/>
      <c r="D74" s="244" t="s">
        <v>991</v>
      </c>
      <c r="E74" s="242" t="s">
        <v>606</v>
      </c>
      <c r="F74" s="242">
        <v>4175</v>
      </c>
      <c r="G74" s="242">
        <v>4105</v>
      </c>
      <c r="H74" s="245">
        <v>4222.5</v>
      </c>
      <c r="I74" s="245" t="s">
        <v>1073</v>
      </c>
      <c r="J74" s="289" t="s">
        <v>618</v>
      </c>
      <c r="K74" s="112">
        <f t="shared" ref="K74" si="45">H74-F74</f>
        <v>47.5</v>
      </c>
      <c r="L74" s="115">
        <f t="shared" ref="L74" si="46">(H74*N74)*0.03%</f>
        <v>253.34999999999997</v>
      </c>
      <c r="M74" s="158">
        <f t="shared" ref="M74" si="47">(K74*N74)-L74</f>
        <v>9246.65</v>
      </c>
      <c r="N74" s="112">
        <v>200</v>
      </c>
      <c r="O74" s="114" t="s">
        <v>596</v>
      </c>
      <c r="P74" s="113">
        <v>45152</v>
      </c>
      <c r="Q74" s="159"/>
      <c r="R74" s="62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60"/>
      <c r="AG74" s="161"/>
      <c r="AH74" s="159"/>
      <c r="AI74" s="159"/>
      <c r="AJ74" s="160"/>
      <c r="AK74" s="160"/>
      <c r="AL74" s="160"/>
    </row>
    <row r="75" spans="1:38" ht="12.75" customHeight="1">
      <c r="A75" s="107">
        <v>16</v>
      </c>
      <c r="B75" s="162">
        <v>45152</v>
      </c>
      <c r="C75" s="163"/>
      <c r="D75" s="163" t="s">
        <v>1090</v>
      </c>
      <c r="E75" s="107" t="s">
        <v>606</v>
      </c>
      <c r="F75" s="107" t="s">
        <v>1091</v>
      </c>
      <c r="G75" s="107">
        <v>440</v>
      </c>
      <c r="H75" s="109"/>
      <c r="I75" s="109" t="s">
        <v>1092</v>
      </c>
      <c r="J75" s="246" t="s">
        <v>594</v>
      </c>
      <c r="K75" s="107"/>
      <c r="L75" s="110"/>
      <c r="M75" s="164"/>
      <c r="N75" s="107"/>
      <c r="O75" s="109"/>
      <c r="P75" s="108"/>
      <c r="Q75" s="159"/>
      <c r="R75" s="62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60"/>
      <c r="AG75" s="161"/>
      <c r="AH75" s="159"/>
      <c r="AI75" s="159"/>
      <c r="AJ75" s="160"/>
      <c r="AK75" s="160"/>
      <c r="AL75" s="160"/>
    </row>
    <row r="76" spans="1:38" ht="12.75" customHeight="1">
      <c r="A76" s="107"/>
      <c r="B76" s="162"/>
      <c r="C76" s="163"/>
      <c r="D76" s="163"/>
      <c r="E76" s="107"/>
      <c r="F76" s="107"/>
      <c r="G76" s="107"/>
      <c r="H76" s="109"/>
      <c r="I76" s="109"/>
      <c r="J76" s="246"/>
      <c r="K76" s="107"/>
      <c r="L76" s="110"/>
      <c r="M76" s="164"/>
      <c r="N76" s="107"/>
      <c r="O76" s="109"/>
      <c r="P76" s="108"/>
      <c r="Q76" s="159"/>
      <c r="R76" s="62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60"/>
      <c r="AG76" s="161"/>
      <c r="AH76" s="159"/>
      <c r="AI76" s="159"/>
      <c r="AJ76" s="160"/>
      <c r="AK76" s="160"/>
      <c r="AL76" s="160"/>
    </row>
    <row r="77" spans="1:38" ht="12.75" customHeight="1">
      <c r="A77" s="107"/>
      <c r="B77" s="162"/>
      <c r="C77" s="163"/>
      <c r="D77" s="163"/>
      <c r="E77" s="107"/>
      <c r="F77" s="107"/>
      <c r="G77" s="107"/>
      <c r="H77" s="109"/>
      <c r="I77" s="109"/>
      <c r="J77" s="246"/>
      <c r="K77" s="107"/>
      <c r="L77" s="110"/>
      <c r="M77" s="164"/>
      <c r="N77" s="107"/>
      <c r="O77" s="109"/>
      <c r="P77" s="108"/>
      <c r="Q77" s="159"/>
      <c r="R77" s="62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60"/>
      <c r="AG77" s="161"/>
      <c r="AH77" s="159"/>
      <c r="AI77" s="159"/>
      <c r="AJ77" s="160"/>
      <c r="AK77" s="160"/>
      <c r="AL77" s="160"/>
    </row>
    <row r="79" spans="1:38" ht="12.75" customHeight="1">
      <c r="A79" s="160"/>
      <c r="B79" s="165"/>
      <c r="C79" s="159"/>
      <c r="D79" s="159"/>
      <c r="E79" s="160"/>
      <c r="F79" s="160"/>
      <c r="G79" s="160"/>
      <c r="H79" s="166"/>
      <c r="I79" s="166"/>
      <c r="J79" s="166"/>
      <c r="K79" s="159"/>
      <c r="L79" s="160"/>
      <c r="M79" s="160"/>
      <c r="N79" s="160"/>
      <c r="O79" s="166"/>
      <c r="P79" s="166"/>
      <c r="Q79" s="159"/>
      <c r="R79" s="62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60"/>
      <c r="AG79" s="161"/>
      <c r="AH79" s="159"/>
      <c r="AI79" s="159"/>
      <c r="AJ79" s="160"/>
      <c r="AK79" s="160"/>
      <c r="AL79" s="160"/>
    </row>
    <row r="80" spans="1:38">
      <c r="A80" s="167" t="s">
        <v>614</v>
      </c>
      <c r="B80" s="167"/>
      <c r="C80" s="167"/>
      <c r="D80" s="167"/>
      <c r="E80" s="168"/>
      <c r="F80" s="123"/>
      <c r="G80" s="123"/>
      <c r="H80" s="123"/>
      <c r="I80" s="123"/>
      <c r="J80" s="1"/>
      <c r="K80" s="6"/>
      <c r="L80" s="6"/>
      <c r="M80" s="6"/>
      <c r="N80" s="1"/>
      <c r="O80" s="1"/>
      <c r="P80" s="41"/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ht="38.25">
      <c r="A81" s="104" t="s">
        <v>16</v>
      </c>
      <c r="B81" s="104" t="s">
        <v>568</v>
      </c>
      <c r="C81" s="104"/>
      <c r="D81" s="105" t="s">
        <v>580</v>
      </c>
      <c r="E81" s="104" t="s">
        <v>581</v>
      </c>
      <c r="F81" s="104" t="s">
        <v>582</v>
      </c>
      <c r="G81" s="104" t="s">
        <v>604</v>
      </c>
      <c r="H81" s="104" t="s">
        <v>584</v>
      </c>
      <c r="I81" s="104" t="s">
        <v>585</v>
      </c>
      <c r="J81" s="103" t="s">
        <v>586</v>
      </c>
      <c r="K81" s="103" t="s">
        <v>615</v>
      </c>
      <c r="L81" s="106" t="s">
        <v>588</v>
      </c>
      <c r="M81" s="157" t="s">
        <v>612</v>
      </c>
      <c r="N81" s="104" t="s">
        <v>613</v>
      </c>
      <c r="O81" s="104" t="s">
        <v>590</v>
      </c>
      <c r="P81" s="105" t="s">
        <v>591</v>
      </c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ht="15" customHeight="1">
      <c r="A82" s="291">
        <v>1</v>
      </c>
      <c r="B82" s="292">
        <v>45139</v>
      </c>
      <c r="C82" s="293"/>
      <c r="D82" s="294" t="s">
        <v>917</v>
      </c>
      <c r="E82" s="293" t="s">
        <v>606</v>
      </c>
      <c r="F82" s="295" t="s">
        <v>953</v>
      </c>
      <c r="G82" s="293">
        <v>8</v>
      </c>
      <c r="H82" s="293">
        <v>10</v>
      </c>
      <c r="I82" s="293" t="s">
        <v>881</v>
      </c>
      <c r="J82" s="296" t="s">
        <v>954</v>
      </c>
      <c r="K82" s="297">
        <f t="shared" ref="K82" si="48">H82-F82</f>
        <v>-7</v>
      </c>
      <c r="L82" s="298">
        <v>50</v>
      </c>
      <c r="M82" s="299">
        <f>(K82*N82)-50</f>
        <v>-3900</v>
      </c>
      <c r="N82" s="297">
        <v>550</v>
      </c>
      <c r="O82" s="300" t="s">
        <v>607</v>
      </c>
      <c r="P82" s="301">
        <v>45141</v>
      </c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</row>
    <row r="83" spans="1:38" ht="15" customHeight="1">
      <c r="A83" s="291">
        <v>2</v>
      </c>
      <c r="B83" s="292">
        <v>45139</v>
      </c>
      <c r="C83" s="293"/>
      <c r="D83" s="294" t="s">
        <v>918</v>
      </c>
      <c r="E83" s="293" t="s">
        <v>606</v>
      </c>
      <c r="F83" s="295" t="s">
        <v>892</v>
      </c>
      <c r="G83" s="293">
        <v>0</v>
      </c>
      <c r="H83" s="293">
        <v>6</v>
      </c>
      <c r="I83" s="293" t="s">
        <v>919</v>
      </c>
      <c r="J83" s="296" t="s">
        <v>927</v>
      </c>
      <c r="K83" s="297">
        <f t="shared" ref="K83" si="49">H83-F83</f>
        <v>-23</v>
      </c>
      <c r="L83" s="298">
        <v>50</v>
      </c>
      <c r="M83" s="299">
        <f t="shared" ref="M83:M85" si="50">(K83*N83)-50</f>
        <v>-970</v>
      </c>
      <c r="N83" s="297">
        <v>40</v>
      </c>
      <c r="O83" s="300" t="s">
        <v>607</v>
      </c>
      <c r="P83" s="301">
        <v>45139</v>
      </c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</row>
    <row r="84" spans="1:38" ht="15" customHeight="1">
      <c r="A84" s="291">
        <v>3</v>
      </c>
      <c r="B84" s="292">
        <v>45139</v>
      </c>
      <c r="C84" s="293"/>
      <c r="D84" s="294" t="s">
        <v>923</v>
      </c>
      <c r="E84" s="293" t="s">
        <v>606</v>
      </c>
      <c r="F84" s="295" t="s">
        <v>936</v>
      </c>
      <c r="G84" s="293">
        <v>2.8</v>
      </c>
      <c r="H84" s="293">
        <v>2.8</v>
      </c>
      <c r="I84" s="293" t="s">
        <v>925</v>
      </c>
      <c r="J84" s="296" t="s">
        <v>937</v>
      </c>
      <c r="K84" s="297">
        <f t="shared" ref="K84:K85" si="51">H84-F84</f>
        <v>-2.0499999999999998</v>
      </c>
      <c r="L84" s="298">
        <v>50</v>
      </c>
      <c r="M84" s="299">
        <f t="shared" si="50"/>
        <v>-3124.9999999999995</v>
      </c>
      <c r="N84" s="297">
        <v>1500</v>
      </c>
      <c r="O84" s="300" t="s">
        <v>607</v>
      </c>
      <c r="P84" s="301">
        <v>45140</v>
      </c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</row>
    <row r="85" spans="1:38" ht="15" customHeight="1">
      <c r="A85" s="291">
        <v>4</v>
      </c>
      <c r="B85" s="292">
        <v>45139</v>
      </c>
      <c r="C85" s="293"/>
      <c r="D85" s="294" t="s">
        <v>924</v>
      </c>
      <c r="E85" s="293" t="s">
        <v>606</v>
      </c>
      <c r="F85" s="295" t="s">
        <v>951</v>
      </c>
      <c r="G85" s="293">
        <v>27</v>
      </c>
      <c r="H85" s="293">
        <v>29</v>
      </c>
      <c r="I85" s="293" t="s">
        <v>879</v>
      </c>
      <c r="J85" s="296" t="s">
        <v>952</v>
      </c>
      <c r="K85" s="297">
        <f t="shared" si="51"/>
        <v>-19</v>
      </c>
      <c r="L85" s="298">
        <v>50</v>
      </c>
      <c r="M85" s="299">
        <f t="shared" si="50"/>
        <v>-4800</v>
      </c>
      <c r="N85" s="297">
        <v>250</v>
      </c>
      <c r="O85" s="300" t="s">
        <v>607</v>
      </c>
      <c r="P85" s="301">
        <v>45141</v>
      </c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</row>
    <row r="86" spans="1:38" ht="15" customHeight="1">
      <c r="A86" s="253">
        <v>5</v>
      </c>
      <c r="B86" s="254">
        <v>45140</v>
      </c>
      <c r="C86" s="241"/>
      <c r="D86" s="319" t="s">
        <v>933</v>
      </c>
      <c r="E86" s="241" t="s">
        <v>606</v>
      </c>
      <c r="F86" s="320" t="s">
        <v>935</v>
      </c>
      <c r="G86" s="241">
        <v>18</v>
      </c>
      <c r="H86" s="241">
        <v>59</v>
      </c>
      <c r="I86" s="241" t="s">
        <v>934</v>
      </c>
      <c r="J86" s="321" t="s">
        <v>815</v>
      </c>
      <c r="K86" s="242">
        <f t="shared" ref="K86" si="52">H86-F86</f>
        <v>9</v>
      </c>
      <c r="L86" s="242">
        <v>50</v>
      </c>
      <c r="M86" s="322">
        <f t="shared" ref="M86:M91" si="53">(K86*N86)-50</f>
        <v>400</v>
      </c>
      <c r="N86" s="242">
        <v>50</v>
      </c>
      <c r="O86" s="323" t="s">
        <v>596</v>
      </c>
      <c r="P86" s="324">
        <v>45140</v>
      </c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</row>
    <row r="87" spans="1:38" ht="15" customHeight="1">
      <c r="A87" s="253">
        <v>6</v>
      </c>
      <c r="B87" s="254">
        <v>45141</v>
      </c>
      <c r="C87" s="241"/>
      <c r="D87" s="319" t="s">
        <v>940</v>
      </c>
      <c r="E87" s="241" t="s">
        <v>606</v>
      </c>
      <c r="F87" s="320" t="s">
        <v>942</v>
      </c>
      <c r="G87" s="241">
        <v>70</v>
      </c>
      <c r="H87" s="241">
        <v>137.5</v>
      </c>
      <c r="I87" s="241" t="s">
        <v>941</v>
      </c>
      <c r="J87" s="321" t="s">
        <v>943</v>
      </c>
      <c r="K87" s="242">
        <f t="shared" ref="K87:K88" si="54">H87-F87</f>
        <v>20</v>
      </c>
      <c r="L87" s="242">
        <v>50</v>
      </c>
      <c r="M87" s="322">
        <f t="shared" si="53"/>
        <v>750</v>
      </c>
      <c r="N87" s="242">
        <v>40</v>
      </c>
      <c r="O87" s="323" t="s">
        <v>596</v>
      </c>
      <c r="P87" s="324">
        <v>45141</v>
      </c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</row>
    <row r="88" spans="1:38" ht="15" customHeight="1">
      <c r="A88" s="291">
        <v>7</v>
      </c>
      <c r="B88" s="292">
        <v>45141</v>
      </c>
      <c r="C88" s="293"/>
      <c r="D88" s="294" t="s">
        <v>940</v>
      </c>
      <c r="E88" s="293" t="s">
        <v>606</v>
      </c>
      <c r="F88" s="295" t="s">
        <v>949</v>
      </c>
      <c r="G88" s="293">
        <v>55</v>
      </c>
      <c r="H88" s="293">
        <v>55</v>
      </c>
      <c r="I88" s="293" t="s">
        <v>946</v>
      </c>
      <c r="J88" s="296" t="s">
        <v>950</v>
      </c>
      <c r="K88" s="297">
        <f t="shared" si="54"/>
        <v>-47.5</v>
      </c>
      <c r="L88" s="298">
        <v>50</v>
      </c>
      <c r="M88" s="299">
        <f t="shared" si="53"/>
        <v>-1950</v>
      </c>
      <c r="N88" s="297">
        <v>40</v>
      </c>
      <c r="O88" s="300" t="s">
        <v>607</v>
      </c>
      <c r="P88" s="301">
        <v>45141</v>
      </c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</row>
    <row r="89" spans="1:38" ht="15" customHeight="1">
      <c r="A89" s="291">
        <v>8</v>
      </c>
      <c r="B89" s="292">
        <v>45141</v>
      </c>
      <c r="C89" s="293"/>
      <c r="D89" s="294" t="s">
        <v>944</v>
      </c>
      <c r="E89" s="293" t="s">
        <v>606</v>
      </c>
      <c r="F89" s="295" t="s">
        <v>956</v>
      </c>
      <c r="G89" s="293">
        <v>0</v>
      </c>
      <c r="H89" s="293">
        <v>0</v>
      </c>
      <c r="I89" s="293" t="s">
        <v>947</v>
      </c>
      <c r="J89" s="296" t="s">
        <v>957</v>
      </c>
      <c r="K89" s="297">
        <f t="shared" ref="K89:K90" si="55">H89-F89</f>
        <v>-31</v>
      </c>
      <c r="L89" s="298">
        <v>50</v>
      </c>
      <c r="M89" s="299">
        <f t="shared" si="53"/>
        <v>-1600</v>
      </c>
      <c r="N89" s="297">
        <v>50</v>
      </c>
      <c r="O89" s="300" t="s">
        <v>607</v>
      </c>
      <c r="P89" s="301">
        <v>45141</v>
      </c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</row>
    <row r="90" spans="1:38" ht="15" customHeight="1">
      <c r="A90" s="253">
        <v>10</v>
      </c>
      <c r="B90" s="254">
        <v>45146</v>
      </c>
      <c r="C90" s="241"/>
      <c r="D90" s="319" t="s">
        <v>985</v>
      </c>
      <c r="E90" s="241" t="s">
        <v>606</v>
      </c>
      <c r="F90" s="320" t="s">
        <v>997</v>
      </c>
      <c r="G90" s="241">
        <v>65</v>
      </c>
      <c r="H90" s="241">
        <v>130</v>
      </c>
      <c r="I90" s="241" t="s">
        <v>986</v>
      </c>
      <c r="J90" s="321" t="s">
        <v>998</v>
      </c>
      <c r="K90" s="242">
        <f t="shared" si="55"/>
        <v>23.5</v>
      </c>
      <c r="L90" s="242">
        <v>50</v>
      </c>
      <c r="M90" s="322">
        <f t="shared" si="53"/>
        <v>2887.5</v>
      </c>
      <c r="N90" s="242">
        <v>125</v>
      </c>
      <c r="O90" s="323" t="s">
        <v>596</v>
      </c>
      <c r="P90" s="324">
        <v>45147</v>
      </c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</row>
    <row r="91" spans="1:38" ht="15" customHeight="1">
      <c r="A91" s="253">
        <v>11</v>
      </c>
      <c r="B91" s="254">
        <v>45146</v>
      </c>
      <c r="C91" s="241"/>
      <c r="D91" s="319" t="s">
        <v>987</v>
      </c>
      <c r="E91" s="241" t="s">
        <v>606</v>
      </c>
      <c r="F91" s="320" t="s">
        <v>989</v>
      </c>
      <c r="G91" s="241">
        <v>0</v>
      </c>
      <c r="H91" s="241">
        <v>22.5</v>
      </c>
      <c r="I91" s="241" t="s">
        <v>988</v>
      </c>
      <c r="J91" s="321" t="s">
        <v>990</v>
      </c>
      <c r="K91" s="242">
        <f t="shared" ref="K91:K92" si="56">H91-F91</f>
        <v>10.5</v>
      </c>
      <c r="L91" s="242">
        <v>50</v>
      </c>
      <c r="M91" s="322">
        <f t="shared" si="53"/>
        <v>370</v>
      </c>
      <c r="N91" s="242">
        <v>40</v>
      </c>
      <c r="O91" s="323" t="s">
        <v>596</v>
      </c>
      <c r="P91" s="324">
        <v>45146</v>
      </c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</row>
    <row r="92" spans="1:38" ht="15" customHeight="1">
      <c r="A92" s="291">
        <v>12</v>
      </c>
      <c r="B92" s="292">
        <v>45147</v>
      </c>
      <c r="C92" s="293"/>
      <c r="D92" s="294" t="s">
        <v>1002</v>
      </c>
      <c r="E92" s="293" t="s">
        <v>606</v>
      </c>
      <c r="F92" s="295" t="s">
        <v>1021</v>
      </c>
      <c r="G92" s="293">
        <v>99</v>
      </c>
      <c r="H92" s="293">
        <v>118</v>
      </c>
      <c r="I92" s="293" t="s">
        <v>1003</v>
      </c>
      <c r="J92" s="296" t="s">
        <v>1036</v>
      </c>
      <c r="K92" s="297">
        <f t="shared" si="56"/>
        <v>-28</v>
      </c>
      <c r="L92" s="298">
        <v>50</v>
      </c>
      <c r="M92" s="299">
        <f t="shared" ref="M92:M93" si="57">(K92*N92)-50</f>
        <v>-2850</v>
      </c>
      <c r="N92" s="297">
        <v>100</v>
      </c>
      <c r="O92" s="300" t="s">
        <v>607</v>
      </c>
      <c r="P92" s="301">
        <v>45148</v>
      </c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</row>
    <row r="93" spans="1:38" ht="15" customHeight="1">
      <c r="A93" s="253">
        <v>13</v>
      </c>
      <c r="B93" s="254">
        <v>45147</v>
      </c>
      <c r="C93" s="241"/>
      <c r="D93" s="319" t="s">
        <v>1006</v>
      </c>
      <c r="E93" s="241" t="s">
        <v>606</v>
      </c>
      <c r="F93" s="320" t="s">
        <v>1022</v>
      </c>
      <c r="G93" s="241">
        <v>25</v>
      </c>
      <c r="H93" s="241">
        <v>51</v>
      </c>
      <c r="I93" s="241" t="s">
        <v>1007</v>
      </c>
      <c r="J93" s="321" t="s">
        <v>1023</v>
      </c>
      <c r="K93" s="242">
        <f t="shared" ref="K93" si="58">H93-F93</f>
        <v>7</v>
      </c>
      <c r="L93" s="242">
        <v>50</v>
      </c>
      <c r="M93" s="322">
        <f t="shared" si="57"/>
        <v>1700</v>
      </c>
      <c r="N93" s="242">
        <v>250</v>
      </c>
      <c r="O93" s="323" t="s">
        <v>596</v>
      </c>
      <c r="P93" s="324">
        <v>45148</v>
      </c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</row>
    <row r="94" spans="1:38" ht="15" customHeight="1">
      <c r="A94" s="253">
        <v>14</v>
      </c>
      <c r="B94" s="254">
        <v>45149</v>
      </c>
      <c r="C94" s="241"/>
      <c r="D94" s="319" t="s">
        <v>1041</v>
      </c>
      <c r="E94" s="241" t="s">
        <v>606</v>
      </c>
      <c r="F94" s="320" t="s">
        <v>1043</v>
      </c>
      <c r="G94" s="241">
        <v>78</v>
      </c>
      <c r="H94" s="241">
        <v>125</v>
      </c>
      <c r="I94" s="241" t="s">
        <v>1042</v>
      </c>
      <c r="J94" s="321" t="s">
        <v>1044</v>
      </c>
      <c r="K94" s="242">
        <f t="shared" ref="K94" si="59">H94-F94</f>
        <v>19</v>
      </c>
      <c r="L94" s="242">
        <v>50</v>
      </c>
      <c r="M94" s="322">
        <f t="shared" ref="M94" si="60">(K94*N94)-50</f>
        <v>3275</v>
      </c>
      <c r="N94" s="242">
        <v>175</v>
      </c>
      <c r="O94" s="323" t="s">
        <v>596</v>
      </c>
      <c r="P94" s="324">
        <v>45149</v>
      </c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</row>
    <row r="95" spans="1:38" ht="15" customHeight="1">
      <c r="A95" s="253">
        <v>15</v>
      </c>
      <c r="B95" s="254">
        <v>45149</v>
      </c>
      <c r="C95" s="241"/>
      <c r="D95" s="319" t="s">
        <v>1046</v>
      </c>
      <c r="E95" s="241" t="s">
        <v>606</v>
      </c>
      <c r="F95" s="320" t="s">
        <v>1047</v>
      </c>
      <c r="G95" s="241">
        <v>19</v>
      </c>
      <c r="H95" s="241">
        <v>80</v>
      </c>
      <c r="I95" s="241" t="s">
        <v>1048</v>
      </c>
      <c r="J95" s="321" t="s">
        <v>617</v>
      </c>
      <c r="K95" s="242">
        <f t="shared" ref="K95" si="61">H95-F95</f>
        <v>21</v>
      </c>
      <c r="L95" s="242">
        <v>50</v>
      </c>
      <c r="M95" s="322">
        <f t="shared" ref="M95" si="62">(K95*N95)-50</f>
        <v>790</v>
      </c>
      <c r="N95" s="242">
        <v>40</v>
      </c>
      <c r="O95" s="323" t="s">
        <v>596</v>
      </c>
      <c r="P95" s="324">
        <v>45149</v>
      </c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</row>
    <row r="96" spans="1:38" ht="15" customHeight="1">
      <c r="A96" s="247">
        <v>16</v>
      </c>
      <c r="B96" s="248">
        <v>45152</v>
      </c>
      <c r="C96" s="249"/>
      <c r="D96" s="273" t="s">
        <v>1077</v>
      </c>
      <c r="E96" s="249" t="s">
        <v>606</v>
      </c>
      <c r="F96" s="274" t="s">
        <v>1078</v>
      </c>
      <c r="G96" s="249">
        <v>65</v>
      </c>
      <c r="H96" s="249"/>
      <c r="I96" s="249" t="s">
        <v>1042</v>
      </c>
      <c r="J96" s="249" t="s">
        <v>594</v>
      </c>
      <c r="K96" s="247"/>
      <c r="L96" s="275"/>
      <c r="M96" s="276"/>
      <c r="N96" s="247"/>
      <c r="O96" s="249"/>
      <c r="P96" s="248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</row>
    <row r="97" spans="1:38" ht="15" customHeight="1">
      <c r="A97" s="253">
        <v>17</v>
      </c>
      <c r="B97" s="254">
        <v>45152</v>
      </c>
      <c r="C97" s="241"/>
      <c r="D97" s="319" t="s">
        <v>1080</v>
      </c>
      <c r="E97" s="241" t="s">
        <v>606</v>
      </c>
      <c r="F97" s="320" t="s">
        <v>1082</v>
      </c>
      <c r="G97" s="241">
        <v>0</v>
      </c>
      <c r="H97" s="241">
        <v>41</v>
      </c>
      <c r="I97" s="241" t="s">
        <v>1081</v>
      </c>
      <c r="J97" s="321" t="s">
        <v>1083</v>
      </c>
      <c r="K97" s="242">
        <f t="shared" ref="K97:K99" si="63">H97-F97</f>
        <v>18.5</v>
      </c>
      <c r="L97" s="242">
        <v>50</v>
      </c>
      <c r="M97" s="322">
        <f t="shared" ref="M97:M99" si="64">(K97*N97)-50</f>
        <v>690</v>
      </c>
      <c r="N97" s="242">
        <v>40</v>
      </c>
      <c r="O97" s="323" t="s">
        <v>596</v>
      </c>
      <c r="P97" s="324">
        <v>45152</v>
      </c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</row>
    <row r="98" spans="1:38" s="341" customFormat="1" ht="15" customHeight="1">
      <c r="A98" s="360">
        <v>18</v>
      </c>
      <c r="B98" s="358">
        <v>45152</v>
      </c>
      <c r="C98" s="293"/>
      <c r="D98" s="294" t="s">
        <v>1084</v>
      </c>
      <c r="E98" s="293" t="s">
        <v>606</v>
      </c>
      <c r="F98" s="295" t="s">
        <v>1086</v>
      </c>
      <c r="G98" s="293">
        <v>0</v>
      </c>
      <c r="H98" s="293">
        <v>0</v>
      </c>
      <c r="I98" s="356" t="s">
        <v>919</v>
      </c>
      <c r="J98" s="356" t="s">
        <v>1087</v>
      </c>
      <c r="K98" s="291">
        <f t="shared" si="63"/>
        <v>-6</v>
      </c>
      <c r="L98" s="298">
        <v>50</v>
      </c>
      <c r="M98" s="339">
        <f t="shared" si="64"/>
        <v>-290</v>
      </c>
      <c r="N98" s="291">
        <v>40</v>
      </c>
      <c r="O98" s="300" t="s">
        <v>607</v>
      </c>
      <c r="P98" s="301">
        <v>45152</v>
      </c>
      <c r="Q98" s="340"/>
      <c r="R98" s="340"/>
      <c r="S98" s="340"/>
      <c r="T98" s="340"/>
      <c r="U98" s="340"/>
      <c r="V98" s="340"/>
      <c r="W98" s="340"/>
      <c r="X98" s="340"/>
      <c r="Y98" s="340"/>
      <c r="Z98" s="340"/>
      <c r="AA98" s="340"/>
      <c r="AB98" s="340"/>
      <c r="AC98" s="340"/>
      <c r="AD98" s="340"/>
      <c r="AE98" s="340"/>
      <c r="AF98" s="340"/>
      <c r="AG98" s="340"/>
      <c r="AH98" s="340"/>
      <c r="AI98" s="340"/>
      <c r="AJ98" s="340"/>
      <c r="AK98" s="340"/>
      <c r="AL98" s="340"/>
    </row>
    <row r="99" spans="1:38" s="341" customFormat="1" ht="15" customHeight="1">
      <c r="A99" s="361"/>
      <c r="B99" s="359"/>
      <c r="C99" s="293"/>
      <c r="D99" s="294" t="s">
        <v>1085</v>
      </c>
      <c r="E99" s="293" t="s">
        <v>606</v>
      </c>
      <c r="F99" s="295" t="s">
        <v>953</v>
      </c>
      <c r="G99" s="293">
        <v>0</v>
      </c>
      <c r="H99" s="293">
        <v>3.5</v>
      </c>
      <c r="I99" s="357"/>
      <c r="J99" s="357"/>
      <c r="K99" s="291">
        <f t="shared" si="63"/>
        <v>-13.5</v>
      </c>
      <c r="L99" s="298">
        <v>50</v>
      </c>
      <c r="M99" s="339">
        <f t="shared" si="64"/>
        <v>-590</v>
      </c>
      <c r="N99" s="291">
        <v>40</v>
      </c>
      <c r="O99" s="300" t="s">
        <v>607</v>
      </c>
      <c r="P99" s="301">
        <v>45152</v>
      </c>
      <c r="Q99" s="340"/>
      <c r="R99" s="340"/>
      <c r="S99" s="340"/>
      <c r="T99" s="340"/>
      <c r="U99" s="340"/>
      <c r="V99" s="340"/>
      <c r="W99" s="340"/>
      <c r="X99" s="340"/>
      <c r="Y99" s="340"/>
      <c r="Z99" s="340"/>
      <c r="AA99" s="340"/>
      <c r="AB99" s="340"/>
      <c r="AC99" s="340"/>
      <c r="AD99" s="340"/>
      <c r="AE99" s="340"/>
      <c r="AF99" s="340"/>
      <c r="AG99" s="340"/>
      <c r="AH99" s="340"/>
      <c r="AI99" s="340"/>
      <c r="AJ99" s="340"/>
      <c r="AK99" s="340"/>
      <c r="AL99" s="340"/>
    </row>
    <row r="100" spans="1:38" ht="15" customHeight="1">
      <c r="A100" s="247">
        <v>19</v>
      </c>
      <c r="B100" s="248">
        <v>45152</v>
      </c>
      <c r="C100" s="249"/>
      <c r="D100" s="273" t="s">
        <v>1088</v>
      </c>
      <c r="E100" s="249" t="s">
        <v>606</v>
      </c>
      <c r="F100" s="274" t="s">
        <v>1089</v>
      </c>
      <c r="G100" s="249">
        <v>2.5</v>
      </c>
      <c r="H100" s="249"/>
      <c r="I100" s="269">
        <v>45177</v>
      </c>
      <c r="J100" s="249" t="s">
        <v>594</v>
      </c>
      <c r="K100" s="247"/>
      <c r="L100" s="275"/>
      <c r="M100" s="276"/>
      <c r="N100" s="247"/>
      <c r="O100" s="249"/>
      <c r="P100" s="248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</row>
    <row r="101" spans="1:38" ht="15" customHeight="1">
      <c r="A101" s="247"/>
      <c r="B101" s="248"/>
      <c r="C101" s="249"/>
      <c r="D101" s="273"/>
      <c r="E101" s="249"/>
      <c r="F101" s="274"/>
      <c r="G101" s="249"/>
      <c r="H101" s="249"/>
      <c r="I101" s="249"/>
      <c r="J101" s="249"/>
      <c r="K101" s="247"/>
      <c r="L101" s="275"/>
      <c r="M101" s="276"/>
      <c r="N101" s="247"/>
      <c r="O101" s="249"/>
      <c r="P101" s="248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</row>
    <row r="102" spans="1:38" ht="15" customHeight="1">
      <c r="A102" s="247"/>
      <c r="B102" s="248"/>
      <c r="C102" s="249"/>
      <c r="D102" s="273"/>
      <c r="E102" s="249"/>
      <c r="F102" s="274"/>
      <c r="G102" s="249"/>
      <c r="H102" s="249"/>
      <c r="I102" s="249"/>
      <c r="J102" s="249"/>
      <c r="K102" s="247"/>
      <c r="L102" s="275"/>
      <c r="M102" s="276"/>
      <c r="N102" s="247"/>
      <c r="O102" s="249"/>
      <c r="P102" s="248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</row>
    <row r="103" spans="1:38" ht="38.25" customHeight="1">
      <c r="A103" s="102" t="s">
        <v>620</v>
      </c>
      <c r="B103" s="169"/>
      <c r="C103" s="169"/>
      <c r="D103" s="170"/>
      <c r="E103" s="145"/>
      <c r="F103" s="6"/>
      <c r="G103" s="6"/>
      <c r="H103" s="146"/>
      <c r="I103" s="171"/>
      <c r="J103" s="1"/>
      <c r="K103" s="6"/>
      <c r="L103" s="6"/>
      <c r="M103" s="6"/>
      <c r="N103" s="1"/>
      <c r="O103" s="1"/>
      <c r="Q103" s="1"/>
      <c r="R103" s="6"/>
      <c r="S103" s="1"/>
      <c r="T103" s="1"/>
      <c r="U103" s="1"/>
      <c r="V103" s="1"/>
      <c r="W103" s="1"/>
      <c r="X103" s="6"/>
      <c r="Y103" s="1"/>
      <c r="Z103" s="1"/>
      <c r="AA103" s="1"/>
      <c r="AB103" s="1"/>
      <c r="AC103" s="1"/>
      <c r="AD103" s="6"/>
      <c r="AE103" s="1"/>
      <c r="AF103" s="1"/>
      <c r="AG103" s="1"/>
      <c r="AH103" s="1"/>
      <c r="AI103" s="1"/>
      <c r="AJ103" s="6"/>
      <c r="AK103" s="1"/>
    </row>
    <row r="104" spans="1:38" ht="38.25">
      <c r="A104" s="103" t="s">
        <v>16</v>
      </c>
      <c r="B104" s="104" t="s">
        <v>568</v>
      </c>
      <c r="C104" s="104"/>
      <c r="D104" s="105" t="s">
        <v>580</v>
      </c>
      <c r="E104" s="104" t="s">
        <v>581</v>
      </c>
      <c r="F104" s="104" t="s">
        <v>582</v>
      </c>
      <c r="G104" s="104" t="s">
        <v>583</v>
      </c>
      <c r="H104" s="104" t="s">
        <v>584</v>
      </c>
      <c r="I104" s="104" t="s">
        <v>585</v>
      </c>
      <c r="J104" s="103" t="s">
        <v>586</v>
      </c>
      <c r="K104" s="149" t="s">
        <v>605</v>
      </c>
      <c r="L104" s="150" t="s">
        <v>588</v>
      </c>
      <c r="M104" s="106" t="s">
        <v>589</v>
      </c>
      <c r="N104" s="104" t="s">
        <v>590</v>
      </c>
      <c r="O104" s="105" t="s">
        <v>591</v>
      </c>
      <c r="P104" s="104" t="s">
        <v>592</v>
      </c>
      <c r="Q104" s="41"/>
      <c r="R104" s="6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</row>
    <row r="105" spans="1:38" ht="14.25" customHeight="1">
      <c r="A105" s="107">
        <v>1</v>
      </c>
      <c r="B105" s="108">
        <v>44840</v>
      </c>
      <c r="C105" s="163"/>
      <c r="D105" s="163" t="s">
        <v>621</v>
      </c>
      <c r="E105" s="107" t="s">
        <v>606</v>
      </c>
      <c r="F105" s="107" t="s">
        <v>622</v>
      </c>
      <c r="G105" s="107">
        <v>1220</v>
      </c>
      <c r="H105" s="107"/>
      <c r="I105" s="107" t="s">
        <v>623</v>
      </c>
      <c r="J105" s="109" t="s">
        <v>594</v>
      </c>
      <c r="K105" s="109"/>
      <c r="L105" s="110"/>
      <c r="M105" s="172"/>
      <c r="N105" s="109"/>
      <c r="O105" s="109"/>
      <c r="P105" s="110"/>
      <c r="Q105" s="41"/>
      <c r="R105" s="41" t="s">
        <v>595</v>
      </c>
      <c r="S105" s="41"/>
      <c r="T105" s="1"/>
      <c r="U105" s="1"/>
      <c r="V105" s="1"/>
      <c r="W105" s="1"/>
      <c r="X105" s="1"/>
      <c r="Y105" s="1"/>
      <c r="Z105" s="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</row>
    <row r="106" spans="1:38" ht="14.25" customHeight="1">
      <c r="A106" s="326">
        <v>2</v>
      </c>
      <c r="B106" s="327">
        <v>45071</v>
      </c>
      <c r="C106" s="328"/>
      <c r="D106" s="329" t="s">
        <v>279</v>
      </c>
      <c r="E106" s="330" t="s">
        <v>606</v>
      </c>
      <c r="F106" s="325">
        <v>286</v>
      </c>
      <c r="G106" s="331">
        <v>267</v>
      </c>
      <c r="H106" s="325">
        <v>287</v>
      </c>
      <c r="I106" s="325" t="s">
        <v>625</v>
      </c>
      <c r="J106" s="332" t="s">
        <v>816</v>
      </c>
      <c r="K106" s="332">
        <f t="shared" ref="K106" si="65">H106-F106</f>
        <v>1</v>
      </c>
      <c r="L106" s="333">
        <f>(F106*-0.3)/100</f>
        <v>-0.85799999999999998</v>
      </c>
      <c r="M106" s="334">
        <f t="shared" ref="M106" si="66">(K106+L106)/F106</f>
        <v>4.9650349650349655E-4</v>
      </c>
      <c r="N106" s="335" t="s">
        <v>616</v>
      </c>
      <c r="O106" s="336">
        <v>45146</v>
      </c>
      <c r="P106" s="108"/>
      <c r="Q106" s="41"/>
      <c r="R106" s="41" t="s">
        <v>595</v>
      </c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</row>
    <row r="107" spans="1:38" ht="14.25" customHeight="1">
      <c r="A107" s="107">
        <v>3</v>
      </c>
      <c r="B107" s="108">
        <v>45152</v>
      </c>
      <c r="C107" s="163"/>
      <c r="D107" s="163" t="s">
        <v>1074</v>
      </c>
      <c r="E107" s="107" t="s">
        <v>606</v>
      </c>
      <c r="F107" s="107" t="s">
        <v>1075</v>
      </c>
      <c r="G107" s="107">
        <v>209</v>
      </c>
      <c r="H107" s="107"/>
      <c r="I107" s="107" t="s">
        <v>1076</v>
      </c>
      <c r="J107" s="109" t="s">
        <v>594</v>
      </c>
      <c r="K107" s="109"/>
      <c r="L107" s="110"/>
      <c r="M107" s="111"/>
      <c r="N107" s="246"/>
      <c r="O107" s="252"/>
      <c r="P107" s="108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</row>
    <row r="108" spans="1:38" ht="14.25" customHeight="1">
      <c r="A108" s="107"/>
      <c r="B108" s="108"/>
      <c r="C108" s="163"/>
      <c r="D108" s="163"/>
      <c r="E108" s="107"/>
      <c r="F108" s="107"/>
      <c r="G108" s="107"/>
      <c r="H108" s="107"/>
      <c r="I108" s="107"/>
      <c r="J108" s="109"/>
      <c r="K108" s="109"/>
      <c r="L108" s="110"/>
      <c r="M108" s="111"/>
      <c r="N108" s="246"/>
      <c r="O108" s="252"/>
      <c r="P108" s="108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</row>
    <row r="109" spans="1:38" ht="12.75" customHeight="1">
      <c r="A109" s="107"/>
      <c r="B109" s="108"/>
      <c r="C109" s="163"/>
      <c r="D109" s="163"/>
      <c r="E109" s="107"/>
      <c r="F109" s="107"/>
      <c r="G109" s="107"/>
      <c r="H109" s="107"/>
      <c r="I109" s="107"/>
      <c r="J109" s="109"/>
      <c r="K109" s="109"/>
      <c r="L109" s="110"/>
      <c r="M109" s="172"/>
      <c r="N109" s="109"/>
      <c r="O109" s="109"/>
      <c r="P109" s="108"/>
      <c r="R109" s="6"/>
      <c r="S109" s="1"/>
      <c r="T109" s="1"/>
      <c r="U109" s="1"/>
      <c r="V109" s="1"/>
      <c r="W109" s="1"/>
      <c r="X109" s="1"/>
      <c r="Y109" s="1"/>
    </row>
    <row r="110" spans="1:38" ht="12.75" customHeight="1">
      <c r="A110" s="130" t="s">
        <v>597</v>
      </c>
      <c r="B110" s="130"/>
      <c r="C110" s="130"/>
      <c r="D110" s="130"/>
      <c r="E110" s="41"/>
      <c r="F110" s="137" t="s">
        <v>599</v>
      </c>
      <c r="G110" s="62"/>
      <c r="H110" s="62"/>
      <c r="I110" s="62"/>
      <c r="J110" s="6"/>
      <c r="K110" s="153"/>
      <c r="L110" s="154"/>
      <c r="M110" s="6"/>
      <c r="N110" s="120"/>
      <c r="O110" s="173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36" t="s">
        <v>598</v>
      </c>
      <c r="B111" s="130"/>
      <c r="C111" s="130"/>
      <c r="D111" s="130"/>
      <c r="E111" s="6"/>
      <c r="F111" s="137" t="s">
        <v>602</v>
      </c>
      <c r="G111" s="6"/>
      <c r="H111" s="6" t="s">
        <v>626</v>
      </c>
      <c r="I111" s="6"/>
      <c r="J111" s="1"/>
      <c r="K111" s="6"/>
      <c r="L111" s="6"/>
      <c r="M111" s="6"/>
      <c r="N111" s="1"/>
      <c r="O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36"/>
      <c r="B112" s="130"/>
      <c r="C112" s="130"/>
      <c r="D112" s="130"/>
      <c r="E112" s="6"/>
      <c r="F112" s="137"/>
      <c r="G112" s="6"/>
      <c r="H112" s="6"/>
      <c r="I112" s="6"/>
      <c r="J112" s="1"/>
      <c r="K112" s="6"/>
      <c r="L112" s="6"/>
      <c r="M112" s="6"/>
      <c r="N112" s="1"/>
      <c r="O112" s="1"/>
      <c r="Q112" s="1"/>
      <c r="R112" s="62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36"/>
      <c r="B113" s="130"/>
      <c r="C113" s="130"/>
      <c r="D113" s="130"/>
      <c r="E113" s="6"/>
      <c r="F113" s="137"/>
      <c r="G113" s="62"/>
      <c r="H113" s="41"/>
      <c r="I113" s="62"/>
      <c r="J113" s="6"/>
      <c r="K113" s="153"/>
      <c r="L113" s="154"/>
      <c r="M113" s="6"/>
      <c r="N113" s="120"/>
      <c r="O113" s="155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36"/>
      <c r="B114" s="130"/>
      <c r="C114" s="130"/>
      <c r="D114" s="130"/>
      <c r="E114" s="6"/>
      <c r="F114" s="137"/>
      <c r="G114" s="62"/>
      <c r="H114" s="41"/>
      <c r="I114" s="62"/>
      <c r="J114" s="6"/>
      <c r="K114" s="153"/>
      <c r="L114" s="154"/>
      <c r="M114" s="6"/>
      <c r="N114" s="120"/>
      <c r="O114" s="155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36"/>
      <c r="B115" s="130"/>
      <c r="C115" s="130"/>
      <c r="D115" s="130"/>
      <c r="E115" s="6"/>
      <c r="F115" s="137"/>
      <c r="G115" s="62"/>
      <c r="H115" s="41"/>
      <c r="I115" s="62"/>
      <c r="J115" s="6"/>
      <c r="K115" s="153"/>
      <c r="L115" s="154"/>
      <c r="M115" s="6"/>
      <c r="N115" s="120"/>
      <c r="O115" s="155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36"/>
      <c r="B116" s="130"/>
      <c r="C116" s="130"/>
      <c r="D116" s="130"/>
      <c r="E116" s="6"/>
      <c r="F116" s="137"/>
      <c r="G116" s="62"/>
      <c r="H116" s="41"/>
      <c r="I116" s="62"/>
      <c r="J116" s="6"/>
      <c r="K116" s="153"/>
      <c r="L116" s="154"/>
      <c r="M116" s="6"/>
      <c r="N116" s="120"/>
      <c r="O116" s="155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36"/>
      <c r="B117" s="130"/>
      <c r="C117" s="130"/>
      <c r="D117" s="130"/>
      <c r="E117" s="6"/>
      <c r="F117" s="137"/>
      <c r="G117" s="62"/>
      <c r="H117" s="41"/>
      <c r="I117" s="62"/>
      <c r="J117" s="6"/>
      <c r="K117" s="153"/>
      <c r="L117" s="154"/>
      <c r="M117" s="6"/>
      <c r="N117" s="120"/>
      <c r="O117" s="155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36"/>
      <c r="B118" s="130"/>
      <c r="C118" s="130"/>
      <c r="D118" s="130"/>
      <c r="E118" s="6"/>
      <c r="F118" s="137"/>
      <c r="G118" s="62"/>
      <c r="H118" s="41"/>
      <c r="I118" s="62"/>
      <c r="J118" s="6"/>
      <c r="K118" s="153"/>
      <c r="L118" s="154"/>
      <c r="M118" s="6"/>
      <c r="N118" s="120"/>
      <c r="O118" s="155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62"/>
      <c r="B119" s="119"/>
      <c r="C119" s="119"/>
      <c r="D119" s="41"/>
      <c r="E119" s="62"/>
      <c r="F119" s="62"/>
      <c r="G119" s="62"/>
      <c r="H119" s="41"/>
      <c r="I119" s="62"/>
      <c r="J119" s="6"/>
      <c r="K119" s="153"/>
      <c r="L119" s="154"/>
      <c r="M119" s="6"/>
      <c r="N119" s="120"/>
      <c r="O119" s="155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38.25" customHeight="1">
      <c r="A120" s="41"/>
      <c r="B120" s="174" t="s">
        <v>627</v>
      </c>
      <c r="C120" s="174"/>
      <c r="D120" s="174"/>
      <c r="E120" s="174"/>
      <c r="F120" s="6"/>
      <c r="G120" s="6"/>
      <c r="H120" s="147"/>
      <c r="I120" s="6"/>
      <c r="J120" s="147"/>
      <c r="K120" s="148"/>
      <c r="L120" s="6"/>
      <c r="M120" s="6"/>
      <c r="N120" s="1"/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03" t="s">
        <v>16</v>
      </c>
      <c r="B121" s="104" t="s">
        <v>568</v>
      </c>
      <c r="C121" s="104"/>
      <c r="D121" s="105" t="s">
        <v>580</v>
      </c>
      <c r="E121" s="104" t="s">
        <v>581</v>
      </c>
      <c r="F121" s="104" t="s">
        <v>582</v>
      </c>
      <c r="G121" s="104" t="s">
        <v>628</v>
      </c>
      <c r="H121" s="104" t="s">
        <v>629</v>
      </c>
      <c r="I121" s="104" t="s">
        <v>585</v>
      </c>
      <c r="J121" s="175" t="s">
        <v>586</v>
      </c>
      <c r="K121" s="104" t="s">
        <v>587</v>
      </c>
      <c r="L121" s="104" t="s">
        <v>630</v>
      </c>
      <c r="M121" s="104" t="s">
        <v>590</v>
      </c>
      <c r="N121" s="105" t="s">
        <v>591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76">
        <v>1</v>
      </c>
      <c r="B122" s="177">
        <v>41579</v>
      </c>
      <c r="C122" s="177"/>
      <c r="D122" s="178" t="s">
        <v>631</v>
      </c>
      <c r="E122" s="179" t="s">
        <v>593</v>
      </c>
      <c r="F122" s="180">
        <v>82</v>
      </c>
      <c r="G122" s="179" t="s">
        <v>632</v>
      </c>
      <c r="H122" s="179">
        <v>100</v>
      </c>
      <c r="I122" s="181">
        <v>100</v>
      </c>
      <c r="J122" s="182" t="s">
        <v>633</v>
      </c>
      <c r="K122" s="183">
        <f t="shared" ref="K122:K174" si="67">H122-F122</f>
        <v>18</v>
      </c>
      <c r="L122" s="184">
        <f t="shared" ref="L122:L174" si="68">K122/F122</f>
        <v>0.21951219512195122</v>
      </c>
      <c r="M122" s="179" t="s">
        <v>596</v>
      </c>
      <c r="N122" s="185">
        <v>42657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76">
        <v>2</v>
      </c>
      <c r="B123" s="177">
        <v>41794</v>
      </c>
      <c r="C123" s="177"/>
      <c r="D123" s="178" t="s">
        <v>634</v>
      </c>
      <c r="E123" s="179" t="s">
        <v>606</v>
      </c>
      <c r="F123" s="180">
        <v>257</v>
      </c>
      <c r="G123" s="179" t="s">
        <v>632</v>
      </c>
      <c r="H123" s="179">
        <v>300</v>
      </c>
      <c r="I123" s="181">
        <v>300</v>
      </c>
      <c r="J123" s="182" t="s">
        <v>633</v>
      </c>
      <c r="K123" s="183">
        <f t="shared" si="67"/>
        <v>43</v>
      </c>
      <c r="L123" s="184">
        <f t="shared" si="68"/>
        <v>0.16731517509727625</v>
      </c>
      <c r="M123" s="179" t="s">
        <v>596</v>
      </c>
      <c r="N123" s="185">
        <v>41822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76">
        <v>3</v>
      </c>
      <c r="B124" s="177">
        <v>41828</v>
      </c>
      <c r="C124" s="177"/>
      <c r="D124" s="178" t="s">
        <v>635</v>
      </c>
      <c r="E124" s="179" t="s">
        <v>606</v>
      </c>
      <c r="F124" s="180">
        <v>393</v>
      </c>
      <c r="G124" s="179" t="s">
        <v>632</v>
      </c>
      <c r="H124" s="179">
        <v>468</v>
      </c>
      <c r="I124" s="181">
        <v>468</v>
      </c>
      <c r="J124" s="182" t="s">
        <v>633</v>
      </c>
      <c r="K124" s="183">
        <f t="shared" si="67"/>
        <v>75</v>
      </c>
      <c r="L124" s="184">
        <f t="shared" si="68"/>
        <v>0.19083969465648856</v>
      </c>
      <c r="M124" s="179" t="s">
        <v>596</v>
      </c>
      <c r="N124" s="185">
        <v>41863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76">
        <v>4</v>
      </c>
      <c r="B125" s="177">
        <v>41857</v>
      </c>
      <c r="C125" s="177"/>
      <c r="D125" s="178" t="s">
        <v>636</v>
      </c>
      <c r="E125" s="179" t="s">
        <v>606</v>
      </c>
      <c r="F125" s="180">
        <v>205</v>
      </c>
      <c r="G125" s="179" t="s">
        <v>632</v>
      </c>
      <c r="H125" s="179">
        <v>275</v>
      </c>
      <c r="I125" s="181">
        <v>250</v>
      </c>
      <c r="J125" s="182" t="s">
        <v>633</v>
      </c>
      <c r="K125" s="183">
        <f t="shared" si="67"/>
        <v>70</v>
      </c>
      <c r="L125" s="184">
        <f t="shared" si="68"/>
        <v>0.34146341463414637</v>
      </c>
      <c r="M125" s="179" t="s">
        <v>596</v>
      </c>
      <c r="N125" s="185">
        <v>41962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76">
        <v>5</v>
      </c>
      <c r="B126" s="177">
        <v>41886</v>
      </c>
      <c r="C126" s="177"/>
      <c r="D126" s="178" t="s">
        <v>637</v>
      </c>
      <c r="E126" s="179" t="s">
        <v>606</v>
      </c>
      <c r="F126" s="180">
        <v>162</v>
      </c>
      <c r="G126" s="179" t="s">
        <v>632</v>
      </c>
      <c r="H126" s="179">
        <v>190</v>
      </c>
      <c r="I126" s="181">
        <v>190</v>
      </c>
      <c r="J126" s="182" t="s">
        <v>633</v>
      </c>
      <c r="K126" s="183">
        <f t="shared" si="67"/>
        <v>28</v>
      </c>
      <c r="L126" s="184">
        <f t="shared" si="68"/>
        <v>0.1728395061728395</v>
      </c>
      <c r="M126" s="179" t="s">
        <v>596</v>
      </c>
      <c r="N126" s="185">
        <v>42006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76">
        <v>6</v>
      </c>
      <c r="B127" s="177">
        <v>41886</v>
      </c>
      <c r="C127" s="177"/>
      <c r="D127" s="178" t="s">
        <v>638</v>
      </c>
      <c r="E127" s="179" t="s">
        <v>606</v>
      </c>
      <c r="F127" s="180">
        <v>75</v>
      </c>
      <c r="G127" s="179" t="s">
        <v>632</v>
      </c>
      <c r="H127" s="179">
        <v>91.5</v>
      </c>
      <c r="I127" s="181" t="s">
        <v>624</v>
      </c>
      <c r="J127" s="182" t="s">
        <v>639</v>
      </c>
      <c r="K127" s="183">
        <f t="shared" si="67"/>
        <v>16.5</v>
      </c>
      <c r="L127" s="184">
        <f t="shared" si="68"/>
        <v>0.22</v>
      </c>
      <c r="M127" s="179" t="s">
        <v>596</v>
      </c>
      <c r="N127" s="185">
        <v>41954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76">
        <v>7</v>
      </c>
      <c r="B128" s="177">
        <v>41913</v>
      </c>
      <c r="C128" s="177"/>
      <c r="D128" s="178" t="s">
        <v>640</v>
      </c>
      <c r="E128" s="179" t="s">
        <v>606</v>
      </c>
      <c r="F128" s="180">
        <v>850</v>
      </c>
      <c r="G128" s="179" t="s">
        <v>632</v>
      </c>
      <c r="H128" s="179">
        <v>982.5</v>
      </c>
      <c r="I128" s="181">
        <v>1050</v>
      </c>
      <c r="J128" s="182" t="s">
        <v>641</v>
      </c>
      <c r="K128" s="183">
        <f t="shared" si="67"/>
        <v>132.5</v>
      </c>
      <c r="L128" s="184">
        <f t="shared" si="68"/>
        <v>0.15588235294117647</v>
      </c>
      <c r="M128" s="179" t="s">
        <v>596</v>
      </c>
      <c r="N128" s="185">
        <v>42039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76">
        <v>8</v>
      </c>
      <c r="B129" s="177">
        <v>41913</v>
      </c>
      <c r="C129" s="177"/>
      <c r="D129" s="178" t="s">
        <v>642</v>
      </c>
      <c r="E129" s="179" t="s">
        <v>606</v>
      </c>
      <c r="F129" s="180">
        <v>475</v>
      </c>
      <c r="G129" s="179" t="s">
        <v>632</v>
      </c>
      <c r="H129" s="179">
        <v>515</v>
      </c>
      <c r="I129" s="181">
        <v>600</v>
      </c>
      <c r="J129" s="182" t="s">
        <v>643</v>
      </c>
      <c r="K129" s="183">
        <f t="shared" si="67"/>
        <v>40</v>
      </c>
      <c r="L129" s="184">
        <f t="shared" si="68"/>
        <v>8.4210526315789472E-2</v>
      </c>
      <c r="M129" s="179" t="s">
        <v>596</v>
      </c>
      <c r="N129" s="185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76">
        <v>9</v>
      </c>
      <c r="B130" s="177">
        <v>41913</v>
      </c>
      <c r="C130" s="177"/>
      <c r="D130" s="178" t="s">
        <v>644</v>
      </c>
      <c r="E130" s="179" t="s">
        <v>606</v>
      </c>
      <c r="F130" s="180">
        <v>86</v>
      </c>
      <c r="G130" s="179" t="s">
        <v>632</v>
      </c>
      <c r="H130" s="179">
        <v>99</v>
      </c>
      <c r="I130" s="181">
        <v>140</v>
      </c>
      <c r="J130" s="182" t="s">
        <v>645</v>
      </c>
      <c r="K130" s="183">
        <f t="shared" si="67"/>
        <v>13</v>
      </c>
      <c r="L130" s="184">
        <f t="shared" si="68"/>
        <v>0.15116279069767441</v>
      </c>
      <c r="M130" s="179" t="s">
        <v>596</v>
      </c>
      <c r="N130" s="185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76">
        <v>10</v>
      </c>
      <c r="B131" s="177">
        <v>41926</v>
      </c>
      <c r="C131" s="177"/>
      <c r="D131" s="178" t="s">
        <v>646</v>
      </c>
      <c r="E131" s="179" t="s">
        <v>606</v>
      </c>
      <c r="F131" s="180">
        <v>496.6</v>
      </c>
      <c r="G131" s="179" t="s">
        <v>632</v>
      </c>
      <c r="H131" s="179">
        <v>621</v>
      </c>
      <c r="I131" s="181">
        <v>580</v>
      </c>
      <c r="J131" s="182" t="s">
        <v>633</v>
      </c>
      <c r="K131" s="183">
        <f t="shared" si="67"/>
        <v>124.39999999999998</v>
      </c>
      <c r="L131" s="184">
        <f t="shared" si="68"/>
        <v>0.25050342327829234</v>
      </c>
      <c r="M131" s="179" t="s">
        <v>596</v>
      </c>
      <c r="N131" s="185">
        <v>42605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76">
        <v>11</v>
      </c>
      <c r="B132" s="177">
        <v>41926</v>
      </c>
      <c r="C132" s="177"/>
      <c r="D132" s="178" t="s">
        <v>647</v>
      </c>
      <c r="E132" s="179" t="s">
        <v>606</v>
      </c>
      <c r="F132" s="180">
        <v>2481.9</v>
      </c>
      <c r="G132" s="179" t="s">
        <v>632</v>
      </c>
      <c r="H132" s="179">
        <v>2840</v>
      </c>
      <c r="I132" s="181">
        <v>2870</v>
      </c>
      <c r="J132" s="182" t="s">
        <v>648</v>
      </c>
      <c r="K132" s="183">
        <f t="shared" si="67"/>
        <v>358.09999999999991</v>
      </c>
      <c r="L132" s="184">
        <f t="shared" si="68"/>
        <v>0.14428462065353154</v>
      </c>
      <c r="M132" s="179" t="s">
        <v>596</v>
      </c>
      <c r="N132" s="185">
        <v>42017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6">
        <v>12</v>
      </c>
      <c r="B133" s="177">
        <v>41928</v>
      </c>
      <c r="C133" s="177"/>
      <c r="D133" s="178" t="s">
        <v>649</v>
      </c>
      <c r="E133" s="179" t="s">
        <v>606</v>
      </c>
      <c r="F133" s="180">
        <v>84.5</v>
      </c>
      <c r="G133" s="179" t="s">
        <v>632</v>
      </c>
      <c r="H133" s="179">
        <v>93</v>
      </c>
      <c r="I133" s="181">
        <v>110</v>
      </c>
      <c r="J133" s="182" t="s">
        <v>650</v>
      </c>
      <c r="K133" s="183">
        <f t="shared" si="67"/>
        <v>8.5</v>
      </c>
      <c r="L133" s="184">
        <f t="shared" si="68"/>
        <v>0.10059171597633136</v>
      </c>
      <c r="M133" s="179" t="s">
        <v>596</v>
      </c>
      <c r="N133" s="185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76">
        <v>13</v>
      </c>
      <c r="B134" s="177">
        <v>41928</v>
      </c>
      <c r="C134" s="177"/>
      <c r="D134" s="178" t="s">
        <v>651</v>
      </c>
      <c r="E134" s="179" t="s">
        <v>606</v>
      </c>
      <c r="F134" s="180">
        <v>401</v>
      </c>
      <c r="G134" s="179" t="s">
        <v>632</v>
      </c>
      <c r="H134" s="179">
        <v>428</v>
      </c>
      <c r="I134" s="181">
        <v>450</v>
      </c>
      <c r="J134" s="182" t="s">
        <v>652</v>
      </c>
      <c r="K134" s="183">
        <f t="shared" si="67"/>
        <v>27</v>
      </c>
      <c r="L134" s="184">
        <f t="shared" si="68"/>
        <v>6.7331670822942641E-2</v>
      </c>
      <c r="M134" s="179" t="s">
        <v>596</v>
      </c>
      <c r="N134" s="185">
        <v>42020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76">
        <v>14</v>
      </c>
      <c r="B135" s="177">
        <v>41928</v>
      </c>
      <c r="C135" s="177"/>
      <c r="D135" s="178" t="s">
        <v>653</v>
      </c>
      <c r="E135" s="179" t="s">
        <v>606</v>
      </c>
      <c r="F135" s="180">
        <v>101</v>
      </c>
      <c r="G135" s="179" t="s">
        <v>632</v>
      </c>
      <c r="H135" s="179">
        <v>112</v>
      </c>
      <c r="I135" s="181">
        <v>120</v>
      </c>
      <c r="J135" s="182" t="s">
        <v>654</v>
      </c>
      <c r="K135" s="183">
        <f t="shared" si="67"/>
        <v>11</v>
      </c>
      <c r="L135" s="184">
        <f t="shared" si="68"/>
        <v>0.10891089108910891</v>
      </c>
      <c r="M135" s="179" t="s">
        <v>596</v>
      </c>
      <c r="N135" s="185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76">
        <v>15</v>
      </c>
      <c r="B136" s="177">
        <v>41954</v>
      </c>
      <c r="C136" s="177"/>
      <c r="D136" s="178" t="s">
        <v>655</v>
      </c>
      <c r="E136" s="179" t="s">
        <v>606</v>
      </c>
      <c r="F136" s="180">
        <v>59</v>
      </c>
      <c r="G136" s="179" t="s">
        <v>632</v>
      </c>
      <c r="H136" s="179">
        <v>76</v>
      </c>
      <c r="I136" s="181">
        <v>76</v>
      </c>
      <c r="J136" s="182" t="s">
        <v>633</v>
      </c>
      <c r="K136" s="183">
        <f t="shared" si="67"/>
        <v>17</v>
      </c>
      <c r="L136" s="184">
        <f t="shared" si="68"/>
        <v>0.28813559322033899</v>
      </c>
      <c r="M136" s="179" t="s">
        <v>596</v>
      </c>
      <c r="N136" s="185">
        <v>43032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76">
        <v>16</v>
      </c>
      <c r="B137" s="177">
        <v>41954</v>
      </c>
      <c r="C137" s="177"/>
      <c r="D137" s="178" t="s">
        <v>644</v>
      </c>
      <c r="E137" s="179" t="s">
        <v>606</v>
      </c>
      <c r="F137" s="180">
        <v>99</v>
      </c>
      <c r="G137" s="179" t="s">
        <v>632</v>
      </c>
      <c r="H137" s="179">
        <v>120</v>
      </c>
      <c r="I137" s="181">
        <v>120</v>
      </c>
      <c r="J137" s="182" t="s">
        <v>617</v>
      </c>
      <c r="K137" s="183">
        <f t="shared" si="67"/>
        <v>21</v>
      </c>
      <c r="L137" s="184">
        <f t="shared" si="68"/>
        <v>0.21212121212121213</v>
      </c>
      <c r="M137" s="179" t="s">
        <v>596</v>
      </c>
      <c r="N137" s="185">
        <v>41960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76">
        <v>17</v>
      </c>
      <c r="B138" s="177">
        <v>41956</v>
      </c>
      <c r="C138" s="177"/>
      <c r="D138" s="178" t="s">
        <v>656</v>
      </c>
      <c r="E138" s="179" t="s">
        <v>606</v>
      </c>
      <c r="F138" s="180">
        <v>22</v>
      </c>
      <c r="G138" s="179" t="s">
        <v>632</v>
      </c>
      <c r="H138" s="179">
        <v>33.549999999999997</v>
      </c>
      <c r="I138" s="181">
        <v>32</v>
      </c>
      <c r="J138" s="182" t="s">
        <v>657</v>
      </c>
      <c r="K138" s="183">
        <f t="shared" si="67"/>
        <v>11.549999999999997</v>
      </c>
      <c r="L138" s="184">
        <f t="shared" si="68"/>
        <v>0.52499999999999991</v>
      </c>
      <c r="M138" s="179" t="s">
        <v>596</v>
      </c>
      <c r="N138" s="185">
        <v>42188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76">
        <v>18</v>
      </c>
      <c r="B139" s="177">
        <v>41976</v>
      </c>
      <c r="C139" s="177"/>
      <c r="D139" s="178" t="s">
        <v>658</v>
      </c>
      <c r="E139" s="179" t="s">
        <v>606</v>
      </c>
      <c r="F139" s="180">
        <v>440</v>
      </c>
      <c r="G139" s="179" t="s">
        <v>632</v>
      </c>
      <c r="H139" s="179">
        <v>520</v>
      </c>
      <c r="I139" s="181">
        <v>520</v>
      </c>
      <c r="J139" s="182" t="s">
        <v>659</v>
      </c>
      <c r="K139" s="183">
        <f t="shared" si="67"/>
        <v>80</v>
      </c>
      <c r="L139" s="184">
        <f t="shared" si="68"/>
        <v>0.18181818181818182</v>
      </c>
      <c r="M139" s="179" t="s">
        <v>596</v>
      </c>
      <c r="N139" s="185">
        <v>42208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6">
        <v>19</v>
      </c>
      <c r="B140" s="177">
        <v>41976</v>
      </c>
      <c r="C140" s="177"/>
      <c r="D140" s="178" t="s">
        <v>660</v>
      </c>
      <c r="E140" s="179" t="s">
        <v>606</v>
      </c>
      <c r="F140" s="180">
        <v>360</v>
      </c>
      <c r="G140" s="179" t="s">
        <v>632</v>
      </c>
      <c r="H140" s="179">
        <v>427</v>
      </c>
      <c r="I140" s="181">
        <v>425</v>
      </c>
      <c r="J140" s="182" t="s">
        <v>661</v>
      </c>
      <c r="K140" s="183">
        <f t="shared" si="67"/>
        <v>67</v>
      </c>
      <c r="L140" s="184">
        <f t="shared" si="68"/>
        <v>0.18611111111111112</v>
      </c>
      <c r="M140" s="179" t="s">
        <v>596</v>
      </c>
      <c r="N140" s="185">
        <v>42058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6">
        <v>20</v>
      </c>
      <c r="B141" s="177">
        <v>42012</v>
      </c>
      <c r="C141" s="177"/>
      <c r="D141" s="178" t="s">
        <v>662</v>
      </c>
      <c r="E141" s="179" t="s">
        <v>606</v>
      </c>
      <c r="F141" s="180">
        <v>360</v>
      </c>
      <c r="G141" s="179" t="s">
        <v>632</v>
      </c>
      <c r="H141" s="179">
        <v>455</v>
      </c>
      <c r="I141" s="181">
        <v>420</v>
      </c>
      <c r="J141" s="182" t="s">
        <v>663</v>
      </c>
      <c r="K141" s="183">
        <f t="shared" si="67"/>
        <v>95</v>
      </c>
      <c r="L141" s="184">
        <f t="shared" si="68"/>
        <v>0.2638888888888889</v>
      </c>
      <c r="M141" s="179" t="s">
        <v>596</v>
      </c>
      <c r="N141" s="185">
        <v>42024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6">
        <v>21</v>
      </c>
      <c r="B142" s="177">
        <v>42012</v>
      </c>
      <c r="C142" s="177"/>
      <c r="D142" s="178" t="s">
        <v>664</v>
      </c>
      <c r="E142" s="179" t="s">
        <v>606</v>
      </c>
      <c r="F142" s="180">
        <v>130</v>
      </c>
      <c r="G142" s="179"/>
      <c r="H142" s="179">
        <v>175.5</v>
      </c>
      <c r="I142" s="181">
        <v>165</v>
      </c>
      <c r="J142" s="182" t="s">
        <v>665</v>
      </c>
      <c r="K142" s="183">
        <f t="shared" si="67"/>
        <v>45.5</v>
      </c>
      <c r="L142" s="184">
        <f t="shared" si="68"/>
        <v>0.35</v>
      </c>
      <c r="M142" s="179" t="s">
        <v>596</v>
      </c>
      <c r="N142" s="185">
        <v>43088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6">
        <v>22</v>
      </c>
      <c r="B143" s="177">
        <v>42040</v>
      </c>
      <c r="C143" s="177"/>
      <c r="D143" s="178" t="s">
        <v>405</v>
      </c>
      <c r="E143" s="179" t="s">
        <v>593</v>
      </c>
      <c r="F143" s="180">
        <v>98</v>
      </c>
      <c r="G143" s="179"/>
      <c r="H143" s="179">
        <v>120</v>
      </c>
      <c r="I143" s="181">
        <v>120</v>
      </c>
      <c r="J143" s="182" t="s">
        <v>633</v>
      </c>
      <c r="K143" s="183">
        <f t="shared" si="67"/>
        <v>22</v>
      </c>
      <c r="L143" s="184">
        <f t="shared" si="68"/>
        <v>0.22448979591836735</v>
      </c>
      <c r="M143" s="179" t="s">
        <v>596</v>
      </c>
      <c r="N143" s="185">
        <v>42753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76">
        <v>23</v>
      </c>
      <c r="B144" s="177">
        <v>42040</v>
      </c>
      <c r="C144" s="177"/>
      <c r="D144" s="178" t="s">
        <v>666</v>
      </c>
      <c r="E144" s="179" t="s">
        <v>593</v>
      </c>
      <c r="F144" s="180">
        <v>196</v>
      </c>
      <c r="G144" s="179"/>
      <c r="H144" s="179">
        <v>262</v>
      </c>
      <c r="I144" s="181">
        <v>255</v>
      </c>
      <c r="J144" s="182" t="s">
        <v>633</v>
      </c>
      <c r="K144" s="183">
        <f t="shared" si="67"/>
        <v>66</v>
      </c>
      <c r="L144" s="184">
        <f t="shared" si="68"/>
        <v>0.33673469387755101</v>
      </c>
      <c r="M144" s="179" t="s">
        <v>596</v>
      </c>
      <c r="N144" s="185">
        <v>42599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6">
        <v>24</v>
      </c>
      <c r="B145" s="187">
        <v>42067</v>
      </c>
      <c r="C145" s="187"/>
      <c r="D145" s="188" t="s">
        <v>404</v>
      </c>
      <c r="E145" s="189" t="s">
        <v>593</v>
      </c>
      <c r="F145" s="190">
        <v>235</v>
      </c>
      <c r="G145" s="190"/>
      <c r="H145" s="191">
        <v>77</v>
      </c>
      <c r="I145" s="191" t="s">
        <v>667</v>
      </c>
      <c r="J145" s="192" t="s">
        <v>668</v>
      </c>
      <c r="K145" s="193">
        <f t="shared" si="67"/>
        <v>-158</v>
      </c>
      <c r="L145" s="194">
        <f t="shared" si="68"/>
        <v>-0.67234042553191486</v>
      </c>
      <c r="M145" s="190" t="s">
        <v>607</v>
      </c>
      <c r="N145" s="187">
        <v>43522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6">
        <v>25</v>
      </c>
      <c r="B146" s="177">
        <v>42067</v>
      </c>
      <c r="C146" s="177"/>
      <c r="D146" s="178" t="s">
        <v>669</v>
      </c>
      <c r="E146" s="179" t="s">
        <v>593</v>
      </c>
      <c r="F146" s="180">
        <v>185</v>
      </c>
      <c r="G146" s="179"/>
      <c r="H146" s="179">
        <v>224</v>
      </c>
      <c r="I146" s="181" t="s">
        <v>670</v>
      </c>
      <c r="J146" s="182" t="s">
        <v>633</v>
      </c>
      <c r="K146" s="183">
        <f t="shared" si="67"/>
        <v>39</v>
      </c>
      <c r="L146" s="184">
        <f t="shared" si="68"/>
        <v>0.21081081081081082</v>
      </c>
      <c r="M146" s="179" t="s">
        <v>596</v>
      </c>
      <c r="N146" s="185">
        <v>42647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6">
        <v>26</v>
      </c>
      <c r="B147" s="187">
        <v>42090</v>
      </c>
      <c r="C147" s="187"/>
      <c r="D147" s="195" t="s">
        <v>671</v>
      </c>
      <c r="E147" s="190" t="s">
        <v>593</v>
      </c>
      <c r="F147" s="190">
        <v>49.5</v>
      </c>
      <c r="G147" s="191"/>
      <c r="H147" s="191">
        <v>15.85</v>
      </c>
      <c r="I147" s="191">
        <v>67</v>
      </c>
      <c r="J147" s="192" t="s">
        <v>672</v>
      </c>
      <c r="K147" s="191">
        <f t="shared" si="67"/>
        <v>-33.65</v>
      </c>
      <c r="L147" s="196">
        <f t="shared" si="68"/>
        <v>-0.67979797979797973</v>
      </c>
      <c r="M147" s="190" t="s">
        <v>607</v>
      </c>
      <c r="N147" s="197">
        <v>43627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6">
        <v>27</v>
      </c>
      <c r="B148" s="177">
        <v>42093</v>
      </c>
      <c r="C148" s="177"/>
      <c r="D148" s="178" t="s">
        <v>673</v>
      </c>
      <c r="E148" s="179" t="s">
        <v>593</v>
      </c>
      <c r="F148" s="180">
        <v>183.5</v>
      </c>
      <c r="G148" s="179"/>
      <c r="H148" s="179">
        <v>219</v>
      </c>
      <c r="I148" s="181">
        <v>218</v>
      </c>
      <c r="J148" s="182" t="s">
        <v>674</v>
      </c>
      <c r="K148" s="183">
        <f t="shared" si="67"/>
        <v>35.5</v>
      </c>
      <c r="L148" s="184">
        <f t="shared" si="68"/>
        <v>0.19346049046321526</v>
      </c>
      <c r="M148" s="179" t="s">
        <v>596</v>
      </c>
      <c r="N148" s="185">
        <v>42103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6">
        <v>28</v>
      </c>
      <c r="B149" s="177">
        <v>42114</v>
      </c>
      <c r="C149" s="177"/>
      <c r="D149" s="178" t="s">
        <v>675</v>
      </c>
      <c r="E149" s="179" t="s">
        <v>593</v>
      </c>
      <c r="F149" s="180">
        <f>(227+237)/2</f>
        <v>232</v>
      </c>
      <c r="G149" s="179"/>
      <c r="H149" s="179">
        <v>298</v>
      </c>
      <c r="I149" s="181">
        <v>298</v>
      </c>
      <c r="J149" s="182" t="s">
        <v>633</v>
      </c>
      <c r="K149" s="183">
        <f t="shared" si="67"/>
        <v>66</v>
      </c>
      <c r="L149" s="184">
        <f t="shared" si="68"/>
        <v>0.28448275862068967</v>
      </c>
      <c r="M149" s="179" t="s">
        <v>596</v>
      </c>
      <c r="N149" s="185">
        <v>42823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6">
        <v>29</v>
      </c>
      <c r="B150" s="177">
        <v>42128</v>
      </c>
      <c r="C150" s="177"/>
      <c r="D150" s="178" t="s">
        <v>676</v>
      </c>
      <c r="E150" s="179" t="s">
        <v>606</v>
      </c>
      <c r="F150" s="180">
        <v>385</v>
      </c>
      <c r="G150" s="179"/>
      <c r="H150" s="179">
        <f>212.5+331</f>
        <v>543.5</v>
      </c>
      <c r="I150" s="181">
        <v>510</v>
      </c>
      <c r="J150" s="182" t="s">
        <v>677</v>
      </c>
      <c r="K150" s="183">
        <f t="shared" si="67"/>
        <v>158.5</v>
      </c>
      <c r="L150" s="184">
        <f t="shared" si="68"/>
        <v>0.41168831168831171</v>
      </c>
      <c r="M150" s="179" t="s">
        <v>596</v>
      </c>
      <c r="N150" s="185">
        <v>42235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6">
        <v>30</v>
      </c>
      <c r="B151" s="177">
        <v>42128</v>
      </c>
      <c r="C151" s="177"/>
      <c r="D151" s="178" t="s">
        <v>678</v>
      </c>
      <c r="E151" s="179" t="s">
        <v>606</v>
      </c>
      <c r="F151" s="180">
        <v>115.5</v>
      </c>
      <c r="G151" s="179"/>
      <c r="H151" s="179">
        <v>146</v>
      </c>
      <c r="I151" s="181">
        <v>142</v>
      </c>
      <c r="J151" s="182" t="s">
        <v>679</v>
      </c>
      <c r="K151" s="183">
        <f t="shared" si="67"/>
        <v>30.5</v>
      </c>
      <c r="L151" s="184">
        <f t="shared" si="68"/>
        <v>0.26406926406926406</v>
      </c>
      <c r="M151" s="179" t="s">
        <v>596</v>
      </c>
      <c r="N151" s="185">
        <v>42202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6">
        <v>31</v>
      </c>
      <c r="B152" s="177">
        <v>42151</v>
      </c>
      <c r="C152" s="177"/>
      <c r="D152" s="178" t="s">
        <v>542</v>
      </c>
      <c r="E152" s="179" t="s">
        <v>606</v>
      </c>
      <c r="F152" s="180">
        <v>237.5</v>
      </c>
      <c r="G152" s="179"/>
      <c r="H152" s="179">
        <v>279.5</v>
      </c>
      <c r="I152" s="181">
        <v>278</v>
      </c>
      <c r="J152" s="182" t="s">
        <v>633</v>
      </c>
      <c r="K152" s="183">
        <f t="shared" si="67"/>
        <v>42</v>
      </c>
      <c r="L152" s="184">
        <f t="shared" si="68"/>
        <v>0.17684210526315788</v>
      </c>
      <c r="M152" s="179" t="s">
        <v>596</v>
      </c>
      <c r="N152" s="185">
        <v>42222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6">
        <v>32</v>
      </c>
      <c r="B153" s="177">
        <v>42174</v>
      </c>
      <c r="C153" s="177"/>
      <c r="D153" s="178" t="s">
        <v>651</v>
      </c>
      <c r="E153" s="179" t="s">
        <v>593</v>
      </c>
      <c r="F153" s="180">
        <v>340</v>
      </c>
      <c r="G153" s="179"/>
      <c r="H153" s="179">
        <v>448</v>
      </c>
      <c r="I153" s="181">
        <v>448</v>
      </c>
      <c r="J153" s="182" t="s">
        <v>633</v>
      </c>
      <c r="K153" s="183">
        <f t="shared" si="67"/>
        <v>108</v>
      </c>
      <c r="L153" s="184">
        <f t="shared" si="68"/>
        <v>0.31764705882352939</v>
      </c>
      <c r="M153" s="179" t="s">
        <v>596</v>
      </c>
      <c r="N153" s="185">
        <v>43018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6">
        <v>33</v>
      </c>
      <c r="B154" s="177">
        <v>42191</v>
      </c>
      <c r="C154" s="177"/>
      <c r="D154" s="178" t="s">
        <v>680</v>
      </c>
      <c r="E154" s="179" t="s">
        <v>593</v>
      </c>
      <c r="F154" s="180">
        <v>390</v>
      </c>
      <c r="G154" s="179"/>
      <c r="H154" s="179">
        <v>460</v>
      </c>
      <c r="I154" s="181">
        <v>460</v>
      </c>
      <c r="J154" s="182" t="s">
        <v>633</v>
      </c>
      <c r="K154" s="183">
        <f t="shared" si="67"/>
        <v>70</v>
      </c>
      <c r="L154" s="184">
        <f t="shared" si="68"/>
        <v>0.17948717948717949</v>
      </c>
      <c r="M154" s="179" t="s">
        <v>596</v>
      </c>
      <c r="N154" s="185">
        <v>42478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6">
        <v>34</v>
      </c>
      <c r="B155" s="187">
        <v>42195</v>
      </c>
      <c r="C155" s="187"/>
      <c r="D155" s="188" t="s">
        <v>681</v>
      </c>
      <c r="E155" s="189" t="s">
        <v>593</v>
      </c>
      <c r="F155" s="190">
        <v>122.5</v>
      </c>
      <c r="G155" s="190"/>
      <c r="H155" s="191">
        <v>61</v>
      </c>
      <c r="I155" s="191">
        <v>172</v>
      </c>
      <c r="J155" s="192" t="s">
        <v>682</v>
      </c>
      <c r="K155" s="193">
        <f t="shared" si="67"/>
        <v>-61.5</v>
      </c>
      <c r="L155" s="194">
        <f t="shared" si="68"/>
        <v>-0.50204081632653064</v>
      </c>
      <c r="M155" s="190" t="s">
        <v>607</v>
      </c>
      <c r="N155" s="187">
        <v>43333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6">
        <v>35</v>
      </c>
      <c r="B156" s="177">
        <v>42219</v>
      </c>
      <c r="C156" s="177"/>
      <c r="D156" s="178" t="s">
        <v>683</v>
      </c>
      <c r="E156" s="179" t="s">
        <v>593</v>
      </c>
      <c r="F156" s="180">
        <v>297.5</v>
      </c>
      <c r="G156" s="179"/>
      <c r="H156" s="179">
        <v>350</v>
      </c>
      <c r="I156" s="181">
        <v>360</v>
      </c>
      <c r="J156" s="182" t="s">
        <v>684</v>
      </c>
      <c r="K156" s="183">
        <f t="shared" si="67"/>
        <v>52.5</v>
      </c>
      <c r="L156" s="184">
        <f t="shared" si="68"/>
        <v>0.17647058823529413</v>
      </c>
      <c r="M156" s="179" t="s">
        <v>596</v>
      </c>
      <c r="N156" s="185">
        <v>42232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6">
        <v>36</v>
      </c>
      <c r="B157" s="177">
        <v>42219</v>
      </c>
      <c r="C157" s="177"/>
      <c r="D157" s="178" t="s">
        <v>685</v>
      </c>
      <c r="E157" s="179" t="s">
        <v>593</v>
      </c>
      <c r="F157" s="180">
        <v>115.5</v>
      </c>
      <c r="G157" s="179"/>
      <c r="H157" s="179">
        <v>149</v>
      </c>
      <c r="I157" s="181">
        <v>140</v>
      </c>
      <c r="J157" s="182" t="s">
        <v>686</v>
      </c>
      <c r="K157" s="183">
        <f t="shared" si="67"/>
        <v>33.5</v>
      </c>
      <c r="L157" s="184">
        <f t="shared" si="68"/>
        <v>0.29004329004329005</v>
      </c>
      <c r="M157" s="179" t="s">
        <v>596</v>
      </c>
      <c r="N157" s="185">
        <v>42740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6">
        <v>37</v>
      </c>
      <c r="B158" s="177">
        <v>42251</v>
      </c>
      <c r="C158" s="177"/>
      <c r="D158" s="178" t="s">
        <v>542</v>
      </c>
      <c r="E158" s="179" t="s">
        <v>593</v>
      </c>
      <c r="F158" s="180">
        <v>226</v>
      </c>
      <c r="G158" s="179"/>
      <c r="H158" s="179">
        <v>292</v>
      </c>
      <c r="I158" s="181">
        <v>292</v>
      </c>
      <c r="J158" s="182" t="s">
        <v>687</v>
      </c>
      <c r="K158" s="183">
        <f t="shared" si="67"/>
        <v>66</v>
      </c>
      <c r="L158" s="184">
        <f t="shared" si="68"/>
        <v>0.29203539823008851</v>
      </c>
      <c r="M158" s="179" t="s">
        <v>596</v>
      </c>
      <c r="N158" s="185">
        <v>42286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6">
        <v>38</v>
      </c>
      <c r="B159" s="177">
        <v>42254</v>
      </c>
      <c r="C159" s="177"/>
      <c r="D159" s="178" t="s">
        <v>675</v>
      </c>
      <c r="E159" s="179" t="s">
        <v>593</v>
      </c>
      <c r="F159" s="180">
        <v>232.5</v>
      </c>
      <c r="G159" s="179"/>
      <c r="H159" s="179">
        <v>312.5</v>
      </c>
      <c r="I159" s="181">
        <v>310</v>
      </c>
      <c r="J159" s="182" t="s">
        <v>633</v>
      </c>
      <c r="K159" s="183">
        <f t="shared" si="67"/>
        <v>80</v>
      </c>
      <c r="L159" s="184">
        <f t="shared" si="68"/>
        <v>0.34408602150537637</v>
      </c>
      <c r="M159" s="179" t="s">
        <v>596</v>
      </c>
      <c r="N159" s="185">
        <v>42823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6">
        <v>39</v>
      </c>
      <c r="B160" s="177">
        <v>42268</v>
      </c>
      <c r="C160" s="177"/>
      <c r="D160" s="178" t="s">
        <v>688</v>
      </c>
      <c r="E160" s="179" t="s">
        <v>593</v>
      </c>
      <c r="F160" s="180">
        <v>196.5</v>
      </c>
      <c r="G160" s="179"/>
      <c r="H160" s="179">
        <v>238</v>
      </c>
      <c r="I160" s="181">
        <v>238</v>
      </c>
      <c r="J160" s="182" t="s">
        <v>687</v>
      </c>
      <c r="K160" s="183">
        <f t="shared" si="67"/>
        <v>41.5</v>
      </c>
      <c r="L160" s="184">
        <f t="shared" si="68"/>
        <v>0.21119592875318066</v>
      </c>
      <c r="M160" s="179" t="s">
        <v>596</v>
      </c>
      <c r="N160" s="185">
        <v>42291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6">
        <v>40</v>
      </c>
      <c r="B161" s="177">
        <v>42271</v>
      </c>
      <c r="C161" s="177"/>
      <c r="D161" s="178" t="s">
        <v>631</v>
      </c>
      <c r="E161" s="179" t="s">
        <v>593</v>
      </c>
      <c r="F161" s="180">
        <v>65</v>
      </c>
      <c r="G161" s="179"/>
      <c r="H161" s="179">
        <v>82</v>
      </c>
      <c r="I161" s="181">
        <v>82</v>
      </c>
      <c r="J161" s="182" t="s">
        <v>687</v>
      </c>
      <c r="K161" s="183">
        <f t="shared" si="67"/>
        <v>17</v>
      </c>
      <c r="L161" s="184">
        <f t="shared" si="68"/>
        <v>0.26153846153846155</v>
      </c>
      <c r="M161" s="179" t="s">
        <v>596</v>
      </c>
      <c r="N161" s="185">
        <v>42578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6">
        <v>41</v>
      </c>
      <c r="B162" s="177">
        <v>42291</v>
      </c>
      <c r="C162" s="177"/>
      <c r="D162" s="178" t="s">
        <v>689</v>
      </c>
      <c r="E162" s="179" t="s">
        <v>593</v>
      </c>
      <c r="F162" s="180">
        <v>144</v>
      </c>
      <c r="G162" s="179"/>
      <c r="H162" s="179">
        <v>182.5</v>
      </c>
      <c r="I162" s="181">
        <v>181</v>
      </c>
      <c r="J162" s="182" t="s">
        <v>687</v>
      </c>
      <c r="K162" s="183">
        <f t="shared" si="67"/>
        <v>38.5</v>
      </c>
      <c r="L162" s="184">
        <f t="shared" si="68"/>
        <v>0.2673611111111111</v>
      </c>
      <c r="M162" s="179" t="s">
        <v>596</v>
      </c>
      <c r="N162" s="185">
        <v>42817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6">
        <v>42</v>
      </c>
      <c r="B163" s="177">
        <v>42291</v>
      </c>
      <c r="C163" s="177"/>
      <c r="D163" s="178" t="s">
        <v>690</v>
      </c>
      <c r="E163" s="179" t="s">
        <v>593</v>
      </c>
      <c r="F163" s="180">
        <v>264</v>
      </c>
      <c r="G163" s="179"/>
      <c r="H163" s="179">
        <v>311</v>
      </c>
      <c r="I163" s="181">
        <v>311</v>
      </c>
      <c r="J163" s="182" t="s">
        <v>687</v>
      </c>
      <c r="K163" s="183">
        <f t="shared" si="67"/>
        <v>47</v>
      </c>
      <c r="L163" s="184">
        <f t="shared" si="68"/>
        <v>0.17803030303030304</v>
      </c>
      <c r="M163" s="179" t="s">
        <v>596</v>
      </c>
      <c r="N163" s="185">
        <v>42604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43</v>
      </c>
      <c r="B164" s="177">
        <v>42318</v>
      </c>
      <c r="C164" s="177"/>
      <c r="D164" s="178" t="s">
        <v>691</v>
      </c>
      <c r="E164" s="179" t="s">
        <v>606</v>
      </c>
      <c r="F164" s="180">
        <v>549.5</v>
      </c>
      <c r="G164" s="179"/>
      <c r="H164" s="179">
        <v>630</v>
      </c>
      <c r="I164" s="181">
        <v>630</v>
      </c>
      <c r="J164" s="182" t="s">
        <v>687</v>
      </c>
      <c r="K164" s="183">
        <f t="shared" si="67"/>
        <v>80.5</v>
      </c>
      <c r="L164" s="184">
        <f t="shared" si="68"/>
        <v>0.1464968152866242</v>
      </c>
      <c r="M164" s="179" t="s">
        <v>596</v>
      </c>
      <c r="N164" s="185">
        <v>42419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44</v>
      </c>
      <c r="B165" s="177">
        <v>42342</v>
      </c>
      <c r="C165" s="177"/>
      <c r="D165" s="178" t="s">
        <v>692</v>
      </c>
      <c r="E165" s="179" t="s">
        <v>593</v>
      </c>
      <c r="F165" s="180">
        <v>1027.5</v>
      </c>
      <c r="G165" s="179"/>
      <c r="H165" s="179">
        <v>1315</v>
      </c>
      <c r="I165" s="181">
        <v>1250</v>
      </c>
      <c r="J165" s="182" t="s">
        <v>687</v>
      </c>
      <c r="K165" s="183">
        <f t="shared" si="67"/>
        <v>287.5</v>
      </c>
      <c r="L165" s="184">
        <f t="shared" si="68"/>
        <v>0.27980535279805352</v>
      </c>
      <c r="M165" s="179" t="s">
        <v>596</v>
      </c>
      <c r="N165" s="185">
        <v>43244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6">
        <v>45</v>
      </c>
      <c r="B166" s="177">
        <v>42367</v>
      </c>
      <c r="C166" s="177"/>
      <c r="D166" s="178" t="s">
        <v>693</v>
      </c>
      <c r="E166" s="179" t="s">
        <v>593</v>
      </c>
      <c r="F166" s="180">
        <v>465</v>
      </c>
      <c r="G166" s="179"/>
      <c r="H166" s="179">
        <v>540</v>
      </c>
      <c r="I166" s="181">
        <v>540</v>
      </c>
      <c r="J166" s="182" t="s">
        <v>687</v>
      </c>
      <c r="K166" s="183">
        <f t="shared" si="67"/>
        <v>75</v>
      </c>
      <c r="L166" s="184">
        <f t="shared" si="68"/>
        <v>0.16129032258064516</v>
      </c>
      <c r="M166" s="179" t="s">
        <v>596</v>
      </c>
      <c r="N166" s="185">
        <v>42530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46</v>
      </c>
      <c r="B167" s="177">
        <v>42380</v>
      </c>
      <c r="C167" s="177"/>
      <c r="D167" s="178" t="s">
        <v>405</v>
      </c>
      <c r="E167" s="179" t="s">
        <v>606</v>
      </c>
      <c r="F167" s="180">
        <v>81</v>
      </c>
      <c r="G167" s="179"/>
      <c r="H167" s="179">
        <v>110</v>
      </c>
      <c r="I167" s="181">
        <v>110</v>
      </c>
      <c r="J167" s="182" t="s">
        <v>687</v>
      </c>
      <c r="K167" s="183">
        <f t="shared" si="67"/>
        <v>29</v>
      </c>
      <c r="L167" s="184">
        <f t="shared" si="68"/>
        <v>0.35802469135802467</v>
      </c>
      <c r="M167" s="179" t="s">
        <v>596</v>
      </c>
      <c r="N167" s="185">
        <v>42745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47</v>
      </c>
      <c r="B168" s="177">
        <v>42382</v>
      </c>
      <c r="C168" s="177"/>
      <c r="D168" s="178" t="s">
        <v>694</v>
      </c>
      <c r="E168" s="179" t="s">
        <v>606</v>
      </c>
      <c r="F168" s="180">
        <v>417.5</v>
      </c>
      <c r="G168" s="179"/>
      <c r="H168" s="179">
        <v>547</v>
      </c>
      <c r="I168" s="181">
        <v>535</v>
      </c>
      <c r="J168" s="182" t="s">
        <v>687</v>
      </c>
      <c r="K168" s="183">
        <f t="shared" si="67"/>
        <v>129.5</v>
      </c>
      <c r="L168" s="184">
        <f t="shared" si="68"/>
        <v>0.31017964071856285</v>
      </c>
      <c r="M168" s="179" t="s">
        <v>596</v>
      </c>
      <c r="N168" s="185">
        <v>42578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48</v>
      </c>
      <c r="B169" s="177">
        <v>42408</v>
      </c>
      <c r="C169" s="177"/>
      <c r="D169" s="178" t="s">
        <v>695</v>
      </c>
      <c r="E169" s="179" t="s">
        <v>593</v>
      </c>
      <c r="F169" s="180">
        <v>650</v>
      </c>
      <c r="G169" s="179"/>
      <c r="H169" s="179">
        <v>800</v>
      </c>
      <c r="I169" s="181">
        <v>800</v>
      </c>
      <c r="J169" s="182" t="s">
        <v>687</v>
      </c>
      <c r="K169" s="183">
        <f t="shared" si="67"/>
        <v>150</v>
      </c>
      <c r="L169" s="184">
        <f t="shared" si="68"/>
        <v>0.23076923076923078</v>
      </c>
      <c r="M169" s="179" t="s">
        <v>596</v>
      </c>
      <c r="N169" s="185">
        <v>43154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49</v>
      </c>
      <c r="B170" s="177">
        <v>42433</v>
      </c>
      <c r="C170" s="177"/>
      <c r="D170" s="178" t="s">
        <v>237</v>
      </c>
      <c r="E170" s="179" t="s">
        <v>593</v>
      </c>
      <c r="F170" s="180">
        <v>437.5</v>
      </c>
      <c r="G170" s="179"/>
      <c r="H170" s="179">
        <v>504.5</v>
      </c>
      <c r="I170" s="181">
        <v>522</v>
      </c>
      <c r="J170" s="182" t="s">
        <v>696</v>
      </c>
      <c r="K170" s="183">
        <f t="shared" si="67"/>
        <v>67</v>
      </c>
      <c r="L170" s="184">
        <f t="shared" si="68"/>
        <v>0.15314285714285714</v>
      </c>
      <c r="M170" s="179" t="s">
        <v>596</v>
      </c>
      <c r="N170" s="185">
        <v>42480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50</v>
      </c>
      <c r="B171" s="177">
        <v>42438</v>
      </c>
      <c r="C171" s="177"/>
      <c r="D171" s="178" t="s">
        <v>697</v>
      </c>
      <c r="E171" s="179" t="s">
        <v>593</v>
      </c>
      <c r="F171" s="180">
        <v>189.5</v>
      </c>
      <c r="G171" s="179"/>
      <c r="H171" s="179">
        <v>218</v>
      </c>
      <c r="I171" s="181">
        <v>218</v>
      </c>
      <c r="J171" s="182" t="s">
        <v>687</v>
      </c>
      <c r="K171" s="183">
        <f t="shared" si="67"/>
        <v>28.5</v>
      </c>
      <c r="L171" s="184">
        <f t="shared" si="68"/>
        <v>0.15039577836411611</v>
      </c>
      <c r="M171" s="179" t="s">
        <v>596</v>
      </c>
      <c r="N171" s="185">
        <v>43034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6">
        <v>51</v>
      </c>
      <c r="B172" s="187">
        <v>42471</v>
      </c>
      <c r="C172" s="187"/>
      <c r="D172" s="195" t="s">
        <v>698</v>
      </c>
      <c r="E172" s="190" t="s">
        <v>593</v>
      </c>
      <c r="F172" s="190">
        <v>36.5</v>
      </c>
      <c r="G172" s="191"/>
      <c r="H172" s="191">
        <v>15.85</v>
      </c>
      <c r="I172" s="191">
        <v>60</v>
      </c>
      <c r="J172" s="192" t="s">
        <v>699</v>
      </c>
      <c r="K172" s="193">
        <f t="shared" si="67"/>
        <v>-20.65</v>
      </c>
      <c r="L172" s="194">
        <f t="shared" si="68"/>
        <v>-0.5657534246575342</v>
      </c>
      <c r="M172" s="190" t="s">
        <v>607</v>
      </c>
      <c r="N172" s="198">
        <v>43627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52</v>
      </c>
      <c r="B173" s="177">
        <v>42472</v>
      </c>
      <c r="C173" s="177"/>
      <c r="D173" s="178" t="s">
        <v>700</v>
      </c>
      <c r="E173" s="179" t="s">
        <v>593</v>
      </c>
      <c r="F173" s="180">
        <v>93</v>
      </c>
      <c r="G173" s="179"/>
      <c r="H173" s="179">
        <v>149</v>
      </c>
      <c r="I173" s="181">
        <v>140</v>
      </c>
      <c r="J173" s="182" t="s">
        <v>701</v>
      </c>
      <c r="K173" s="183">
        <f t="shared" si="67"/>
        <v>56</v>
      </c>
      <c r="L173" s="184">
        <f t="shared" si="68"/>
        <v>0.60215053763440862</v>
      </c>
      <c r="M173" s="179" t="s">
        <v>596</v>
      </c>
      <c r="N173" s="185">
        <v>42740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53</v>
      </c>
      <c r="B174" s="177">
        <v>42472</v>
      </c>
      <c r="C174" s="177"/>
      <c r="D174" s="178" t="s">
        <v>702</v>
      </c>
      <c r="E174" s="179" t="s">
        <v>593</v>
      </c>
      <c r="F174" s="180">
        <v>130</v>
      </c>
      <c r="G174" s="179"/>
      <c r="H174" s="179">
        <v>150</v>
      </c>
      <c r="I174" s="181" t="s">
        <v>703</v>
      </c>
      <c r="J174" s="182" t="s">
        <v>687</v>
      </c>
      <c r="K174" s="183">
        <f t="shared" si="67"/>
        <v>20</v>
      </c>
      <c r="L174" s="184">
        <f t="shared" si="68"/>
        <v>0.15384615384615385</v>
      </c>
      <c r="M174" s="179" t="s">
        <v>596</v>
      </c>
      <c r="N174" s="185">
        <v>42564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54</v>
      </c>
      <c r="B175" s="177">
        <v>42473</v>
      </c>
      <c r="C175" s="177"/>
      <c r="D175" s="178" t="s">
        <v>704</v>
      </c>
      <c r="E175" s="179" t="s">
        <v>593</v>
      </c>
      <c r="F175" s="180">
        <v>196</v>
      </c>
      <c r="G175" s="179"/>
      <c r="H175" s="179">
        <v>299</v>
      </c>
      <c r="I175" s="181">
        <v>299</v>
      </c>
      <c r="J175" s="182" t="s">
        <v>687</v>
      </c>
      <c r="K175" s="183">
        <v>103</v>
      </c>
      <c r="L175" s="184">
        <v>0.52551020408163296</v>
      </c>
      <c r="M175" s="179" t="s">
        <v>596</v>
      </c>
      <c r="N175" s="185">
        <v>42620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55</v>
      </c>
      <c r="B176" s="177">
        <v>42473</v>
      </c>
      <c r="C176" s="177"/>
      <c r="D176" s="178" t="s">
        <v>705</v>
      </c>
      <c r="E176" s="179" t="s">
        <v>593</v>
      </c>
      <c r="F176" s="180">
        <v>88</v>
      </c>
      <c r="G176" s="179"/>
      <c r="H176" s="179">
        <v>103</v>
      </c>
      <c r="I176" s="181">
        <v>103</v>
      </c>
      <c r="J176" s="182" t="s">
        <v>687</v>
      </c>
      <c r="K176" s="183">
        <v>15</v>
      </c>
      <c r="L176" s="184">
        <v>0.170454545454545</v>
      </c>
      <c r="M176" s="179" t="s">
        <v>596</v>
      </c>
      <c r="N176" s="185">
        <v>42530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56</v>
      </c>
      <c r="B177" s="177">
        <v>42492</v>
      </c>
      <c r="C177" s="177"/>
      <c r="D177" s="178" t="s">
        <v>706</v>
      </c>
      <c r="E177" s="179" t="s">
        <v>593</v>
      </c>
      <c r="F177" s="180">
        <v>127.5</v>
      </c>
      <c r="G177" s="179"/>
      <c r="H177" s="179">
        <v>148</v>
      </c>
      <c r="I177" s="181" t="s">
        <v>707</v>
      </c>
      <c r="J177" s="182" t="s">
        <v>687</v>
      </c>
      <c r="K177" s="183">
        <f t="shared" ref="K177:K181" si="69">H177-F177</f>
        <v>20.5</v>
      </c>
      <c r="L177" s="184">
        <f t="shared" ref="L177:L181" si="70">K177/F177</f>
        <v>0.16078431372549021</v>
      </c>
      <c r="M177" s="179" t="s">
        <v>596</v>
      </c>
      <c r="N177" s="185">
        <v>42564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57</v>
      </c>
      <c r="B178" s="177">
        <v>42493</v>
      </c>
      <c r="C178" s="177"/>
      <c r="D178" s="178" t="s">
        <v>708</v>
      </c>
      <c r="E178" s="179" t="s">
        <v>593</v>
      </c>
      <c r="F178" s="180">
        <v>675</v>
      </c>
      <c r="G178" s="179"/>
      <c r="H178" s="179">
        <v>815</v>
      </c>
      <c r="I178" s="181" t="s">
        <v>709</v>
      </c>
      <c r="J178" s="182" t="s">
        <v>687</v>
      </c>
      <c r="K178" s="183">
        <f t="shared" si="69"/>
        <v>140</v>
      </c>
      <c r="L178" s="184">
        <f t="shared" si="70"/>
        <v>0.2074074074074074</v>
      </c>
      <c r="M178" s="179" t="s">
        <v>596</v>
      </c>
      <c r="N178" s="185">
        <v>43154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6">
        <v>58</v>
      </c>
      <c r="B179" s="187">
        <v>42522</v>
      </c>
      <c r="C179" s="187"/>
      <c r="D179" s="188" t="s">
        <v>710</v>
      </c>
      <c r="E179" s="189" t="s">
        <v>593</v>
      </c>
      <c r="F179" s="190">
        <v>500</v>
      </c>
      <c r="G179" s="190"/>
      <c r="H179" s="191">
        <v>232.5</v>
      </c>
      <c r="I179" s="191" t="s">
        <v>711</v>
      </c>
      <c r="J179" s="192" t="s">
        <v>712</v>
      </c>
      <c r="K179" s="193">
        <f t="shared" si="69"/>
        <v>-267.5</v>
      </c>
      <c r="L179" s="194">
        <f t="shared" si="70"/>
        <v>-0.53500000000000003</v>
      </c>
      <c r="M179" s="190" t="s">
        <v>607</v>
      </c>
      <c r="N179" s="187">
        <v>43735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59</v>
      </c>
      <c r="B180" s="177">
        <v>42527</v>
      </c>
      <c r="C180" s="177"/>
      <c r="D180" s="178" t="s">
        <v>544</v>
      </c>
      <c r="E180" s="179" t="s">
        <v>593</v>
      </c>
      <c r="F180" s="180">
        <v>110</v>
      </c>
      <c r="G180" s="179"/>
      <c r="H180" s="179">
        <v>126.5</v>
      </c>
      <c r="I180" s="181">
        <v>125</v>
      </c>
      <c r="J180" s="182" t="s">
        <v>639</v>
      </c>
      <c r="K180" s="183">
        <f t="shared" si="69"/>
        <v>16.5</v>
      </c>
      <c r="L180" s="184">
        <f t="shared" si="70"/>
        <v>0.15</v>
      </c>
      <c r="M180" s="179" t="s">
        <v>596</v>
      </c>
      <c r="N180" s="185">
        <v>42552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60</v>
      </c>
      <c r="B181" s="177">
        <v>42538</v>
      </c>
      <c r="C181" s="177"/>
      <c r="D181" s="178" t="s">
        <v>713</v>
      </c>
      <c r="E181" s="179" t="s">
        <v>593</v>
      </c>
      <c r="F181" s="180">
        <v>44</v>
      </c>
      <c r="G181" s="179"/>
      <c r="H181" s="179">
        <v>69.5</v>
      </c>
      <c r="I181" s="181">
        <v>69.5</v>
      </c>
      <c r="J181" s="182" t="s">
        <v>714</v>
      </c>
      <c r="K181" s="183">
        <f t="shared" si="69"/>
        <v>25.5</v>
      </c>
      <c r="L181" s="184">
        <f t="shared" si="70"/>
        <v>0.57954545454545459</v>
      </c>
      <c r="M181" s="179" t="s">
        <v>596</v>
      </c>
      <c r="N181" s="185">
        <v>42977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61</v>
      </c>
      <c r="B182" s="177">
        <v>42549</v>
      </c>
      <c r="C182" s="177"/>
      <c r="D182" s="178" t="s">
        <v>715</v>
      </c>
      <c r="E182" s="179" t="s">
        <v>593</v>
      </c>
      <c r="F182" s="180">
        <v>262.5</v>
      </c>
      <c r="G182" s="179"/>
      <c r="H182" s="179">
        <v>340</v>
      </c>
      <c r="I182" s="181">
        <v>333</v>
      </c>
      <c r="J182" s="182" t="s">
        <v>716</v>
      </c>
      <c r="K182" s="183">
        <v>77.5</v>
      </c>
      <c r="L182" s="184">
        <v>0.29523809523809502</v>
      </c>
      <c r="M182" s="179" t="s">
        <v>596</v>
      </c>
      <c r="N182" s="185">
        <v>43017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62</v>
      </c>
      <c r="B183" s="177">
        <v>42549</v>
      </c>
      <c r="C183" s="177"/>
      <c r="D183" s="178" t="s">
        <v>717</v>
      </c>
      <c r="E183" s="179" t="s">
        <v>593</v>
      </c>
      <c r="F183" s="180">
        <v>840</v>
      </c>
      <c r="G183" s="179"/>
      <c r="H183" s="179">
        <v>1230</v>
      </c>
      <c r="I183" s="181">
        <v>1230</v>
      </c>
      <c r="J183" s="182" t="s">
        <v>687</v>
      </c>
      <c r="K183" s="183">
        <v>390</v>
      </c>
      <c r="L183" s="184">
        <v>0.46428571428571402</v>
      </c>
      <c r="M183" s="179" t="s">
        <v>596</v>
      </c>
      <c r="N183" s="185">
        <v>42649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9">
        <v>63</v>
      </c>
      <c r="B184" s="200">
        <v>42556</v>
      </c>
      <c r="C184" s="200"/>
      <c r="D184" s="201" t="s">
        <v>718</v>
      </c>
      <c r="E184" s="202" t="s">
        <v>593</v>
      </c>
      <c r="F184" s="202">
        <v>395</v>
      </c>
      <c r="G184" s="203"/>
      <c r="H184" s="203">
        <f>(468.5+342.5)/2</f>
        <v>405.5</v>
      </c>
      <c r="I184" s="203">
        <v>510</v>
      </c>
      <c r="J184" s="204" t="s">
        <v>719</v>
      </c>
      <c r="K184" s="205">
        <f t="shared" ref="K184:K190" si="71">H184-F184</f>
        <v>10.5</v>
      </c>
      <c r="L184" s="206">
        <f t="shared" ref="L184:L190" si="72">K184/F184</f>
        <v>2.6582278481012658E-2</v>
      </c>
      <c r="M184" s="202" t="s">
        <v>616</v>
      </c>
      <c r="N184" s="200">
        <v>43606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6">
        <v>64</v>
      </c>
      <c r="B185" s="187">
        <v>42584</v>
      </c>
      <c r="C185" s="187"/>
      <c r="D185" s="188" t="s">
        <v>720</v>
      </c>
      <c r="E185" s="189" t="s">
        <v>606</v>
      </c>
      <c r="F185" s="190">
        <f>169.5-12.8</f>
        <v>156.69999999999999</v>
      </c>
      <c r="G185" s="190"/>
      <c r="H185" s="191">
        <v>77</v>
      </c>
      <c r="I185" s="191" t="s">
        <v>721</v>
      </c>
      <c r="J185" s="192" t="s">
        <v>722</v>
      </c>
      <c r="K185" s="193">
        <f t="shared" si="71"/>
        <v>-79.699999999999989</v>
      </c>
      <c r="L185" s="194">
        <f t="shared" si="72"/>
        <v>-0.50861518825781749</v>
      </c>
      <c r="M185" s="190" t="s">
        <v>607</v>
      </c>
      <c r="N185" s="187">
        <v>43522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6">
        <v>65</v>
      </c>
      <c r="B186" s="187">
        <v>42586</v>
      </c>
      <c r="C186" s="187"/>
      <c r="D186" s="188" t="s">
        <v>723</v>
      </c>
      <c r="E186" s="189" t="s">
        <v>593</v>
      </c>
      <c r="F186" s="190">
        <v>400</v>
      </c>
      <c r="G186" s="190"/>
      <c r="H186" s="191">
        <v>305</v>
      </c>
      <c r="I186" s="191">
        <v>475</v>
      </c>
      <c r="J186" s="192" t="s">
        <v>724</v>
      </c>
      <c r="K186" s="193">
        <f t="shared" si="71"/>
        <v>-95</v>
      </c>
      <c r="L186" s="194">
        <f t="shared" si="72"/>
        <v>-0.23749999999999999</v>
      </c>
      <c r="M186" s="190" t="s">
        <v>607</v>
      </c>
      <c r="N186" s="187">
        <v>43606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66</v>
      </c>
      <c r="B187" s="177">
        <v>42593</v>
      </c>
      <c r="C187" s="177"/>
      <c r="D187" s="178" t="s">
        <v>725</v>
      </c>
      <c r="E187" s="179" t="s">
        <v>593</v>
      </c>
      <c r="F187" s="180">
        <v>86.5</v>
      </c>
      <c r="G187" s="179"/>
      <c r="H187" s="179">
        <v>130</v>
      </c>
      <c r="I187" s="181">
        <v>130</v>
      </c>
      <c r="J187" s="182" t="s">
        <v>726</v>
      </c>
      <c r="K187" s="183">
        <f t="shared" si="71"/>
        <v>43.5</v>
      </c>
      <c r="L187" s="184">
        <f t="shared" si="72"/>
        <v>0.50289017341040465</v>
      </c>
      <c r="M187" s="179" t="s">
        <v>596</v>
      </c>
      <c r="N187" s="185">
        <v>43091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6">
        <v>67</v>
      </c>
      <c r="B188" s="187">
        <v>42600</v>
      </c>
      <c r="C188" s="187"/>
      <c r="D188" s="188" t="s">
        <v>122</v>
      </c>
      <c r="E188" s="189" t="s">
        <v>593</v>
      </c>
      <c r="F188" s="190">
        <v>133.5</v>
      </c>
      <c r="G188" s="190"/>
      <c r="H188" s="191">
        <v>126.5</v>
      </c>
      <c r="I188" s="191">
        <v>178</v>
      </c>
      <c r="J188" s="192" t="s">
        <v>727</v>
      </c>
      <c r="K188" s="193">
        <f t="shared" si="71"/>
        <v>-7</v>
      </c>
      <c r="L188" s="194">
        <f t="shared" si="72"/>
        <v>-5.2434456928838954E-2</v>
      </c>
      <c r="M188" s="190" t="s">
        <v>607</v>
      </c>
      <c r="N188" s="187">
        <v>42615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68</v>
      </c>
      <c r="B189" s="177">
        <v>42613</v>
      </c>
      <c r="C189" s="177"/>
      <c r="D189" s="178" t="s">
        <v>728</v>
      </c>
      <c r="E189" s="179" t="s">
        <v>593</v>
      </c>
      <c r="F189" s="180">
        <v>560</v>
      </c>
      <c r="G189" s="179"/>
      <c r="H189" s="179">
        <v>725</v>
      </c>
      <c r="I189" s="181">
        <v>725</v>
      </c>
      <c r="J189" s="182" t="s">
        <v>633</v>
      </c>
      <c r="K189" s="183">
        <f t="shared" si="71"/>
        <v>165</v>
      </c>
      <c r="L189" s="184">
        <f t="shared" si="72"/>
        <v>0.29464285714285715</v>
      </c>
      <c r="M189" s="179" t="s">
        <v>596</v>
      </c>
      <c r="N189" s="185">
        <v>42456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69</v>
      </c>
      <c r="B190" s="177">
        <v>42614</v>
      </c>
      <c r="C190" s="177"/>
      <c r="D190" s="178" t="s">
        <v>729</v>
      </c>
      <c r="E190" s="179" t="s">
        <v>593</v>
      </c>
      <c r="F190" s="180">
        <v>160.5</v>
      </c>
      <c r="G190" s="179"/>
      <c r="H190" s="179">
        <v>210</v>
      </c>
      <c r="I190" s="181">
        <v>210</v>
      </c>
      <c r="J190" s="182" t="s">
        <v>633</v>
      </c>
      <c r="K190" s="183">
        <f t="shared" si="71"/>
        <v>49.5</v>
      </c>
      <c r="L190" s="184">
        <f t="shared" si="72"/>
        <v>0.30841121495327101</v>
      </c>
      <c r="M190" s="179" t="s">
        <v>596</v>
      </c>
      <c r="N190" s="185">
        <v>42871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70</v>
      </c>
      <c r="B191" s="177">
        <v>42646</v>
      </c>
      <c r="C191" s="177"/>
      <c r="D191" s="178" t="s">
        <v>417</v>
      </c>
      <c r="E191" s="179" t="s">
        <v>593</v>
      </c>
      <c r="F191" s="180">
        <v>430</v>
      </c>
      <c r="G191" s="179"/>
      <c r="H191" s="179">
        <v>596</v>
      </c>
      <c r="I191" s="181">
        <v>575</v>
      </c>
      <c r="J191" s="182" t="s">
        <v>730</v>
      </c>
      <c r="K191" s="183">
        <v>166</v>
      </c>
      <c r="L191" s="184">
        <v>0.38604651162790699</v>
      </c>
      <c r="M191" s="179" t="s">
        <v>596</v>
      </c>
      <c r="N191" s="185">
        <v>42769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71</v>
      </c>
      <c r="B192" s="177">
        <v>42657</v>
      </c>
      <c r="C192" s="177"/>
      <c r="D192" s="178" t="s">
        <v>731</v>
      </c>
      <c r="E192" s="179" t="s">
        <v>593</v>
      </c>
      <c r="F192" s="180">
        <v>280</v>
      </c>
      <c r="G192" s="179"/>
      <c r="H192" s="179">
        <v>345</v>
      </c>
      <c r="I192" s="181">
        <v>345</v>
      </c>
      <c r="J192" s="182" t="s">
        <v>633</v>
      </c>
      <c r="K192" s="183">
        <f t="shared" ref="K192:K197" si="73">H192-F192</f>
        <v>65</v>
      </c>
      <c r="L192" s="184">
        <f t="shared" ref="L192:L193" si="74">K192/F192</f>
        <v>0.23214285714285715</v>
      </c>
      <c r="M192" s="179" t="s">
        <v>596</v>
      </c>
      <c r="N192" s="185">
        <v>42814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72</v>
      </c>
      <c r="B193" s="177">
        <v>42657</v>
      </c>
      <c r="C193" s="177"/>
      <c r="D193" s="178" t="s">
        <v>732</v>
      </c>
      <c r="E193" s="179" t="s">
        <v>593</v>
      </c>
      <c r="F193" s="180">
        <v>245</v>
      </c>
      <c r="G193" s="179"/>
      <c r="H193" s="179">
        <v>325.5</v>
      </c>
      <c r="I193" s="181">
        <v>330</v>
      </c>
      <c r="J193" s="182" t="s">
        <v>733</v>
      </c>
      <c r="K193" s="183">
        <f t="shared" si="73"/>
        <v>80.5</v>
      </c>
      <c r="L193" s="184">
        <f t="shared" si="74"/>
        <v>0.32857142857142857</v>
      </c>
      <c r="M193" s="179" t="s">
        <v>596</v>
      </c>
      <c r="N193" s="185">
        <v>42769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73</v>
      </c>
      <c r="B194" s="177">
        <v>42660</v>
      </c>
      <c r="C194" s="177"/>
      <c r="D194" s="178" t="s">
        <v>734</v>
      </c>
      <c r="E194" s="179" t="s">
        <v>593</v>
      </c>
      <c r="F194" s="180">
        <v>125</v>
      </c>
      <c r="G194" s="179"/>
      <c r="H194" s="179">
        <v>160</v>
      </c>
      <c r="I194" s="181">
        <v>160</v>
      </c>
      <c r="J194" s="182" t="s">
        <v>687</v>
      </c>
      <c r="K194" s="183">
        <f t="shared" si="73"/>
        <v>35</v>
      </c>
      <c r="L194" s="184">
        <v>0.28000000000000003</v>
      </c>
      <c r="M194" s="179" t="s">
        <v>596</v>
      </c>
      <c r="N194" s="185">
        <v>42803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74</v>
      </c>
      <c r="B195" s="177">
        <v>42660</v>
      </c>
      <c r="C195" s="177"/>
      <c r="D195" s="178" t="s">
        <v>735</v>
      </c>
      <c r="E195" s="179" t="s">
        <v>593</v>
      </c>
      <c r="F195" s="180">
        <v>114</v>
      </c>
      <c r="G195" s="179"/>
      <c r="H195" s="179">
        <v>145</v>
      </c>
      <c r="I195" s="181">
        <v>145</v>
      </c>
      <c r="J195" s="182" t="s">
        <v>687</v>
      </c>
      <c r="K195" s="183">
        <f t="shared" si="73"/>
        <v>31</v>
      </c>
      <c r="L195" s="184">
        <f t="shared" ref="L195:L197" si="75">K195/F195</f>
        <v>0.27192982456140352</v>
      </c>
      <c r="M195" s="179" t="s">
        <v>596</v>
      </c>
      <c r="N195" s="185">
        <v>42859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75</v>
      </c>
      <c r="B196" s="177">
        <v>42660</v>
      </c>
      <c r="C196" s="177"/>
      <c r="D196" s="178" t="s">
        <v>736</v>
      </c>
      <c r="E196" s="179" t="s">
        <v>593</v>
      </c>
      <c r="F196" s="180">
        <v>212</v>
      </c>
      <c r="G196" s="179"/>
      <c r="H196" s="179">
        <v>280</v>
      </c>
      <c r="I196" s="181">
        <v>276</v>
      </c>
      <c r="J196" s="182" t="s">
        <v>737</v>
      </c>
      <c r="K196" s="183">
        <f t="shared" si="73"/>
        <v>68</v>
      </c>
      <c r="L196" s="184">
        <f t="shared" si="75"/>
        <v>0.32075471698113206</v>
      </c>
      <c r="M196" s="179" t="s">
        <v>596</v>
      </c>
      <c r="N196" s="185">
        <v>42858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76</v>
      </c>
      <c r="B197" s="177">
        <v>42678</v>
      </c>
      <c r="C197" s="177"/>
      <c r="D197" s="178" t="s">
        <v>466</v>
      </c>
      <c r="E197" s="179" t="s">
        <v>593</v>
      </c>
      <c r="F197" s="180">
        <v>155</v>
      </c>
      <c r="G197" s="179"/>
      <c r="H197" s="179">
        <v>210</v>
      </c>
      <c r="I197" s="181">
        <v>210</v>
      </c>
      <c r="J197" s="182" t="s">
        <v>738</v>
      </c>
      <c r="K197" s="183">
        <f t="shared" si="73"/>
        <v>55</v>
      </c>
      <c r="L197" s="184">
        <f t="shared" si="75"/>
        <v>0.35483870967741937</v>
      </c>
      <c r="M197" s="179" t="s">
        <v>596</v>
      </c>
      <c r="N197" s="185">
        <v>42944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6">
        <v>77</v>
      </c>
      <c r="B198" s="187">
        <v>42710</v>
      </c>
      <c r="C198" s="187"/>
      <c r="D198" s="188" t="s">
        <v>739</v>
      </c>
      <c r="E198" s="189" t="s">
        <v>593</v>
      </c>
      <c r="F198" s="190">
        <v>150.5</v>
      </c>
      <c r="G198" s="190"/>
      <c r="H198" s="191">
        <v>72.5</v>
      </c>
      <c r="I198" s="191">
        <v>174</v>
      </c>
      <c r="J198" s="192" t="s">
        <v>740</v>
      </c>
      <c r="K198" s="193">
        <v>-78</v>
      </c>
      <c r="L198" s="194">
        <v>-0.51827242524916906</v>
      </c>
      <c r="M198" s="190" t="s">
        <v>607</v>
      </c>
      <c r="N198" s="187">
        <v>43333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78</v>
      </c>
      <c r="B199" s="177">
        <v>42712</v>
      </c>
      <c r="C199" s="177"/>
      <c r="D199" s="178" t="s">
        <v>741</v>
      </c>
      <c r="E199" s="179" t="s">
        <v>593</v>
      </c>
      <c r="F199" s="180">
        <v>380</v>
      </c>
      <c r="G199" s="179"/>
      <c r="H199" s="179">
        <v>478</v>
      </c>
      <c r="I199" s="181">
        <v>468</v>
      </c>
      <c r="J199" s="182" t="s">
        <v>687</v>
      </c>
      <c r="K199" s="183">
        <f t="shared" ref="K199:K201" si="76">H199-F199</f>
        <v>98</v>
      </c>
      <c r="L199" s="184">
        <f t="shared" ref="L199:L201" si="77">K199/F199</f>
        <v>0.25789473684210529</v>
      </c>
      <c r="M199" s="179" t="s">
        <v>596</v>
      </c>
      <c r="N199" s="185">
        <v>43025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79</v>
      </c>
      <c r="B200" s="177">
        <v>42734</v>
      </c>
      <c r="C200" s="177"/>
      <c r="D200" s="178" t="s">
        <v>121</v>
      </c>
      <c r="E200" s="179" t="s">
        <v>593</v>
      </c>
      <c r="F200" s="180">
        <v>305</v>
      </c>
      <c r="G200" s="179"/>
      <c r="H200" s="179">
        <v>375</v>
      </c>
      <c r="I200" s="181">
        <v>375</v>
      </c>
      <c r="J200" s="182" t="s">
        <v>687</v>
      </c>
      <c r="K200" s="183">
        <f t="shared" si="76"/>
        <v>70</v>
      </c>
      <c r="L200" s="184">
        <f t="shared" si="77"/>
        <v>0.22950819672131148</v>
      </c>
      <c r="M200" s="179" t="s">
        <v>596</v>
      </c>
      <c r="N200" s="185">
        <v>42768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80</v>
      </c>
      <c r="B201" s="177">
        <v>42739</v>
      </c>
      <c r="C201" s="177"/>
      <c r="D201" s="178" t="s">
        <v>104</v>
      </c>
      <c r="E201" s="179" t="s">
        <v>593</v>
      </c>
      <c r="F201" s="180">
        <v>99.5</v>
      </c>
      <c r="G201" s="179"/>
      <c r="H201" s="179">
        <v>158</v>
      </c>
      <c r="I201" s="181">
        <v>158</v>
      </c>
      <c r="J201" s="182" t="s">
        <v>687</v>
      </c>
      <c r="K201" s="183">
        <f t="shared" si="76"/>
        <v>58.5</v>
      </c>
      <c r="L201" s="184">
        <f t="shared" si="77"/>
        <v>0.5879396984924623</v>
      </c>
      <c r="M201" s="179" t="s">
        <v>596</v>
      </c>
      <c r="N201" s="185">
        <v>42898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81</v>
      </c>
      <c r="B202" s="177">
        <v>42739</v>
      </c>
      <c r="C202" s="177"/>
      <c r="D202" s="178" t="s">
        <v>104</v>
      </c>
      <c r="E202" s="179" t="s">
        <v>593</v>
      </c>
      <c r="F202" s="180">
        <v>99.5</v>
      </c>
      <c r="G202" s="179"/>
      <c r="H202" s="179">
        <v>158</v>
      </c>
      <c r="I202" s="181">
        <v>158</v>
      </c>
      <c r="J202" s="182" t="s">
        <v>687</v>
      </c>
      <c r="K202" s="183">
        <v>58.5</v>
      </c>
      <c r="L202" s="184">
        <v>0.58793969849246197</v>
      </c>
      <c r="M202" s="179" t="s">
        <v>596</v>
      </c>
      <c r="N202" s="185">
        <v>42898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82</v>
      </c>
      <c r="B203" s="177">
        <v>42786</v>
      </c>
      <c r="C203" s="177"/>
      <c r="D203" s="178" t="s">
        <v>210</v>
      </c>
      <c r="E203" s="179" t="s">
        <v>593</v>
      </c>
      <c r="F203" s="180">
        <v>140.5</v>
      </c>
      <c r="G203" s="179"/>
      <c r="H203" s="179">
        <v>220</v>
      </c>
      <c r="I203" s="181">
        <v>220</v>
      </c>
      <c r="J203" s="182" t="s">
        <v>687</v>
      </c>
      <c r="K203" s="183">
        <f>H203-F203</f>
        <v>79.5</v>
      </c>
      <c r="L203" s="184">
        <f>K203/F203</f>
        <v>0.5658362989323843</v>
      </c>
      <c r="M203" s="179" t="s">
        <v>596</v>
      </c>
      <c r="N203" s="185">
        <v>42864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83</v>
      </c>
      <c r="B204" s="177">
        <v>42786</v>
      </c>
      <c r="C204" s="177"/>
      <c r="D204" s="178" t="s">
        <v>742</v>
      </c>
      <c r="E204" s="179" t="s">
        <v>593</v>
      </c>
      <c r="F204" s="180">
        <v>202.5</v>
      </c>
      <c r="G204" s="179"/>
      <c r="H204" s="179">
        <v>234</v>
      </c>
      <c r="I204" s="181">
        <v>234</v>
      </c>
      <c r="J204" s="182" t="s">
        <v>687</v>
      </c>
      <c r="K204" s="183">
        <v>31.5</v>
      </c>
      <c r="L204" s="184">
        <v>0.155555555555556</v>
      </c>
      <c r="M204" s="179" t="s">
        <v>596</v>
      </c>
      <c r="N204" s="185">
        <v>42836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84</v>
      </c>
      <c r="B205" s="177">
        <v>42818</v>
      </c>
      <c r="C205" s="177"/>
      <c r="D205" s="178" t="s">
        <v>743</v>
      </c>
      <c r="E205" s="179" t="s">
        <v>593</v>
      </c>
      <c r="F205" s="180">
        <v>300.5</v>
      </c>
      <c r="G205" s="179"/>
      <c r="H205" s="179">
        <v>417.5</v>
      </c>
      <c r="I205" s="181">
        <v>420</v>
      </c>
      <c r="J205" s="182" t="s">
        <v>744</v>
      </c>
      <c r="K205" s="183">
        <f>H205-F205</f>
        <v>117</v>
      </c>
      <c r="L205" s="184">
        <f>K205/F205</f>
        <v>0.38935108153078202</v>
      </c>
      <c r="M205" s="179" t="s">
        <v>596</v>
      </c>
      <c r="N205" s="185">
        <v>43070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85</v>
      </c>
      <c r="B206" s="177">
        <v>42818</v>
      </c>
      <c r="C206" s="177"/>
      <c r="D206" s="178" t="s">
        <v>717</v>
      </c>
      <c r="E206" s="179" t="s">
        <v>593</v>
      </c>
      <c r="F206" s="180">
        <v>850</v>
      </c>
      <c r="G206" s="179"/>
      <c r="H206" s="179">
        <v>1042.5</v>
      </c>
      <c r="I206" s="181">
        <v>1023</v>
      </c>
      <c r="J206" s="182" t="s">
        <v>745</v>
      </c>
      <c r="K206" s="183">
        <v>192.5</v>
      </c>
      <c r="L206" s="184">
        <v>0.22647058823529401</v>
      </c>
      <c r="M206" s="179" t="s">
        <v>596</v>
      </c>
      <c r="N206" s="185">
        <v>42830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86</v>
      </c>
      <c r="B207" s="177">
        <v>42830</v>
      </c>
      <c r="C207" s="177"/>
      <c r="D207" s="178" t="s">
        <v>497</v>
      </c>
      <c r="E207" s="179" t="s">
        <v>593</v>
      </c>
      <c r="F207" s="180">
        <v>785</v>
      </c>
      <c r="G207" s="179"/>
      <c r="H207" s="179">
        <v>930</v>
      </c>
      <c r="I207" s="181">
        <v>920</v>
      </c>
      <c r="J207" s="182" t="s">
        <v>746</v>
      </c>
      <c r="K207" s="183">
        <f>H207-F207</f>
        <v>145</v>
      </c>
      <c r="L207" s="184">
        <f>K207/F207</f>
        <v>0.18471337579617833</v>
      </c>
      <c r="M207" s="179" t="s">
        <v>596</v>
      </c>
      <c r="N207" s="185">
        <v>42976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6">
        <v>87</v>
      </c>
      <c r="B208" s="187">
        <v>42831</v>
      </c>
      <c r="C208" s="187"/>
      <c r="D208" s="188" t="s">
        <v>747</v>
      </c>
      <c r="E208" s="189" t="s">
        <v>593</v>
      </c>
      <c r="F208" s="190">
        <v>40</v>
      </c>
      <c r="G208" s="190"/>
      <c r="H208" s="191">
        <v>13.1</v>
      </c>
      <c r="I208" s="191">
        <v>60</v>
      </c>
      <c r="J208" s="192" t="s">
        <v>748</v>
      </c>
      <c r="K208" s="193">
        <v>-26.9</v>
      </c>
      <c r="L208" s="194">
        <v>-0.67249999999999999</v>
      </c>
      <c r="M208" s="190" t="s">
        <v>607</v>
      </c>
      <c r="N208" s="187">
        <v>43138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88</v>
      </c>
      <c r="B209" s="177">
        <v>42837</v>
      </c>
      <c r="C209" s="177"/>
      <c r="D209" s="178" t="s">
        <v>102</v>
      </c>
      <c r="E209" s="179" t="s">
        <v>593</v>
      </c>
      <c r="F209" s="180">
        <v>289.5</v>
      </c>
      <c r="G209" s="179"/>
      <c r="H209" s="179">
        <v>354</v>
      </c>
      <c r="I209" s="181">
        <v>360</v>
      </c>
      <c r="J209" s="182" t="s">
        <v>749</v>
      </c>
      <c r="K209" s="183">
        <f t="shared" ref="K209:K217" si="78">H209-F209</f>
        <v>64.5</v>
      </c>
      <c r="L209" s="184">
        <f t="shared" ref="L209:L217" si="79">K209/F209</f>
        <v>0.22279792746113988</v>
      </c>
      <c r="M209" s="179" t="s">
        <v>596</v>
      </c>
      <c r="N209" s="185">
        <v>43040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89</v>
      </c>
      <c r="B210" s="177">
        <v>42845</v>
      </c>
      <c r="C210" s="177"/>
      <c r="D210" s="178" t="s">
        <v>437</v>
      </c>
      <c r="E210" s="179" t="s">
        <v>593</v>
      </c>
      <c r="F210" s="180">
        <v>700</v>
      </c>
      <c r="G210" s="179"/>
      <c r="H210" s="179">
        <v>840</v>
      </c>
      <c r="I210" s="181">
        <v>840</v>
      </c>
      <c r="J210" s="182" t="s">
        <v>750</v>
      </c>
      <c r="K210" s="183">
        <f t="shared" si="78"/>
        <v>140</v>
      </c>
      <c r="L210" s="184">
        <f t="shared" si="79"/>
        <v>0.2</v>
      </c>
      <c r="M210" s="179" t="s">
        <v>596</v>
      </c>
      <c r="N210" s="185">
        <v>42893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90</v>
      </c>
      <c r="B211" s="177">
        <v>42887</v>
      </c>
      <c r="C211" s="177"/>
      <c r="D211" s="178" t="s">
        <v>751</v>
      </c>
      <c r="E211" s="179" t="s">
        <v>593</v>
      </c>
      <c r="F211" s="180">
        <v>130</v>
      </c>
      <c r="G211" s="179"/>
      <c r="H211" s="179">
        <v>144.25</v>
      </c>
      <c r="I211" s="181">
        <v>170</v>
      </c>
      <c r="J211" s="182" t="s">
        <v>752</v>
      </c>
      <c r="K211" s="183">
        <f t="shared" si="78"/>
        <v>14.25</v>
      </c>
      <c r="L211" s="184">
        <f t="shared" si="79"/>
        <v>0.10961538461538461</v>
      </c>
      <c r="M211" s="179" t="s">
        <v>596</v>
      </c>
      <c r="N211" s="185">
        <v>43675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91</v>
      </c>
      <c r="B212" s="177">
        <v>42901</v>
      </c>
      <c r="C212" s="177"/>
      <c r="D212" s="178" t="s">
        <v>753</v>
      </c>
      <c r="E212" s="179" t="s">
        <v>593</v>
      </c>
      <c r="F212" s="180">
        <v>214.5</v>
      </c>
      <c r="G212" s="179"/>
      <c r="H212" s="179">
        <v>262</v>
      </c>
      <c r="I212" s="181">
        <v>262</v>
      </c>
      <c r="J212" s="182" t="s">
        <v>618</v>
      </c>
      <c r="K212" s="183">
        <f t="shared" si="78"/>
        <v>47.5</v>
      </c>
      <c r="L212" s="184">
        <f t="shared" si="79"/>
        <v>0.22144522144522144</v>
      </c>
      <c r="M212" s="179" t="s">
        <v>596</v>
      </c>
      <c r="N212" s="185">
        <v>42977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7">
        <v>92</v>
      </c>
      <c r="B213" s="208">
        <v>42933</v>
      </c>
      <c r="C213" s="208"/>
      <c r="D213" s="209" t="s">
        <v>754</v>
      </c>
      <c r="E213" s="210" t="s">
        <v>593</v>
      </c>
      <c r="F213" s="211">
        <v>370</v>
      </c>
      <c r="G213" s="210"/>
      <c r="H213" s="210">
        <v>447.5</v>
      </c>
      <c r="I213" s="212">
        <v>450</v>
      </c>
      <c r="J213" s="213" t="s">
        <v>687</v>
      </c>
      <c r="K213" s="183">
        <f t="shared" si="78"/>
        <v>77.5</v>
      </c>
      <c r="L213" s="214">
        <f t="shared" si="79"/>
        <v>0.20945945945945946</v>
      </c>
      <c r="M213" s="210" t="s">
        <v>596</v>
      </c>
      <c r="N213" s="215">
        <v>43035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7">
        <v>93</v>
      </c>
      <c r="B214" s="208">
        <v>42943</v>
      </c>
      <c r="C214" s="208"/>
      <c r="D214" s="209" t="s">
        <v>208</v>
      </c>
      <c r="E214" s="210" t="s">
        <v>593</v>
      </c>
      <c r="F214" s="211">
        <v>657.5</v>
      </c>
      <c r="G214" s="210"/>
      <c r="H214" s="210">
        <v>825</v>
      </c>
      <c r="I214" s="212">
        <v>820</v>
      </c>
      <c r="J214" s="213" t="s">
        <v>687</v>
      </c>
      <c r="K214" s="183">
        <f t="shared" si="78"/>
        <v>167.5</v>
      </c>
      <c r="L214" s="214">
        <f t="shared" si="79"/>
        <v>0.25475285171102663</v>
      </c>
      <c r="M214" s="210" t="s">
        <v>596</v>
      </c>
      <c r="N214" s="215">
        <v>43090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94</v>
      </c>
      <c r="B215" s="177">
        <v>42964</v>
      </c>
      <c r="C215" s="177"/>
      <c r="D215" s="178" t="s">
        <v>385</v>
      </c>
      <c r="E215" s="179" t="s">
        <v>593</v>
      </c>
      <c r="F215" s="180">
        <v>605</v>
      </c>
      <c r="G215" s="179"/>
      <c r="H215" s="179">
        <v>750</v>
      </c>
      <c r="I215" s="181">
        <v>750</v>
      </c>
      <c r="J215" s="182" t="s">
        <v>746</v>
      </c>
      <c r="K215" s="183">
        <f t="shared" si="78"/>
        <v>145</v>
      </c>
      <c r="L215" s="184">
        <f t="shared" si="79"/>
        <v>0.23966942148760331</v>
      </c>
      <c r="M215" s="179" t="s">
        <v>596</v>
      </c>
      <c r="N215" s="185">
        <v>43027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6">
        <v>95</v>
      </c>
      <c r="B216" s="187">
        <v>42979</v>
      </c>
      <c r="C216" s="187"/>
      <c r="D216" s="195" t="s">
        <v>755</v>
      </c>
      <c r="E216" s="190" t="s">
        <v>593</v>
      </c>
      <c r="F216" s="190">
        <v>255</v>
      </c>
      <c r="G216" s="191"/>
      <c r="H216" s="191">
        <v>217.25</v>
      </c>
      <c r="I216" s="191">
        <v>320</v>
      </c>
      <c r="J216" s="192" t="s">
        <v>756</v>
      </c>
      <c r="K216" s="193">
        <f t="shared" si="78"/>
        <v>-37.75</v>
      </c>
      <c r="L216" s="196">
        <f t="shared" si="79"/>
        <v>-0.14803921568627451</v>
      </c>
      <c r="M216" s="190" t="s">
        <v>607</v>
      </c>
      <c r="N216" s="187">
        <v>43661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96</v>
      </c>
      <c r="B217" s="177">
        <v>42997</v>
      </c>
      <c r="C217" s="177"/>
      <c r="D217" s="178" t="s">
        <v>757</v>
      </c>
      <c r="E217" s="179" t="s">
        <v>593</v>
      </c>
      <c r="F217" s="180">
        <v>215</v>
      </c>
      <c r="G217" s="179"/>
      <c r="H217" s="179">
        <v>258</v>
      </c>
      <c r="I217" s="181">
        <v>258</v>
      </c>
      <c r="J217" s="182" t="s">
        <v>687</v>
      </c>
      <c r="K217" s="183">
        <f t="shared" si="78"/>
        <v>43</v>
      </c>
      <c r="L217" s="184">
        <f t="shared" si="79"/>
        <v>0.2</v>
      </c>
      <c r="M217" s="179" t="s">
        <v>596</v>
      </c>
      <c r="N217" s="185">
        <v>43040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97</v>
      </c>
      <c r="B218" s="177">
        <v>42997</v>
      </c>
      <c r="C218" s="177"/>
      <c r="D218" s="178" t="s">
        <v>757</v>
      </c>
      <c r="E218" s="179" t="s">
        <v>593</v>
      </c>
      <c r="F218" s="180">
        <v>215</v>
      </c>
      <c r="G218" s="179"/>
      <c r="H218" s="179">
        <v>258</v>
      </c>
      <c r="I218" s="181">
        <v>258</v>
      </c>
      <c r="J218" s="213" t="s">
        <v>687</v>
      </c>
      <c r="K218" s="183">
        <v>43</v>
      </c>
      <c r="L218" s="184">
        <v>0.2</v>
      </c>
      <c r="M218" s="179" t="s">
        <v>596</v>
      </c>
      <c r="N218" s="185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7">
        <v>98</v>
      </c>
      <c r="B219" s="208">
        <v>42998</v>
      </c>
      <c r="C219" s="208"/>
      <c r="D219" s="209" t="s">
        <v>758</v>
      </c>
      <c r="E219" s="210" t="s">
        <v>593</v>
      </c>
      <c r="F219" s="180">
        <v>75</v>
      </c>
      <c r="G219" s="210"/>
      <c r="H219" s="210">
        <v>90</v>
      </c>
      <c r="I219" s="212">
        <v>90</v>
      </c>
      <c r="J219" s="182" t="s">
        <v>759</v>
      </c>
      <c r="K219" s="183">
        <f t="shared" ref="K219:K224" si="80">H219-F219</f>
        <v>15</v>
      </c>
      <c r="L219" s="184">
        <f t="shared" ref="L219:L224" si="81">K219/F219</f>
        <v>0.2</v>
      </c>
      <c r="M219" s="179" t="s">
        <v>596</v>
      </c>
      <c r="N219" s="185">
        <v>43019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7">
        <v>99</v>
      </c>
      <c r="B220" s="208">
        <v>43011</v>
      </c>
      <c r="C220" s="208"/>
      <c r="D220" s="209" t="s">
        <v>760</v>
      </c>
      <c r="E220" s="210" t="s">
        <v>593</v>
      </c>
      <c r="F220" s="211">
        <v>315</v>
      </c>
      <c r="G220" s="210"/>
      <c r="H220" s="210">
        <v>392</v>
      </c>
      <c r="I220" s="212">
        <v>384</v>
      </c>
      <c r="J220" s="213" t="s">
        <v>761</v>
      </c>
      <c r="K220" s="183">
        <f t="shared" si="80"/>
        <v>77</v>
      </c>
      <c r="L220" s="214">
        <f t="shared" si="81"/>
        <v>0.24444444444444444</v>
      </c>
      <c r="M220" s="210" t="s">
        <v>596</v>
      </c>
      <c r="N220" s="215">
        <v>43017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7">
        <v>100</v>
      </c>
      <c r="B221" s="208">
        <v>43013</v>
      </c>
      <c r="C221" s="208"/>
      <c r="D221" s="209" t="s">
        <v>470</v>
      </c>
      <c r="E221" s="210" t="s">
        <v>593</v>
      </c>
      <c r="F221" s="211">
        <v>145</v>
      </c>
      <c r="G221" s="210"/>
      <c r="H221" s="210">
        <v>179</v>
      </c>
      <c r="I221" s="212">
        <v>180</v>
      </c>
      <c r="J221" s="213" t="s">
        <v>762</v>
      </c>
      <c r="K221" s="183">
        <f t="shared" si="80"/>
        <v>34</v>
      </c>
      <c r="L221" s="214">
        <f t="shared" si="81"/>
        <v>0.23448275862068965</v>
      </c>
      <c r="M221" s="210" t="s">
        <v>596</v>
      </c>
      <c r="N221" s="215">
        <v>43025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7">
        <v>101</v>
      </c>
      <c r="B222" s="208">
        <v>43014</v>
      </c>
      <c r="C222" s="208"/>
      <c r="D222" s="209" t="s">
        <v>360</v>
      </c>
      <c r="E222" s="210" t="s">
        <v>593</v>
      </c>
      <c r="F222" s="211">
        <v>256</v>
      </c>
      <c r="G222" s="210"/>
      <c r="H222" s="210">
        <v>323</v>
      </c>
      <c r="I222" s="212">
        <v>320</v>
      </c>
      <c r="J222" s="213" t="s">
        <v>687</v>
      </c>
      <c r="K222" s="183">
        <f t="shared" si="80"/>
        <v>67</v>
      </c>
      <c r="L222" s="214">
        <f t="shared" si="81"/>
        <v>0.26171875</v>
      </c>
      <c r="M222" s="210" t="s">
        <v>596</v>
      </c>
      <c r="N222" s="215">
        <v>43067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7">
        <v>102</v>
      </c>
      <c r="B223" s="208">
        <v>43017</v>
      </c>
      <c r="C223" s="208"/>
      <c r="D223" s="209" t="s">
        <v>374</v>
      </c>
      <c r="E223" s="210" t="s">
        <v>593</v>
      </c>
      <c r="F223" s="211">
        <v>137.5</v>
      </c>
      <c r="G223" s="210"/>
      <c r="H223" s="210">
        <v>184</v>
      </c>
      <c r="I223" s="212">
        <v>183</v>
      </c>
      <c r="J223" s="213" t="s">
        <v>763</v>
      </c>
      <c r="K223" s="183">
        <f t="shared" si="80"/>
        <v>46.5</v>
      </c>
      <c r="L223" s="214">
        <f t="shared" si="81"/>
        <v>0.33818181818181819</v>
      </c>
      <c r="M223" s="210" t="s">
        <v>596</v>
      </c>
      <c r="N223" s="215">
        <v>43108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7">
        <v>103</v>
      </c>
      <c r="B224" s="208">
        <v>43018</v>
      </c>
      <c r="C224" s="208"/>
      <c r="D224" s="209" t="s">
        <v>764</v>
      </c>
      <c r="E224" s="210" t="s">
        <v>593</v>
      </c>
      <c r="F224" s="211">
        <v>125.5</v>
      </c>
      <c r="G224" s="210"/>
      <c r="H224" s="210">
        <v>158</v>
      </c>
      <c r="I224" s="212">
        <v>155</v>
      </c>
      <c r="J224" s="213" t="s">
        <v>765</v>
      </c>
      <c r="K224" s="183">
        <f t="shared" si="80"/>
        <v>32.5</v>
      </c>
      <c r="L224" s="214">
        <f t="shared" si="81"/>
        <v>0.25896414342629481</v>
      </c>
      <c r="M224" s="210" t="s">
        <v>596</v>
      </c>
      <c r="N224" s="215">
        <v>43067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7">
        <v>104</v>
      </c>
      <c r="B225" s="208">
        <v>43018</v>
      </c>
      <c r="C225" s="208"/>
      <c r="D225" s="209" t="s">
        <v>766</v>
      </c>
      <c r="E225" s="210" t="s">
        <v>593</v>
      </c>
      <c r="F225" s="211">
        <v>895</v>
      </c>
      <c r="G225" s="210"/>
      <c r="H225" s="210">
        <v>1122.5</v>
      </c>
      <c r="I225" s="212">
        <v>1078</v>
      </c>
      <c r="J225" s="213" t="s">
        <v>767</v>
      </c>
      <c r="K225" s="183">
        <v>227.5</v>
      </c>
      <c r="L225" s="214">
        <v>0.25418994413407803</v>
      </c>
      <c r="M225" s="210" t="s">
        <v>596</v>
      </c>
      <c r="N225" s="215">
        <v>43117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7">
        <v>105</v>
      </c>
      <c r="B226" s="208">
        <v>43020</v>
      </c>
      <c r="C226" s="208"/>
      <c r="D226" s="209" t="s">
        <v>369</v>
      </c>
      <c r="E226" s="210" t="s">
        <v>593</v>
      </c>
      <c r="F226" s="211">
        <v>525</v>
      </c>
      <c r="G226" s="210"/>
      <c r="H226" s="210">
        <v>629</v>
      </c>
      <c r="I226" s="212">
        <v>629</v>
      </c>
      <c r="J226" s="213" t="s">
        <v>687</v>
      </c>
      <c r="K226" s="183">
        <v>104</v>
      </c>
      <c r="L226" s="214">
        <v>0.19809523809523799</v>
      </c>
      <c r="M226" s="210" t="s">
        <v>596</v>
      </c>
      <c r="N226" s="215">
        <v>43119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7">
        <v>106</v>
      </c>
      <c r="B227" s="208">
        <v>43046</v>
      </c>
      <c r="C227" s="208"/>
      <c r="D227" s="209" t="s">
        <v>410</v>
      </c>
      <c r="E227" s="210" t="s">
        <v>593</v>
      </c>
      <c r="F227" s="211">
        <v>740</v>
      </c>
      <c r="G227" s="210"/>
      <c r="H227" s="210">
        <v>892.5</v>
      </c>
      <c r="I227" s="212">
        <v>900</v>
      </c>
      <c r="J227" s="213" t="s">
        <v>768</v>
      </c>
      <c r="K227" s="183">
        <f t="shared" ref="K227:K229" si="82">H227-F227</f>
        <v>152.5</v>
      </c>
      <c r="L227" s="214">
        <f t="shared" ref="L227:L229" si="83">K227/F227</f>
        <v>0.20608108108108109</v>
      </c>
      <c r="M227" s="210" t="s">
        <v>596</v>
      </c>
      <c r="N227" s="215">
        <v>43052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107</v>
      </c>
      <c r="B228" s="177">
        <v>43073</v>
      </c>
      <c r="C228" s="177"/>
      <c r="D228" s="178" t="s">
        <v>769</v>
      </c>
      <c r="E228" s="179" t="s">
        <v>593</v>
      </c>
      <c r="F228" s="180">
        <v>118.5</v>
      </c>
      <c r="G228" s="179"/>
      <c r="H228" s="179">
        <v>143.5</v>
      </c>
      <c r="I228" s="181">
        <v>145</v>
      </c>
      <c r="J228" s="182" t="s">
        <v>770</v>
      </c>
      <c r="K228" s="183">
        <f t="shared" si="82"/>
        <v>25</v>
      </c>
      <c r="L228" s="184">
        <f t="shared" si="83"/>
        <v>0.2109704641350211</v>
      </c>
      <c r="M228" s="179" t="s">
        <v>596</v>
      </c>
      <c r="N228" s="185">
        <v>43097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6">
        <v>108</v>
      </c>
      <c r="B229" s="187">
        <v>43090</v>
      </c>
      <c r="C229" s="187"/>
      <c r="D229" s="188" t="s">
        <v>442</v>
      </c>
      <c r="E229" s="189" t="s">
        <v>593</v>
      </c>
      <c r="F229" s="190">
        <v>715</v>
      </c>
      <c r="G229" s="190"/>
      <c r="H229" s="191">
        <v>500</v>
      </c>
      <c r="I229" s="191">
        <v>872</v>
      </c>
      <c r="J229" s="192" t="s">
        <v>771</v>
      </c>
      <c r="K229" s="193">
        <f t="shared" si="82"/>
        <v>-215</v>
      </c>
      <c r="L229" s="194">
        <f t="shared" si="83"/>
        <v>-0.30069930069930068</v>
      </c>
      <c r="M229" s="190" t="s">
        <v>607</v>
      </c>
      <c r="N229" s="187">
        <v>43670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109</v>
      </c>
      <c r="B230" s="177">
        <v>43098</v>
      </c>
      <c r="C230" s="177"/>
      <c r="D230" s="178" t="s">
        <v>760</v>
      </c>
      <c r="E230" s="179" t="s">
        <v>593</v>
      </c>
      <c r="F230" s="180">
        <v>435</v>
      </c>
      <c r="G230" s="179"/>
      <c r="H230" s="179">
        <v>542.5</v>
      </c>
      <c r="I230" s="181">
        <v>539</v>
      </c>
      <c r="J230" s="182" t="s">
        <v>687</v>
      </c>
      <c r="K230" s="183">
        <v>107.5</v>
      </c>
      <c r="L230" s="184">
        <v>0.247126436781609</v>
      </c>
      <c r="M230" s="179" t="s">
        <v>596</v>
      </c>
      <c r="N230" s="185">
        <v>43206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110</v>
      </c>
      <c r="B231" s="177">
        <v>43098</v>
      </c>
      <c r="C231" s="177"/>
      <c r="D231" s="178" t="s">
        <v>562</v>
      </c>
      <c r="E231" s="179" t="s">
        <v>593</v>
      </c>
      <c r="F231" s="180">
        <v>885</v>
      </c>
      <c r="G231" s="179"/>
      <c r="H231" s="179">
        <v>1090</v>
      </c>
      <c r="I231" s="181">
        <v>1084</v>
      </c>
      <c r="J231" s="182" t="s">
        <v>687</v>
      </c>
      <c r="K231" s="183">
        <v>205</v>
      </c>
      <c r="L231" s="184">
        <v>0.23163841807909599</v>
      </c>
      <c r="M231" s="179" t="s">
        <v>596</v>
      </c>
      <c r="N231" s="185">
        <v>43213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111</v>
      </c>
      <c r="B232" s="217">
        <v>43192</v>
      </c>
      <c r="C232" s="217"/>
      <c r="D232" s="195" t="s">
        <v>772</v>
      </c>
      <c r="E232" s="190" t="s">
        <v>593</v>
      </c>
      <c r="F232" s="218">
        <v>478.5</v>
      </c>
      <c r="G232" s="190"/>
      <c r="H232" s="190">
        <v>442</v>
      </c>
      <c r="I232" s="191">
        <v>613</v>
      </c>
      <c r="J232" s="192" t="s">
        <v>773</v>
      </c>
      <c r="K232" s="193">
        <f t="shared" ref="K232:K235" si="84">H232-F232</f>
        <v>-36.5</v>
      </c>
      <c r="L232" s="194">
        <f t="shared" ref="L232:L235" si="85">K232/F232</f>
        <v>-7.6280041797283177E-2</v>
      </c>
      <c r="M232" s="190" t="s">
        <v>607</v>
      </c>
      <c r="N232" s="187">
        <v>43762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6">
        <v>112</v>
      </c>
      <c r="B233" s="187">
        <v>43194</v>
      </c>
      <c r="C233" s="187"/>
      <c r="D233" s="188" t="s">
        <v>774</v>
      </c>
      <c r="E233" s="189" t="s">
        <v>593</v>
      </c>
      <c r="F233" s="190">
        <f>141.5-7.3</f>
        <v>134.19999999999999</v>
      </c>
      <c r="G233" s="190"/>
      <c r="H233" s="191">
        <v>77</v>
      </c>
      <c r="I233" s="191">
        <v>180</v>
      </c>
      <c r="J233" s="192" t="s">
        <v>775</v>
      </c>
      <c r="K233" s="193">
        <f t="shared" si="84"/>
        <v>-57.199999999999989</v>
      </c>
      <c r="L233" s="194">
        <f t="shared" si="85"/>
        <v>-0.42622950819672129</v>
      </c>
      <c r="M233" s="190" t="s">
        <v>607</v>
      </c>
      <c r="N233" s="187">
        <v>43522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6">
        <v>113</v>
      </c>
      <c r="B234" s="187">
        <v>43209</v>
      </c>
      <c r="C234" s="187"/>
      <c r="D234" s="188" t="s">
        <v>776</v>
      </c>
      <c r="E234" s="189" t="s">
        <v>593</v>
      </c>
      <c r="F234" s="190">
        <v>430</v>
      </c>
      <c r="G234" s="190"/>
      <c r="H234" s="191">
        <v>220</v>
      </c>
      <c r="I234" s="191">
        <v>537</v>
      </c>
      <c r="J234" s="192" t="s">
        <v>777</v>
      </c>
      <c r="K234" s="193">
        <f t="shared" si="84"/>
        <v>-210</v>
      </c>
      <c r="L234" s="194">
        <f t="shared" si="85"/>
        <v>-0.48837209302325579</v>
      </c>
      <c r="M234" s="190" t="s">
        <v>607</v>
      </c>
      <c r="N234" s="187">
        <v>43252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7">
        <v>114</v>
      </c>
      <c r="B235" s="208">
        <v>43220</v>
      </c>
      <c r="C235" s="208"/>
      <c r="D235" s="209" t="s">
        <v>778</v>
      </c>
      <c r="E235" s="210" t="s">
        <v>593</v>
      </c>
      <c r="F235" s="210">
        <v>153.5</v>
      </c>
      <c r="G235" s="210"/>
      <c r="H235" s="210">
        <v>196</v>
      </c>
      <c r="I235" s="212">
        <v>196</v>
      </c>
      <c r="J235" s="182" t="s">
        <v>779</v>
      </c>
      <c r="K235" s="183">
        <f t="shared" si="84"/>
        <v>42.5</v>
      </c>
      <c r="L235" s="184">
        <f t="shared" si="85"/>
        <v>0.27687296416938112</v>
      </c>
      <c r="M235" s="179" t="s">
        <v>596</v>
      </c>
      <c r="N235" s="185">
        <v>43605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6">
        <v>115</v>
      </c>
      <c r="B236" s="187">
        <v>43306</v>
      </c>
      <c r="C236" s="187"/>
      <c r="D236" s="188" t="s">
        <v>747</v>
      </c>
      <c r="E236" s="189" t="s">
        <v>593</v>
      </c>
      <c r="F236" s="190">
        <v>27.5</v>
      </c>
      <c r="G236" s="190"/>
      <c r="H236" s="191">
        <v>13.1</v>
      </c>
      <c r="I236" s="191">
        <v>60</v>
      </c>
      <c r="J236" s="192" t="s">
        <v>780</v>
      </c>
      <c r="K236" s="193">
        <v>-14.4</v>
      </c>
      <c r="L236" s="194">
        <v>-0.52363636363636401</v>
      </c>
      <c r="M236" s="190" t="s">
        <v>607</v>
      </c>
      <c r="N236" s="187">
        <v>43138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116</v>
      </c>
      <c r="B237" s="217">
        <v>43318</v>
      </c>
      <c r="C237" s="217"/>
      <c r="D237" s="195" t="s">
        <v>781</v>
      </c>
      <c r="E237" s="190" t="s">
        <v>593</v>
      </c>
      <c r="F237" s="190">
        <v>148.5</v>
      </c>
      <c r="G237" s="190"/>
      <c r="H237" s="190">
        <v>102</v>
      </c>
      <c r="I237" s="191">
        <v>182</v>
      </c>
      <c r="J237" s="192" t="s">
        <v>782</v>
      </c>
      <c r="K237" s="193">
        <f>H237-F237</f>
        <v>-46.5</v>
      </c>
      <c r="L237" s="194">
        <f>K237/F237</f>
        <v>-0.31313131313131315</v>
      </c>
      <c r="M237" s="190" t="s">
        <v>607</v>
      </c>
      <c r="N237" s="187">
        <v>43661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117</v>
      </c>
      <c r="B238" s="177">
        <v>43335</v>
      </c>
      <c r="C238" s="177"/>
      <c r="D238" s="178" t="s">
        <v>783</v>
      </c>
      <c r="E238" s="179" t="s">
        <v>593</v>
      </c>
      <c r="F238" s="210">
        <v>285</v>
      </c>
      <c r="G238" s="179"/>
      <c r="H238" s="179">
        <v>355</v>
      </c>
      <c r="I238" s="181">
        <v>364</v>
      </c>
      <c r="J238" s="182" t="s">
        <v>784</v>
      </c>
      <c r="K238" s="183">
        <v>70</v>
      </c>
      <c r="L238" s="184">
        <v>0.24561403508771901</v>
      </c>
      <c r="M238" s="179" t="s">
        <v>596</v>
      </c>
      <c r="N238" s="185">
        <v>43455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118</v>
      </c>
      <c r="B239" s="177">
        <v>43341</v>
      </c>
      <c r="C239" s="177"/>
      <c r="D239" s="178" t="s">
        <v>400</v>
      </c>
      <c r="E239" s="179" t="s">
        <v>593</v>
      </c>
      <c r="F239" s="210">
        <v>525</v>
      </c>
      <c r="G239" s="179"/>
      <c r="H239" s="179">
        <v>585</v>
      </c>
      <c r="I239" s="181">
        <v>635</v>
      </c>
      <c r="J239" s="182" t="s">
        <v>785</v>
      </c>
      <c r="K239" s="183">
        <f t="shared" ref="K239:K290" si="86">H239-F239</f>
        <v>60</v>
      </c>
      <c r="L239" s="184">
        <f t="shared" ref="L239:L290" si="87">K239/F239</f>
        <v>0.11428571428571428</v>
      </c>
      <c r="M239" s="179" t="s">
        <v>596</v>
      </c>
      <c r="N239" s="185">
        <v>43662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119</v>
      </c>
      <c r="B240" s="177">
        <v>43395</v>
      </c>
      <c r="C240" s="177"/>
      <c r="D240" s="178" t="s">
        <v>385</v>
      </c>
      <c r="E240" s="179" t="s">
        <v>593</v>
      </c>
      <c r="F240" s="210">
        <v>475</v>
      </c>
      <c r="G240" s="179"/>
      <c r="H240" s="179">
        <v>574</v>
      </c>
      <c r="I240" s="181">
        <v>570</v>
      </c>
      <c r="J240" s="182" t="s">
        <v>687</v>
      </c>
      <c r="K240" s="183">
        <f t="shared" si="86"/>
        <v>99</v>
      </c>
      <c r="L240" s="184">
        <f t="shared" si="87"/>
        <v>0.20842105263157895</v>
      </c>
      <c r="M240" s="179" t="s">
        <v>596</v>
      </c>
      <c r="N240" s="185">
        <v>43403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7">
        <v>120</v>
      </c>
      <c r="B241" s="208">
        <v>43397</v>
      </c>
      <c r="C241" s="208"/>
      <c r="D241" s="209" t="s">
        <v>786</v>
      </c>
      <c r="E241" s="210" t="s">
        <v>593</v>
      </c>
      <c r="F241" s="210">
        <v>707.5</v>
      </c>
      <c r="G241" s="210"/>
      <c r="H241" s="210">
        <v>872</v>
      </c>
      <c r="I241" s="212">
        <v>872</v>
      </c>
      <c r="J241" s="213" t="s">
        <v>687</v>
      </c>
      <c r="K241" s="183">
        <f t="shared" si="86"/>
        <v>164.5</v>
      </c>
      <c r="L241" s="214">
        <f t="shared" si="87"/>
        <v>0.23250883392226149</v>
      </c>
      <c r="M241" s="210" t="s">
        <v>596</v>
      </c>
      <c r="N241" s="215">
        <v>43482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7">
        <v>121</v>
      </c>
      <c r="B242" s="208">
        <v>43398</v>
      </c>
      <c r="C242" s="208"/>
      <c r="D242" s="209" t="s">
        <v>787</v>
      </c>
      <c r="E242" s="210" t="s">
        <v>593</v>
      </c>
      <c r="F242" s="210">
        <v>162</v>
      </c>
      <c r="G242" s="210"/>
      <c r="H242" s="210">
        <v>204</v>
      </c>
      <c r="I242" s="212">
        <v>209</v>
      </c>
      <c r="J242" s="213" t="s">
        <v>788</v>
      </c>
      <c r="K242" s="183">
        <f t="shared" si="86"/>
        <v>42</v>
      </c>
      <c r="L242" s="214">
        <f t="shared" si="87"/>
        <v>0.25925925925925924</v>
      </c>
      <c r="M242" s="210" t="s">
        <v>596</v>
      </c>
      <c r="N242" s="215">
        <v>43539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7">
        <v>122</v>
      </c>
      <c r="B243" s="208">
        <v>43399</v>
      </c>
      <c r="C243" s="208"/>
      <c r="D243" s="209" t="s">
        <v>490</v>
      </c>
      <c r="E243" s="210" t="s">
        <v>593</v>
      </c>
      <c r="F243" s="210">
        <v>240</v>
      </c>
      <c r="G243" s="210"/>
      <c r="H243" s="210">
        <v>297</v>
      </c>
      <c r="I243" s="212">
        <v>297</v>
      </c>
      <c r="J243" s="213" t="s">
        <v>687</v>
      </c>
      <c r="K243" s="219">
        <f t="shared" si="86"/>
        <v>57</v>
      </c>
      <c r="L243" s="214">
        <f t="shared" si="87"/>
        <v>0.23749999999999999</v>
      </c>
      <c r="M243" s="210" t="s">
        <v>596</v>
      </c>
      <c r="N243" s="215">
        <v>43417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123</v>
      </c>
      <c r="B244" s="177">
        <v>43439</v>
      </c>
      <c r="C244" s="177"/>
      <c r="D244" s="178" t="s">
        <v>789</v>
      </c>
      <c r="E244" s="179" t="s">
        <v>593</v>
      </c>
      <c r="F244" s="179">
        <v>202.5</v>
      </c>
      <c r="G244" s="179"/>
      <c r="H244" s="179">
        <v>255</v>
      </c>
      <c r="I244" s="181">
        <v>252</v>
      </c>
      <c r="J244" s="182" t="s">
        <v>687</v>
      </c>
      <c r="K244" s="183">
        <f t="shared" si="86"/>
        <v>52.5</v>
      </c>
      <c r="L244" s="184">
        <f t="shared" si="87"/>
        <v>0.25925925925925924</v>
      </c>
      <c r="M244" s="179" t="s">
        <v>596</v>
      </c>
      <c r="N244" s="185">
        <v>43542</v>
      </c>
      <c r="O244" s="1"/>
      <c r="P244" s="1"/>
      <c r="Q244" s="1"/>
      <c r="R244" s="6" t="s">
        <v>790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7">
        <v>124</v>
      </c>
      <c r="B245" s="208">
        <v>43465</v>
      </c>
      <c r="C245" s="177"/>
      <c r="D245" s="209" t="s">
        <v>159</v>
      </c>
      <c r="E245" s="210" t="s">
        <v>593</v>
      </c>
      <c r="F245" s="210">
        <v>710</v>
      </c>
      <c r="G245" s="210"/>
      <c r="H245" s="210">
        <v>866</v>
      </c>
      <c r="I245" s="212">
        <v>866</v>
      </c>
      <c r="J245" s="213" t="s">
        <v>687</v>
      </c>
      <c r="K245" s="183">
        <f t="shared" si="86"/>
        <v>156</v>
      </c>
      <c r="L245" s="184">
        <f t="shared" si="87"/>
        <v>0.21971830985915494</v>
      </c>
      <c r="M245" s="179" t="s">
        <v>596</v>
      </c>
      <c r="N245" s="185">
        <v>43553</v>
      </c>
      <c r="O245" s="1"/>
      <c r="P245" s="1"/>
      <c r="Q245" s="1"/>
      <c r="R245" s="6" t="s">
        <v>790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7">
        <v>125</v>
      </c>
      <c r="B246" s="208">
        <v>43522</v>
      </c>
      <c r="C246" s="208"/>
      <c r="D246" s="209" t="s">
        <v>174</v>
      </c>
      <c r="E246" s="210" t="s">
        <v>593</v>
      </c>
      <c r="F246" s="210">
        <v>337.25</v>
      </c>
      <c r="G246" s="210"/>
      <c r="H246" s="210">
        <v>398.5</v>
      </c>
      <c r="I246" s="212">
        <v>411</v>
      </c>
      <c r="J246" s="182" t="s">
        <v>791</v>
      </c>
      <c r="K246" s="183">
        <f t="shared" si="86"/>
        <v>61.25</v>
      </c>
      <c r="L246" s="184">
        <f t="shared" si="87"/>
        <v>0.1816160118606375</v>
      </c>
      <c r="M246" s="179" t="s">
        <v>596</v>
      </c>
      <c r="N246" s="185">
        <v>43760</v>
      </c>
      <c r="O246" s="1"/>
      <c r="P246" s="1"/>
      <c r="Q246" s="1"/>
      <c r="R246" s="6" t="s">
        <v>790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0">
        <v>126</v>
      </c>
      <c r="B247" s="221">
        <v>43559</v>
      </c>
      <c r="C247" s="221"/>
      <c r="D247" s="222" t="s">
        <v>792</v>
      </c>
      <c r="E247" s="223" t="s">
        <v>593</v>
      </c>
      <c r="F247" s="223">
        <v>130</v>
      </c>
      <c r="G247" s="223"/>
      <c r="H247" s="223">
        <v>65</v>
      </c>
      <c r="I247" s="224">
        <v>158</v>
      </c>
      <c r="J247" s="192" t="s">
        <v>793</v>
      </c>
      <c r="K247" s="193">
        <f t="shared" si="86"/>
        <v>-65</v>
      </c>
      <c r="L247" s="194">
        <f t="shared" si="87"/>
        <v>-0.5</v>
      </c>
      <c r="M247" s="190" t="s">
        <v>607</v>
      </c>
      <c r="N247" s="187">
        <v>43726</v>
      </c>
      <c r="O247" s="1"/>
      <c r="P247" s="1"/>
      <c r="Q247" s="1"/>
      <c r="R247" s="6" t="s">
        <v>794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7">
        <v>127</v>
      </c>
      <c r="B248" s="208">
        <v>43017</v>
      </c>
      <c r="C248" s="208"/>
      <c r="D248" s="209" t="s">
        <v>210</v>
      </c>
      <c r="E248" s="210" t="s">
        <v>593</v>
      </c>
      <c r="F248" s="210">
        <v>141.5</v>
      </c>
      <c r="G248" s="210"/>
      <c r="H248" s="210">
        <v>183.5</v>
      </c>
      <c r="I248" s="212">
        <v>210</v>
      </c>
      <c r="J248" s="182" t="s">
        <v>788</v>
      </c>
      <c r="K248" s="183">
        <f t="shared" si="86"/>
        <v>42</v>
      </c>
      <c r="L248" s="184">
        <f t="shared" si="87"/>
        <v>0.29681978798586572</v>
      </c>
      <c r="M248" s="179" t="s">
        <v>596</v>
      </c>
      <c r="N248" s="185">
        <v>43042</v>
      </c>
      <c r="O248" s="1"/>
      <c r="P248" s="1"/>
      <c r="Q248" s="1"/>
      <c r="R248" s="6" t="s">
        <v>794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0">
        <v>128</v>
      </c>
      <c r="B249" s="221">
        <v>43074</v>
      </c>
      <c r="C249" s="221"/>
      <c r="D249" s="222" t="s">
        <v>795</v>
      </c>
      <c r="E249" s="223" t="s">
        <v>593</v>
      </c>
      <c r="F249" s="218">
        <v>172</v>
      </c>
      <c r="G249" s="223"/>
      <c r="H249" s="223">
        <v>155.25</v>
      </c>
      <c r="I249" s="224">
        <v>230</v>
      </c>
      <c r="J249" s="192" t="s">
        <v>796</v>
      </c>
      <c r="K249" s="193">
        <f t="shared" si="86"/>
        <v>-16.75</v>
      </c>
      <c r="L249" s="194">
        <f t="shared" si="87"/>
        <v>-9.7383720930232565E-2</v>
      </c>
      <c r="M249" s="190" t="s">
        <v>607</v>
      </c>
      <c r="N249" s="187">
        <v>43787</v>
      </c>
      <c r="O249" s="1"/>
      <c r="P249" s="1"/>
      <c r="Q249" s="1"/>
      <c r="R249" s="6" t="s">
        <v>794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7">
        <v>129</v>
      </c>
      <c r="B250" s="208">
        <v>43398</v>
      </c>
      <c r="C250" s="208"/>
      <c r="D250" s="209" t="s">
        <v>120</v>
      </c>
      <c r="E250" s="210" t="s">
        <v>593</v>
      </c>
      <c r="F250" s="210">
        <v>698.5</v>
      </c>
      <c r="G250" s="210"/>
      <c r="H250" s="210">
        <v>890</v>
      </c>
      <c r="I250" s="212">
        <v>890</v>
      </c>
      <c r="J250" s="182" t="s">
        <v>797</v>
      </c>
      <c r="K250" s="183">
        <f t="shared" si="86"/>
        <v>191.5</v>
      </c>
      <c r="L250" s="184">
        <f t="shared" si="87"/>
        <v>0.27415891195418757</v>
      </c>
      <c r="M250" s="179" t="s">
        <v>596</v>
      </c>
      <c r="N250" s="185">
        <v>44328</v>
      </c>
      <c r="O250" s="1"/>
      <c r="P250" s="1"/>
      <c r="Q250" s="1"/>
      <c r="R250" s="6" t="s">
        <v>790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7">
        <v>130</v>
      </c>
      <c r="B251" s="208">
        <v>42877</v>
      </c>
      <c r="C251" s="208"/>
      <c r="D251" s="209" t="s">
        <v>798</v>
      </c>
      <c r="E251" s="210" t="s">
        <v>593</v>
      </c>
      <c r="F251" s="210">
        <v>127.6</v>
      </c>
      <c r="G251" s="210"/>
      <c r="H251" s="210">
        <v>138</v>
      </c>
      <c r="I251" s="212">
        <v>190</v>
      </c>
      <c r="J251" s="182" t="s">
        <v>799</v>
      </c>
      <c r="K251" s="183">
        <f t="shared" si="86"/>
        <v>10.400000000000006</v>
      </c>
      <c r="L251" s="184">
        <f t="shared" si="87"/>
        <v>8.1504702194357417E-2</v>
      </c>
      <c r="M251" s="179" t="s">
        <v>596</v>
      </c>
      <c r="N251" s="185">
        <v>43774</v>
      </c>
      <c r="O251" s="1"/>
      <c r="P251" s="1"/>
      <c r="Q251" s="1"/>
      <c r="R251" s="6" t="s">
        <v>794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7">
        <v>131</v>
      </c>
      <c r="B252" s="208">
        <v>43158</v>
      </c>
      <c r="C252" s="208"/>
      <c r="D252" s="209" t="s">
        <v>800</v>
      </c>
      <c r="E252" s="210" t="s">
        <v>593</v>
      </c>
      <c r="F252" s="210">
        <v>317</v>
      </c>
      <c r="G252" s="210"/>
      <c r="H252" s="210">
        <v>382.5</v>
      </c>
      <c r="I252" s="212">
        <v>398</v>
      </c>
      <c r="J252" s="182" t="s">
        <v>801</v>
      </c>
      <c r="K252" s="183">
        <f t="shared" si="86"/>
        <v>65.5</v>
      </c>
      <c r="L252" s="184">
        <f t="shared" si="87"/>
        <v>0.20662460567823343</v>
      </c>
      <c r="M252" s="179" t="s">
        <v>596</v>
      </c>
      <c r="N252" s="185">
        <v>44238</v>
      </c>
      <c r="O252" s="1"/>
      <c r="P252" s="1"/>
      <c r="Q252" s="1"/>
      <c r="R252" s="6" t="s">
        <v>794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0">
        <v>132</v>
      </c>
      <c r="B253" s="221">
        <v>43164</v>
      </c>
      <c r="C253" s="221"/>
      <c r="D253" s="222" t="s">
        <v>166</v>
      </c>
      <c r="E253" s="223" t="s">
        <v>593</v>
      </c>
      <c r="F253" s="218">
        <f>510-14.4</f>
        <v>495.6</v>
      </c>
      <c r="G253" s="223"/>
      <c r="H253" s="223">
        <v>350</v>
      </c>
      <c r="I253" s="224">
        <v>672</v>
      </c>
      <c r="J253" s="192" t="s">
        <v>802</v>
      </c>
      <c r="K253" s="193">
        <f t="shared" si="86"/>
        <v>-145.60000000000002</v>
      </c>
      <c r="L253" s="194">
        <f t="shared" si="87"/>
        <v>-0.29378531073446329</v>
      </c>
      <c r="M253" s="190" t="s">
        <v>607</v>
      </c>
      <c r="N253" s="187">
        <v>43887</v>
      </c>
      <c r="O253" s="1"/>
      <c r="P253" s="1"/>
      <c r="Q253" s="1"/>
      <c r="R253" s="6" t="s">
        <v>790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0">
        <v>133</v>
      </c>
      <c r="B254" s="221">
        <v>43237</v>
      </c>
      <c r="C254" s="221"/>
      <c r="D254" s="222" t="s">
        <v>803</v>
      </c>
      <c r="E254" s="223" t="s">
        <v>593</v>
      </c>
      <c r="F254" s="218">
        <v>230.3</v>
      </c>
      <c r="G254" s="223"/>
      <c r="H254" s="223">
        <v>102.5</v>
      </c>
      <c r="I254" s="224">
        <v>348</v>
      </c>
      <c r="J254" s="192" t="s">
        <v>804</v>
      </c>
      <c r="K254" s="193">
        <f t="shared" si="86"/>
        <v>-127.80000000000001</v>
      </c>
      <c r="L254" s="194">
        <f t="shared" si="87"/>
        <v>-0.55492835432045162</v>
      </c>
      <c r="M254" s="190" t="s">
        <v>607</v>
      </c>
      <c r="N254" s="187">
        <v>43896</v>
      </c>
      <c r="O254" s="1"/>
      <c r="P254" s="1"/>
      <c r="Q254" s="1"/>
      <c r="R254" s="6" t="s">
        <v>790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7">
        <v>134</v>
      </c>
      <c r="B255" s="208">
        <v>43258</v>
      </c>
      <c r="C255" s="208"/>
      <c r="D255" s="209" t="s">
        <v>446</v>
      </c>
      <c r="E255" s="210" t="s">
        <v>593</v>
      </c>
      <c r="F255" s="210">
        <f>342.5-5.1</f>
        <v>337.4</v>
      </c>
      <c r="G255" s="210"/>
      <c r="H255" s="210">
        <v>412.5</v>
      </c>
      <c r="I255" s="212">
        <v>439</v>
      </c>
      <c r="J255" s="182" t="s">
        <v>805</v>
      </c>
      <c r="K255" s="183">
        <f t="shared" si="86"/>
        <v>75.100000000000023</v>
      </c>
      <c r="L255" s="184">
        <f t="shared" si="87"/>
        <v>0.22258446947243635</v>
      </c>
      <c r="M255" s="179" t="s">
        <v>596</v>
      </c>
      <c r="N255" s="185">
        <v>44230</v>
      </c>
      <c r="O255" s="1"/>
      <c r="P255" s="1"/>
      <c r="Q255" s="1"/>
      <c r="R255" s="6" t="s">
        <v>794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1">
        <v>135</v>
      </c>
      <c r="B256" s="200">
        <v>43285</v>
      </c>
      <c r="C256" s="200"/>
      <c r="D256" s="201" t="s">
        <v>58</v>
      </c>
      <c r="E256" s="202" t="s">
        <v>593</v>
      </c>
      <c r="F256" s="202">
        <f>127.5-5.53</f>
        <v>121.97</v>
      </c>
      <c r="G256" s="203"/>
      <c r="H256" s="203">
        <v>122.5</v>
      </c>
      <c r="I256" s="203">
        <v>170</v>
      </c>
      <c r="J256" s="204" t="s">
        <v>806</v>
      </c>
      <c r="K256" s="205">
        <f t="shared" si="86"/>
        <v>0.53000000000000114</v>
      </c>
      <c r="L256" s="206">
        <f t="shared" si="87"/>
        <v>4.3453308190538747E-3</v>
      </c>
      <c r="M256" s="202" t="s">
        <v>616</v>
      </c>
      <c r="N256" s="200">
        <v>44431</v>
      </c>
      <c r="O256" s="1"/>
      <c r="P256" s="1"/>
      <c r="Q256" s="1"/>
      <c r="R256" s="6" t="s">
        <v>790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0">
        <v>136</v>
      </c>
      <c r="B257" s="221">
        <v>43294</v>
      </c>
      <c r="C257" s="221"/>
      <c r="D257" s="222" t="s">
        <v>807</v>
      </c>
      <c r="E257" s="223" t="s">
        <v>593</v>
      </c>
      <c r="F257" s="218">
        <v>46.5</v>
      </c>
      <c r="G257" s="223"/>
      <c r="H257" s="223">
        <v>17</v>
      </c>
      <c r="I257" s="224">
        <v>59</v>
      </c>
      <c r="J257" s="192" t="s">
        <v>808</v>
      </c>
      <c r="K257" s="193">
        <f t="shared" si="86"/>
        <v>-29.5</v>
      </c>
      <c r="L257" s="194">
        <f t="shared" si="87"/>
        <v>-0.63440860215053763</v>
      </c>
      <c r="M257" s="190" t="s">
        <v>607</v>
      </c>
      <c r="N257" s="187">
        <v>43887</v>
      </c>
      <c r="O257" s="1"/>
      <c r="P257" s="1"/>
      <c r="Q257" s="1"/>
      <c r="R257" s="6" t="s">
        <v>790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7">
        <v>137</v>
      </c>
      <c r="B258" s="208">
        <v>43396</v>
      </c>
      <c r="C258" s="208"/>
      <c r="D258" s="209" t="s">
        <v>429</v>
      </c>
      <c r="E258" s="210" t="s">
        <v>593</v>
      </c>
      <c r="F258" s="210">
        <v>156.5</v>
      </c>
      <c r="G258" s="210"/>
      <c r="H258" s="210">
        <v>207.5</v>
      </c>
      <c r="I258" s="212">
        <v>191</v>
      </c>
      <c r="J258" s="182" t="s">
        <v>687</v>
      </c>
      <c r="K258" s="183">
        <f t="shared" si="86"/>
        <v>51</v>
      </c>
      <c r="L258" s="184">
        <f t="shared" si="87"/>
        <v>0.32587859424920129</v>
      </c>
      <c r="M258" s="179" t="s">
        <v>596</v>
      </c>
      <c r="N258" s="185">
        <v>44369</v>
      </c>
      <c r="O258" s="1"/>
      <c r="P258" s="1"/>
      <c r="Q258" s="1"/>
      <c r="R258" s="6" t="s">
        <v>790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7">
        <v>138</v>
      </c>
      <c r="B259" s="208">
        <v>43439</v>
      </c>
      <c r="C259" s="208"/>
      <c r="D259" s="209" t="s">
        <v>348</v>
      </c>
      <c r="E259" s="210" t="s">
        <v>593</v>
      </c>
      <c r="F259" s="210">
        <v>259.5</v>
      </c>
      <c r="G259" s="210"/>
      <c r="H259" s="210">
        <v>320</v>
      </c>
      <c r="I259" s="212">
        <v>320</v>
      </c>
      <c r="J259" s="182" t="s">
        <v>687</v>
      </c>
      <c r="K259" s="183">
        <f t="shared" si="86"/>
        <v>60.5</v>
      </c>
      <c r="L259" s="184">
        <f t="shared" si="87"/>
        <v>0.23314065510597304</v>
      </c>
      <c r="M259" s="179" t="s">
        <v>596</v>
      </c>
      <c r="N259" s="185">
        <v>44323</v>
      </c>
      <c r="O259" s="1"/>
      <c r="P259" s="1"/>
      <c r="Q259" s="1"/>
      <c r="R259" s="6" t="s">
        <v>790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0">
        <v>139</v>
      </c>
      <c r="B260" s="221">
        <v>43439</v>
      </c>
      <c r="C260" s="221"/>
      <c r="D260" s="222" t="s">
        <v>809</v>
      </c>
      <c r="E260" s="223" t="s">
        <v>593</v>
      </c>
      <c r="F260" s="223">
        <v>715</v>
      </c>
      <c r="G260" s="223"/>
      <c r="H260" s="223">
        <v>445</v>
      </c>
      <c r="I260" s="224">
        <v>840</v>
      </c>
      <c r="J260" s="192" t="s">
        <v>810</v>
      </c>
      <c r="K260" s="193">
        <f t="shared" si="86"/>
        <v>-270</v>
      </c>
      <c r="L260" s="194">
        <f t="shared" si="87"/>
        <v>-0.3776223776223776</v>
      </c>
      <c r="M260" s="190" t="s">
        <v>607</v>
      </c>
      <c r="N260" s="187">
        <v>43800</v>
      </c>
      <c r="O260" s="1"/>
      <c r="P260" s="1"/>
      <c r="Q260" s="1"/>
      <c r="R260" s="6" t="s">
        <v>790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7">
        <v>140</v>
      </c>
      <c r="B261" s="208">
        <v>43469</v>
      </c>
      <c r="C261" s="208"/>
      <c r="D261" s="209" t="s">
        <v>180</v>
      </c>
      <c r="E261" s="210" t="s">
        <v>593</v>
      </c>
      <c r="F261" s="210">
        <v>875</v>
      </c>
      <c r="G261" s="210"/>
      <c r="H261" s="210">
        <v>1165</v>
      </c>
      <c r="I261" s="212">
        <v>1185</v>
      </c>
      <c r="J261" s="182" t="s">
        <v>811</v>
      </c>
      <c r="K261" s="183">
        <f t="shared" si="86"/>
        <v>290</v>
      </c>
      <c r="L261" s="184">
        <f t="shared" si="87"/>
        <v>0.33142857142857141</v>
      </c>
      <c r="M261" s="179" t="s">
        <v>596</v>
      </c>
      <c r="N261" s="185">
        <v>43847</v>
      </c>
      <c r="O261" s="1"/>
      <c r="P261" s="1"/>
      <c r="Q261" s="1"/>
      <c r="R261" s="6" t="s">
        <v>790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7">
        <v>141</v>
      </c>
      <c r="B262" s="208">
        <v>43559</v>
      </c>
      <c r="C262" s="208"/>
      <c r="D262" s="209" t="s">
        <v>366</v>
      </c>
      <c r="E262" s="210" t="s">
        <v>593</v>
      </c>
      <c r="F262" s="210">
        <f>387-14.63</f>
        <v>372.37</v>
      </c>
      <c r="G262" s="210"/>
      <c r="H262" s="210">
        <v>490</v>
      </c>
      <c r="I262" s="212">
        <v>490</v>
      </c>
      <c r="J262" s="182" t="s">
        <v>687</v>
      </c>
      <c r="K262" s="183">
        <f t="shared" si="86"/>
        <v>117.63</v>
      </c>
      <c r="L262" s="184">
        <f t="shared" si="87"/>
        <v>0.31589548030185027</v>
      </c>
      <c r="M262" s="179" t="s">
        <v>596</v>
      </c>
      <c r="N262" s="185">
        <v>43850</v>
      </c>
      <c r="O262" s="1"/>
      <c r="P262" s="1"/>
      <c r="Q262" s="1"/>
      <c r="R262" s="6" t="s">
        <v>790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0">
        <v>142</v>
      </c>
      <c r="B263" s="221">
        <v>43578</v>
      </c>
      <c r="C263" s="221"/>
      <c r="D263" s="222" t="s">
        <v>812</v>
      </c>
      <c r="E263" s="223" t="s">
        <v>606</v>
      </c>
      <c r="F263" s="223">
        <v>220</v>
      </c>
      <c r="G263" s="223"/>
      <c r="H263" s="223">
        <v>127.5</v>
      </c>
      <c r="I263" s="224">
        <v>284</v>
      </c>
      <c r="J263" s="192" t="s">
        <v>813</v>
      </c>
      <c r="K263" s="193">
        <f t="shared" si="86"/>
        <v>-92.5</v>
      </c>
      <c r="L263" s="194">
        <f t="shared" si="87"/>
        <v>-0.42045454545454547</v>
      </c>
      <c r="M263" s="190" t="s">
        <v>607</v>
      </c>
      <c r="N263" s="187">
        <v>43896</v>
      </c>
      <c r="O263" s="1"/>
      <c r="P263" s="1"/>
      <c r="Q263" s="1"/>
      <c r="R263" s="6" t="s">
        <v>790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7">
        <v>143</v>
      </c>
      <c r="B264" s="208">
        <v>43622</v>
      </c>
      <c r="C264" s="208"/>
      <c r="D264" s="209" t="s">
        <v>491</v>
      </c>
      <c r="E264" s="210" t="s">
        <v>606</v>
      </c>
      <c r="F264" s="210">
        <v>332.8</v>
      </c>
      <c r="G264" s="210"/>
      <c r="H264" s="210">
        <v>405</v>
      </c>
      <c r="I264" s="212">
        <v>419</v>
      </c>
      <c r="J264" s="182" t="s">
        <v>814</v>
      </c>
      <c r="K264" s="183">
        <f t="shared" si="86"/>
        <v>72.199999999999989</v>
      </c>
      <c r="L264" s="184">
        <f t="shared" si="87"/>
        <v>0.21694711538461534</v>
      </c>
      <c r="M264" s="179" t="s">
        <v>596</v>
      </c>
      <c r="N264" s="185">
        <v>43860</v>
      </c>
      <c r="O264" s="1"/>
      <c r="P264" s="1"/>
      <c r="Q264" s="1"/>
      <c r="R264" s="6" t="s">
        <v>794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1">
        <v>144</v>
      </c>
      <c r="B265" s="200">
        <v>43641</v>
      </c>
      <c r="C265" s="200"/>
      <c r="D265" s="201" t="s">
        <v>172</v>
      </c>
      <c r="E265" s="202" t="s">
        <v>593</v>
      </c>
      <c r="F265" s="202">
        <v>386</v>
      </c>
      <c r="G265" s="203"/>
      <c r="H265" s="203">
        <v>395</v>
      </c>
      <c r="I265" s="203">
        <v>452</v>
      </c>
      <c r="J265" s="204" t="s">
        <v>815</v>
      </c>
      <c r="K265" s="205">
        <f t="shared" si="86"/>
        <v>9</v>
      </c>
      <c r="L265" s="206">
        <f t="shared" si="87"/>
        <v>2.3316062176165803E-2</v>
      </c>
      <c r="M265" s="202" t="s">
        <v>616</v>
      </c>
      <c r="N265" s="200">
        <v>43868</v>
      </c>
      <c r="O265" s="1"/>
      <c r="P265" s="1"/>
      <c r="Q265" s="1"/>
      <c r="R265" s="6" t="s">
        <v>794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1">
        <v>145</v>
      </c>
      <c r="B266" s="200">
        <v>43707</v>
      </c>
      <c r="C266" s="200"/>
      <c r="D266" s="201" t="s">
        <v>146</v>
      </c>
      <c r="E266" s="202" t="s">
        <v>593</v>
      </c>
      <c r="F266" s="202">
        <v>137.5</v>
      </c>
      <c r="G266" s="203"/>
      <c r="H266" s="203">
        <v>138.5</v>
      </c>
      <c r="I266" s="203">
        <v>190</v>
      </c>
      <c r="J266" s="204" t="s">
        <v>816</v>
      </c>
      <c r="K266" s="205">
        <f t="shared" si="86"/>
        <v>1</v>
      </c>
      <c r="L266" s="206">
        <f t="shared" si="87"/>
        <v>7.2727272727272727E-3</v>
      </c>
      <c r="M266" s="202" t="s">
        <v>616</v>
      </c>
      <c r="N266" s="200">
        <v>44432</v>
      </c>
      <c r="O266" s="1"/>
      <c r="P266" s="1"/>
      <c r="Q266" s="1"/>
      <c r="R266" s="6" t="s">
        <v>790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7">
        <v>146</v>
      </c>
      <c r="B267" s="208">
        <v>43731</v>
      </c>
      <c r="C267" s="208"/>
      <c r="D267" s="209" t="s">
        <v>439</v>
      </c>
      <c r="E267" s="210" t="s">
        <v>593</v>
      </c>
      <c r="F267" s="210">
        <v>235</v>
      </c>
      <c r="G267" s="210"/>
      <c r="H267" s="210">
        <v>295</v>
      </c>
      <c r="I267" s="212">
        <v>296</v>
      </c>
      <c r="J267" s="182" t="s">
        <v>817</v>
      </c>
      <c r="K267" s="183">
        <f t="shared" si="86"/>
        <v>60</v>
      </c>
      <c r="L267" s="184">
        <f t="shared" si="87"/>
        <v>0.25531914893617019</v>
      </c>
      <c r="M267" s="179" t="s">
        <v>596</v>
      </c>
      <c r="N267" s="185">
        <v>43844</v>
      </c>
      <c r="O267" s="1"/>
      <c r="P267" s="1"/>
      <c r="Q267" s="1"/>
      <c r="R267" s="6" t="s">
        <v>794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7">
        <v>147</v>
      </c>
      <c r="B268" s="208">
        <v>43752</v>
      </c>
      <c r="C268" s="208"/>
      <c r="D268" s="209" t="s">
        <v>818</v>
      </c>
      <c r="E268" s="210" t="s">
        <v>593</v>
      </c>
      <c r="F268" s="210">
        <v>277.5</v>
      </c>
      <c r="G268" s="210"/>
      <c r="H268" s="210">
        <v>333</v>
      </c>
      <c r="I268" s="212">
        <v>333</v>
      </c>
      <c r="J268" s="182" t="s">
        <v>819</v>
      </c>
      <c r="K268" s="183">
        <f t="shared" si="86"/>
        <v>55.5</v>
      </c>
      <c r="L268" s="184">
        <f t="shared" si="87"/>
        <v>0.2</v>
      </c>
      <c r="M268" s="179" t="s">
        <v>596</v>
      </c>
      <c r="N268" s="185">
        <v>43846</v>
      </c>
      <c r="O268" s="1"/>
      <c r="P268" s="1"/>
      <c r="Q268" s="1"/>
      <c r="R268" s="6" t="s">
        <v>790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7">
        <v>148</v>
      </c>
      <c r="B269" s="208">
        <v>43752</v>
      </c>
      <c r="C269" s="208"/>
      <c r="D269" s="209" t="s">
        <v>820</v>
      </c>
      <c r="E269" s="210" t="s">
        <v>593</v>
      </c>
      <c r="F269" s="210">
        <v>930</v>
      </c>
      <c r="G269" s="210"/>
      <c r="H269" s="210">
        <v>1165</v>
      </c>
      <c r="I269" s="212">
        <v>1200</v>
      </c>
      <c r="J269" s="182" t="s">
        <v>821</v>
      </c>
      <c r="K269" s="183">
        <f t="shared" si="86"/>
        <v>235</v>
      </c>
      <c r="L269" s="184">
        <f t="shared" si="87"/>
        <v>0.25268817204301075</v>
      </c>
      <c r="M269" s="179" t="s">
        <v>596</v>
      </c>
      <c r="N269" s="185">
        <v>43847</v>
      </c>
      <c r="O269" s="1"/>
      <c r="P269" s="1"/>
      <c r="Q269" s="1"/>
      <c r="R269" s="6" t="s">
        <v>794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7">
        <v>149</v>
      </c>
      <c r="B270" s="208">
        <v>43753</v>
      </c>
      <c r="C270" s="208"/>
      <c r="D270" s="209" t="s">
        <v>822</v>
      </c>
      <c r="E270" s="210" t="s">
        <v>593</v>
      </c>
      <c r="F270" s="180">
        <v>111</v>
      </c>
      <c r="G270" s="210"/>
      <c r="H270" s="210">
        <v>141</v>
      </c>
      <c r="I270" s="212">
        <v>141</v>
      </c>
      <c r="J270" s="182" t="s">
        <v>823</v>
      </c>
      <c r="K270" s="183">
        <f t="shared" si="86"/>
        <v>30</v>
      </c>
      <c r="L270" s="184">
        <f t="shared" si="87"/>
        <v>0.27027027027027029</v>
      </c>
      <c r="M270" s="179" t="s">
        <v>596</v>
      </c>
      <c r="N270" s="185">
        <v>44328</v>
      </c>
      <c r="O270" s="1"/>
      <c r="P270" s="1"/>
      <c r="Q270" s="1"/>
      <c r="R270" s="6" t="s">
        <v>794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7">
        <v>150</v>
      </c>
      <c r="B271" s="208">
        <v>43753</v>
      </c>
      <c r="C271" s="208"/>
      <c r="D271" s="209" t="s">
        <v>824</v>
      </c>
      <c r="E271" s="210" t="s">
        <v>593</v>
      </c>
      <c r="F271" s="180">
        <v>296</v>
      </c>
      <c r="G271" s="210"/>
      <c r="H271" s="210">
        <v>370</v>
      </c>
      <c r="I271" s="212">
        <v>370</v>
      </c>
      <c r="J271" s="182" t="s">
        <v>687</v>
      </c>
      <c r="K271" s="183">
        <f t="shared" si="86"/>
        <v>74</v>
      </c>
      <c r="L271" s="184">
        <f t="shared" si="87"/>
        <v>0.25</v>
      </c>
      <c r="M271" s="179" t="s">
        <v>596</v>
      </c>
      <c r="N271" s="185">
        <v>43853</v>
      </c>
      <c r="O271" s="1"/>
      <c r="P271" s="1"/>
      <c r="Q271" s="1"/>
      <c r="R271" s="6" t="s">
        <v>794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7">
        <v>151</v>
      </c>
      <c r="B272" s="208">
        <v>43754</v>
      </c>
      <c r="C272" s="208"/>
      <c r="D272" s="209" t="s">
        <v>825</v>
      </c>
      <c r="E272" s="210" t="s">
        <v>593</v>
      </c>
      <c r="F272" s="180">
        <v>300</v>
      </c>
      <c r="G272" s="210"/>
      <c r="H272" s="210">
        <v>382.5</v>
      </c>
      <c r="I272" s="212">
        <v>344</v>
      </c>
      <c r="J272" s="182" t="s">
        <v>826</v>
      </c>
      <c r="K272" s="183">
        <f t="shared" si="86"/>
        <v>82.5</v>
      </c>
      <c r="L272" s="184">
        <f t="shared" si="87"/>
        <v>0.27500000000000002</v>
      </c>
      <c r="M272" s="179" t="s">
        <v>596</v>
      </c>
      <c r="N272" s="185">
        <v>44238</v>
      </c>
      <c r="O272" s="1"/>
      <c r="P272" s="1"/>
      <c r="Q272" s="1"/>
      <c r="R272" s="6" t="s">
        <v>794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7">
        <v>152</v>
      </c>
      <c r="B273" s="208">
        <v>43832</v>
      </c>
      <c r="C273" s="208"/>
      <c r="D273" s="209" t="s">
        <v>827</v>
      </c>
      <c r="E273" s="210" t="s">
        <v>593</v>
      </c>
      <c r="F273" s="180">
        <v>495</v>
      </c>
      <c r="G273" s="210"/>
      <c r="H273" s="210">
        <v>595</v>
      </c>
      <c r="I273" s="212">
        <v>590</v>
      </c>
      <c r="J273" s="182" t="s">
        <v>619</v>
      </c>
      <c r="K273" s="183">
        <f t="shared" si="86"/>
        <v>100</v>
      </c>
      <c r="L273" s="184">
        <f t="shared" si="87"/>
        <v>0.20202020202020202</v>
      </c>
      <c r="M273" s="179" t="s">
        <v>596</v>
      </c>
      <c r="N273" s="185">
        <v>44589</v>
      </c>
      <c r="O273" s="1"/>
      <c r="P273" s="1"/>
      <c r="Q273" s="1"/>
      <c r="R273" s="6" t="s">
        <v>794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7">
        <v>153</v>
      </c>
      <c r="B274" s="208">
        <v>43966</v>
      </c>
      <c r="C274" s="208"/>
      <c r="D274" s="209" t="s">
        <v>76</v>
      </c>
      <c r="E274" s="210" t="s">
        <v>593</v>
      </c>
      <c r="F274" s="180">
        <v>67.5</v>
      </c>
      <c r="G274" s="210"/>
      <c r="H274" s="210">
        <v>86</v>
      </c>
      <c r="I274" s="212">
        <v>86</v>
      </c>
      <c r="J274" s="182" t="s">
        <v>828</v>
      </c>
      <c r="K274" s="183">
        <f t="shared" si="86"/>
        <v>18.5</v>
      </c>
      <c r="L274" s="184">
        <f t="shared" si="87"/>
        <v>0.27407407407407408</v>
      </c>
      <c r="M274" s="179" t="s">
        <v>596</v>
      </c>
      <c r="N274" s="185">
        <v>44008</v>
      </c>
      <c r="O274" s="1"/>
      <c r="P274" s="1"/>
      <c r="Q274" s="1"/>
      <c r="R274" s="6" t="s">
        <v>794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7">
        <v>154</v>
      </c>
      <c r="B275" s="208">
        <v>44035</v>
      </c>
      <c r="C275" s="208"/>
      <c r="D275" s="209" t="s">
        <v>490</v>
      </c>
      <c r="E275" s="210" t="s">
        <v>593</v>
      </c>
      <c r="F275" s="180">
        <v>231</v>
      </c>
      <c r="G275" s="210"/>
      <c r="H275" s="210">
        <v>281</v>
      </c>
      <c r="I275" s="212">
        <v>281</v>
      </c>
      <c r="J275" s="182" t="s">
        <v>687</v>
      </c>
      <c r="K275" s="183">
        <f t="shared" si="86"/>
        <v>50</v>
      </c>
      <c r="L275" s="184">
        <f t="shared" si="87"/>
        <v>0.21645021645021645</v>
      </c>
      <c r="M275" s="179" t="s">
        <v>596</v>
      </c>
      <c r="N275" s="185">
        <v>44358</v>
      </c>
      <c r="O275" s="1"/>
      <c r="P275" s="1"/>
      <c r="Q275" s="1"/>
      <c r="R275" s="6" t="s">
        <v>794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7">
        <v>155</v>
      </c>
      <c r="B276" s="208">
        <v>44092</v>
      </c>
      <c r="C276" s="208"/>
      <c r="D276" s="209" t="s">
        <v>144</v>
      </c>
      <c r="E276" s="210" t="s">
        <v>593</v>
      </c>
      <c r="F276" s="210">
        <v>206</v>
      </c>
      <c r="G276" s="210"/>
      <c r="H276" s="210">
        <v>248</v>
      </c>
      <c r="I276" s="212">
        <v>248</v>
      </c>
      <c r="J276" s="182" t="s">
        <v>687</v>
      </c>
      <c r="K276" s="183">
        <f t="shared" si="86"/>
        <v>42</v>
      </c>
      <c r="L276" s="184">
        <f t="shared" si="87"/>
        <v>0.20388349514563106</v>
      </c>
      <c r="M276" s="179" t="s">
        <v>596</v>
      </c>
      <c r="N276" s="185">
        <v>44214</v>
      </c>
      <c r="O276" s="1"/>
      <c r="P276" s="1"/>
      <c r="Q276" s="1"/>
      <c r="R276" s="6" t="s">
        <v>794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7">
        <v>156</v>
      </c>
      <c r="B277" s="208">
        <v>44140</v>
      </c>
      <c r="C277" s="208"/>
      <c r="D277" s="209" t="s">
        <v>144</v>
      </c>
      <c r="E277" s="210" t="s">
        <v>593</v>
      </c>
      <c r="F277" s="210">
        <v>182.5</v>
      </c>
      <c r="G277" s="210"/>
      <c r="H277" s="210">
        <v>248</v>
      </c>
      <c r="I277" s="212">
        <v>248</v>
      </c>
      <c r="J277" s="182" t="s">
        <v>687</v>
      </c>
      <c r="K277" s="183">
        <f t="shared" si="86"/>
        <v>65.5</v>
      </c>
      <c r="L277" s="184">
        <f t="shared" si="87"/>
        <v>0.35890410958904112</v>
      </c>
      <c r="M277" s="179" t="s">
        <v>596</v>
      </c>
      <c r="N277" s="185">
        <v>44214</v>
      </c>
      <c r="O277" s="1"/>
      <c r="P277" s="1"/>
      <c r="Q277" s="1"/>
      <c r="R277" s="6" t="s">
        <v>794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07">
        <v>157</v>
      </c>
      <c r="B278" s="208">
        <v>44140</v>
      </c>
      <c r="C278" s="208"/>
      <c r="D278" s="209" t="s">
        <v>348</v>
      </c>
      <c r="E278" s="210" t="s">
        <v>593</v>
      </c>
      <c r="F278" s="210">
        <v>247.5</v>
      </c>
      <c r="G278" s="210"/>
      <c r="H278" s="210">
        <v>320</v>
      </c>
      <c r="I278" s="212">
        <v>320</v>
      </c>
      <c r="J278" s="182" t="s">
        <v>687</v>
      </c>
      <c r="K278" s="183">
        <f t="shared" si="86"/>
        <v>72.5</v>
      </c>
      <c r="L278" s="184">
        <f t="shared" si="87"/>
        <v>0.29292929292929293</v>
      </c>
      <c r="M278" s="179" t="s">
        <v>596</v>
      </c>
      <c r="N278" s="185">
        <v>44323</v>
      </c>
      <c r="O278" s="1"/>
      <c r="P278" s="1"/>
      <c r="Q278" s="1"/>
      <c r="R278" s="6" t="s">
        <v>794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7">
        <v>158</v>
      </c>
      <c r="B279" s="208">
        <v>44140</v>
      </c>
      <c r="C279" s="208"/>
      <c r="D279" s="209" t="s">
        <v>203</v>
      </c>
      <c r="E279" s="210" t="s">
        <v>593</v>
      </c>
      <c r="F279" s="180">
        <v>925</v>
      </c>
      <c r="G279" s="210"/>
      <c r="H279" s="210">
        <v>1095</v>
      </c>
      <c r="I279" s="212">
        <v>1093</v>
      </c>
      <c r="J279" s="182" t="s">
        <v>829</v>
      </c>
      <c r="K279" s="183">
        <f t="shared" si="86"/>
        <v>170</v>
      </c>
      <c r="L279" s="184">
        <f t="shared" si="87"/>
        <v>0.18378378378378379</v>
      </c>
      <c r="M279" s="179" t="s">
        <v>596</v>
      </c>
      <c r="N279" s="185">
        <v>44201</v>
      </c>
      <c r="O279" s="1"/>
      <c r="P279" s="1"/>
      <c r="Q279" s="1"/>
      <c r="R279" s="6" t="s">
        <v>794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7">
        <v>159</v>
      </c>
      <c r="B280" s="208">
        <v>44140</v>
      </c>
      <c r="C280" s="208"/>
      <c r="D280" s="209" t="s">
        <v>366</v>
      </c>
      <c r="E280" s="210" t="s">
        <v>593</v>
      </c>
      <c r="F280" s="180">
        <v>332.5</v>
      </c>
      <c r="G280" s="210"/>
      <c r="H280" s="210">
        <v>393</v>
      </c>
      <c r="I280" s="212">
        <v>406</v>
      </c>
      <c r="J280" s="182" t="s">
        <v>830</v>
      </c>
      <c r="K280" s="183">
        <f t="shared" si="86"/>
        <v>60.5</v>
      </c>
      <c r="L280" s="184">
        <f t="shared" si="87"/>
        <v>0.18195488721804512</v>
      </c>
      <c r="M280" s="179" t="s">
        <v>596</v>
      </c>
      <c r="N280" s="185">
        <v>44256</v>
      </c>
      <c r="O280" s="1"/>
      <c r="P280" s="1"/>
      <c r="Q280" s="1"/>
      <c r="R280" s="6" t="s">
        <v>794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07">
        <v>160</v>
      </c>
      <c r="B281" s="208">
        <v>44141</v>
      </c>
      <c r="C281" s="208"/>
      <c r="D281" s="209" t="s">
        <v>490</v>
      </c>
      <c r="E281" s="210" t="s">
        <v>593</v>
      </c>
      <c r="F281" s="180">
        <v>231</v>
      </c>
      <c r="G281" s="210"/>
      <c r="H281" s="210">
        <v>281</v>
      </c>
      <c r="I281" s="212">
        <v>281</v>
      </c>
      <c r="J281" s="182" t="s">
        <v>687</v>
      </c>
      <c r="K281" s="183">
        <f t="shared" si="86"/>
        <v>50</v>
      </c>
      <c r="L281" s="184">
        <f t="shared" si="87"/>
        <v>0.21645021645021645</v>
      </c>
      <c r="M281" s="179" t="s">
        <v>596</v>
      </c>
      <c r="N281" s="185">
        <v>44358</v>
      </c>
      <c r="O281" s="1"/>
      <c r="P281" s="1"/>
      <c r="Q281" s="1"/>
      <c r="R281" s="6" t="s">
        <v>794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7">
        <v>161</v>
      </c>
      <c r="B282" s="208">
        <v>44187</v>
      </c>
      <c r="C282" s="208"/>
      <c r="D282" s="209" t="s">
        <v>831</v>
      </c>
      <c r="E282" s="210" t="s">
        <v>593</v>
      </c>
      <c r="F282" s="180">
        <v>190</v>
      </c>
      <c r="G282" s="210"/>
      <c r="H282" s="210">
        <v>239</v>
      </c>
      <c r="I282" s="212">
        <v>239</v>
      </c>
      <c r="J282" s="182" t="s">
        <v>832</v>
      </c>
      <c r="K282" s="183">
        <f t="shared" si="86"/>
        <v>49</v>
      </c>
      <c r="L282" s="184">
        <f t="shared" si="87"/>
        <v>0.25789473684210529</v>
      </c>
      <c r="M282" s="179" t="s">
        <v>596</v>
      </c>
      <c r="N282" s="185">
        <v>44844</v>
      </c>
      <c r="O282" s="1"/>
      <c r="P282" s="1"/>
      <c r="Q282" s="1"/>
      <c r="R282" s="6" t="s">
        <v>794</v>
      </c>
    </row>
    <row r="283" spans="1:26" ht="12.75" customHeight="1">
      <c r="A283" s="207">
        <v>162</v>
      </c>
      <c r="B283" s="208">
        <v>44258</v>
      </c>
      <c r="C283" s="208"/>
      <c r="D283" s="209" t="s">
        <v>827</v>
      </c>
      <c r="E283" s="210" t="s">
        <v>593</v>
      </c>
      <c r="F283" s="180">
        <v>495</v>
      </c>
      <c r="G283" s="210"/>
      <c r="H283" s="210">
        <v>595</v>
      </c>
      <c r="I283" s="212">
        <v>590</v>
      </c>
      <c r="J283" s="182" t="s">
        <v>619</v>
      </c>
      <c r="K283" s="183">
        <f t="shared" si="86"/>
        <v>100</v>
      </c>
      <c r="L283" s="184">
        <f t="shared" si="87"/>
        <v>0.20202020202020202</v>
      </c>
      <c r="M283" s="179" t="s">
        <v>596</v>
      </c>
      <c r="N283" s="185">
        <v>44589</v>
      </c>
      <c r="O283" s="1"/>
      <c r="P283" s="1"/>
      <c r="R283" s="6" t="s">
        <v>794</v>
      </c>
    </row>
    <row r="284" spans="1:26" ht="12.75" customHeight="1">
      <c r="A284" s="207">
        <v>163</v>
      </c>
      <c r="B284" s="208">
        <v>44274</v>
      </c>
      <c r="C284" s="208"/>
      <c r="D284" s="209" t="s">
        <v>366</v>
      </c>
      <c r="E284" s="210" t="s">
        <v>593</v>
      </c>
      <c r="F284" s="180">
        <v>355</v>
      </c>
      <c r="G284" s="210"/>
      <c r="H284" s="210">
        <v>422.5</v>
      </c>
      <c r="I284" s="212">
        <v>420</v>
      </c>
      <c r="J284" s="182" t="s">
        <v>833</v>
      </c>
      <c r="K284" s="183">
        <f t="shared" si="86"/>
        <v>67.5</v>
      </c>
      <c r="L284" s="184">
        <f t="shared" si="87"/>
        <v>0.19014084507042253</v>
      </c>
      <c r="M284" s="179" t="s">
        <v>596</v>
      </c>
      <c r="N284" s="185">
        <v>44361</v>
      </c>
      <c r="O284" s="1"/>
      <c r="R284" s="225" t="s">
        <v>794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7">
        <v>164</v>
      </c>
      <c r="B285" s="208">
        <v>44295</v>
      </c>
      <c r="C285" s="208"/>
      <c r="D285" s="209" t="s">
        <v>328</v>
      </c>
      <c r="E285" s="210" t="s">
        <v>593</v>
      </c>
      <c r="F285" s="180">
        <v>555</v>
      </c>
      <c r="G285" s="210"/>
      <c r="H285" s="210">
        <v>663</v>
      </c>
      <c r="I285" s="212">
        <v>663</v>
      </c>
      <c r="J285" s="182" t="s">
        <v>834</v>
      </c>
      <c r="K285" s="183">
        <f t="shared" si="86"/>
        <v>108</v>
      </c>
      <c r="L285" s="184">
        <f t="shared" si="87"/>
        <v>0.19459459459459461</v>
      </c>
      <c r="M285" s="179" t="s">
        <v>596</v>
      </c>
      <c r="N285" s="185">
        <v>44321</v>
      </c>
      <c r="O285" s="1"/>
      <c r="P285" s="1"/>
      <c r="Q285" s="1"/>
      <c r="R285" s="225" t="s">
        <v>794</v>
      </c>
    </row>
    <row r="286" spans="1:26" ht="12.75" customHeight="1">
      <c r="A286" s="207">
        <v>165</v>
      </c>
      <c r="B286" s="208">
        <v>44308</v>
      </c>
      <c r="C286" s="208"/>
      <c r="D286" s="209" t="s">
        <v>798</v>
      </c>
      <c r="E286" s="210" t="s">
        <v>593</v>
      </c>
      <c r="F286" s="180">
        <v>126.5</v>
      </c>
      <c r="G286" s="210"/>
      <c r="H286" s="210">
        <v>155</v>
      </c>
      <c r="I286" s="212">
        <v>155</v>
      </c>
      <c r="J286" s="182" t="s">
        <v>687</v>
      </c>
      <c r="K286" s="183">
        <f t="shared" si="86"/>
        <v>28.5</v>
      </c>
      <c r="L286" s="184">
        <f t="shared" si="87"/>
        <v>0.22529644268774704</v>
      </c>
      <c r="M286" s="179" t="s">
        <v>596</v>
      </c>
      <c r="N286" s="185">
        <v>44362</v>
      </c>
      <c r="O286" s="1"/>
      <c r="R286" s="225" t="s">
        <v>794</v>
      </c>
    </row>
    <row r="287" spans="1:26" ht="12.75" customHeight="1">
      <c r="A287" s="186">
        <v>166</v>
      </c>
      <c r="B287" s="217">
        <v>44368</v>
      </c>
      <c r="C287" s="217"/>
      <c r="D287" s="188" t="s">
        <v>835</v>
      </c>
      <c r="E287" s="190" t="s">
        <v>593</v>
      </c>
      <c r="F287" s="218">
        <v>287.5</v>
      </c>
      <c r="G287" s="190"/>
      <c r="H287" s="190">
        <v>245</v>
      </c>
      <c r="I287" s="191">
        <v>344</v>
      </c>
      <c r="J287" s="192" t="s">
        <v>836</v>
      </c>
      <c r="K287" s="193">
        <f t="shared" si="86"/>
        <v>-42.5</v>
      </c>
      <c r="L287" s="194">
        <f t="shared" si="87"/>
        <v>-0.14782608695652175</v>
      </c>
      <c r="M287" s="190" t="s">
        <v>607</v>
      </c>
      <c r="N287" s="187">
        <v>44508</v>
      </c>
      <c r="O287" s="1"/>
      <c r="R287" s="225" t="s">
        <v>794</v>
      </c>
    </row>
    <row r="288" spans="1:26" ht="12.75" customHeight="1">
      <c r="A288" s="207">
        <v>167</v>
      </c>
      <c r="B288" s="208">
        <v>44368</v>
      </c>
      <c r="C288" s="208"/>
      <c r="D288" s="209" t="s">
        <v>490</v>
      </c>
      <c r="E288" s="210" t="s">
        <v>593</v>
      </c>
      <c r="F288" s="180">
        <v>241</v>
      </c>
      <c r="G288" s="210"/>
      <c r="H288" s="210">
        <v>298</v>
      </c>
      <c r="I288" s="212">
        <v>320</v>
      </c>
      <c r="J288" s="182" t="s">
        <v>687</v>
      </c>
      <c r="K288" s="183">
        <f t="shared" si="86"/>
        <v>57</v>
      </c>
      <c r="L288" s="184">
        <f t="shared" si="87"/>
        <v>0.23651452282157676</v>
      </c>
      <c r="M288" s="179" t="s">
        <v>596</v>
      </c>
      <c r="N288" s="185">
        <v>44802</v>
      </c>
      <c r="O288" s="41"/>
      <c r="R288" s="225" t="s">
        <v>794</v>
      </c>
    </row>
    <row r="289" spans="1:18" ht="12.75" customHeight="1">
      <c r="A289" s="207">
        <v>168</v>
      </c>
      <c r="B289" s="208">
        <v>44406</v>
      </c>
      <c r="C289" s="208"/>
      <c r="D289" s="209" t="s">
        <v>798</v>
      </c>
      <c r="E289" s="210" t="s">
        <v>593</v>
      </c>
      <c r="F289" s="180">
        <v>162.5</v>
      </c>
      <c r="G289" s="210"/>
      <c r="H289" s="210">
        <v>200</v>
      </c>
      <c r="I289" s="212">
        <v>200</v>
      </c>
      <c r="J289" s="182" t="s">
        <v>687</v>
      </c>
      <c r="K289" s="183">
        <f t="shared" si="86"/>
        <v>37.5</v>
      </c>
      <c r="L289" s="184">
        <f t="shared" si="87"/>
        <v>0.23076923076923078</v>
      </c>
      <c r="M289" s="179" t="s">
        <v>596</v>
      </c>
      <c r="N289" s="185">
        <v>44802</v>
      </c>
      <c r="O289" s="1"/>
      <c r="R289" s="225" t="s">
        <v>794</v>
      </c>
    </row>
    <row r="290" spans="1:18" ht="12.75" customHeight="1">
      <c r="A290" s="207">
        <v>169</v>
      </c>
      <c r="B290" s="208">
        <v>44462</v>
      </c>
      <c r="C290" s="208"/>
      <c r="D290" s="209" t="s">
        <v>447</v>
      </c>
      <c r="E290" s="210" t="s">
        <v>593</v>
      </c>
      <c r="F290" s="180">
        <v>1235</v>
      </c>
      <c r="G290" s="210"/>
      <c r="H290" s="210">
        <v>1505</v>
      </c>
      <c r="I290" s="212">
        <v>1500</v>
      </c>
      <c r="J290" s="182" t="s">
        <v>687</v>
      </c>
      <c r="K290" s="183">
        <f t="shared" si="86"/>
        <v>270</v>
      </c>
      <c r="L290" s="184">
        <f t="shared" si="87"/>
        <v>0.21862348178137653</v>
      </c>
      <c r="M290" s="179" t="s">
        <v>596</v>
      </c>
      <c r="N290" s="185">
        <v>44564</v>
      </c>
      <c r="O290" s="1"/>
      <c r="R290" s="225" t="s">
        <v>794</v>
      </c>
    </row>
    <row r="291" spans="1:18" ht="12.75" customHeight="1">
      <c r="A291" s="226">
        <v>170</v>
      </c>
      <c r="B291" s="227">
        <v>44480</v>
      </c>
      <c r="C291" s="227"/>
      <c r="D291" s="228" t="s">
        <v>837</v>
      </c>
      <c r="E291" s="229" t="s">
        <v>593</v>
      </c>
      <c r="F291" s="62">
        <v>58.75</v>
      </c>
      <c r="G291" s="229"/>
      <c r="H291" s="230"/>
      <c r="I291" s="56"/>
      <c r="J291" s="231" t="s">
        <v>594</v>
      </c>
      <c r="K291" s="226"/>
      <c r="L291" s="227"/>
      <c r="M291" s="227"/>
      <c r="N291" s="228"/>
      <c r="O291" s="41"/>
      <c r="R291" s="225" t="s">
        <v>794</v>
      </c>
    </row>
    <row r="292" spans="1:18" ht="12.75" customHeight="1">
      <c r="A292" s="232">
        <v>171</v>
      </c>
      <c r="B292" s="233">
        <v>44481</v>
      </c>
      <c r="C292" s="233"/>
      <c r="D292" s="234" t="s">
        <v>279</v>
      </c>
      <c r="E292" s="56" t="s">
        <v>593</v>
      </c>
      <c r="F292" s="235" t="s">
        <v>838</v>
      </c>
      <c r="G292" s="56"/>
      <c r="H292" s="56"/>
      <c r="I292" s="56">
        <v>380</v>
      </c>
      <c r="J292" s="236" t="s">
        <v>594</v>
      </c>
      <c r="K292" s="232"/>
      <c r="L292" s="233"/>
      <c r="M292" s="233"/>
      <c r="N292" s="234"/>
      <c r="O292" s="41"/>
      <c r="R292" s="225" t="s">
        <v>794</v>
      </c>
    </row>
    <row r="293" spans="1:18" ht="12.75" customHeight="1">
      <c r="A293" s="207">
        <v>172</v>
      </c>
      <c r="B293" s="208">
        <v>44481</v>
      </c>
      <c r="C293" s="208"/>
      <c r="D293" s="209" t="s">
        <v>839</v>
      </c>
      <c r="E293" s="210" t="s">
        <v>593</v>
      </c>
      <c r="F293" s="180">
        <v>45.5</v>
      </c>
      <c r="G293" s="210"/>
      <c r="H293" s="210">
        <v>56.5</v>
      </c>
      <c r="I293" s="212">
        <v>56</v>
      </c>
      <c r="J293" s="182" t="s">
        <v>840</v>
      </c>
      <c r="K293" s="183">
        <f t="shared" ref="K293:K294" si="88">H293-F293</f>
        <v>11</v>
      </c>
      <c r="L293" s="184">
        <f t="shared" ref="L293:L294" si="89">K293/F293</f>
        <v>0.24175824175824176</v>
      </c>
      <c r="M293" s="179" t="s">
        <v>596</v>
      </c>
      <c r="N293" s="185">
        <v>44881</v>
      </c>
      <c r="O293" s="41"/>
      <c r="R293" s="225"/>
    </row>
    <row r="294" spans="1:18" ht="12.75" customHeight="1">
      <c r="A294" s="207">
        <v>173</v>
      </c>
      <c r="B294" s="208">
        <v>44551</v>
      </c>
      <c r="C294" s="208"/>
      <c r="D294" s="209" t="s">
        <v>131</v>
      </c>
      <c r="E294" s="210" t="s">
        <v>593</v>
      </c>
      <c r="F294" s="180">
        <v>2300</v>
      </c>
      <c r="G294" s="210"/>
      <c r="H294" s="210">
        <f>(2820+2200)/2</f>
        <v>2510</v>
      </c>
      <c r="I294" s="212">
        <v>3000</v>
      </c>
      <c r="J294" s="182" t="s">
        <v>841</v>
      </c>
      <c r="K294" s="183">
        <f t="shared" si="88"/>
        <v>210</v>
      </c>
      <c r="L294" s="184">
        <f t="shared" si="89"/>
        <v>9.1304347826086957E-2</v>
      </c>
      <c r="M294" s="179" t="s">
        <v>596</v>
      </c>
      <c r="N294" s="185">
        <v>44649</v>
      </c>
      <c r="O294" s="1"/>
      <c r="R294" s="225"/>
    </row>
    <row r="295" spans="1:18" ht="12.75" customHeight="1">
      <c r="A295" s="58">
        <v>174</v>
      </c>
      <c r="B295" s="233">
        <v>44606</v>
      </c>
      <c r="C295" s="58"/>
      <c r="D295" s="58" t="s">
        <v>437</v>
      </c>
      <c r="E295" s="56" t="s">
        <v>593</v>
      </c>
      <c r="F295" s="56" t="s">
        <v>842</v>
      </c>
      <c r="G295" s="56"/>
      <c r="H295" s="56"/>
      <c r="I295" s="56">
        <v>764</v>
      </c>
      <c r="J295" s="56" t="s">
        <v>594</v>
      </c>
      <c r="K295" s="56"/>
      <c r="L295" s="56"/>
      <c r="M295" s="56"/>
      <c r="N295" s="58"/>
      <c r="O295" s="41"/>
      <c r="R295" s="225"/>
    </row>
    <row r="296" spans="1:18" ht="12.75" customHeight="1">
      <c r="A296" s="207">
        <v>175</v>
      </c>
      <c r="B296" s="208">
        <v>44613</v>
      </c>
      <c r="C296" s="208"/>
      <c r="D296" s="209" t="s">
        <v>447</v>
      </c>
      <c r="E296" s="210" t="s">
        <v>593</v>
      </c>
      <c r="F296" s="180">
        <v>1255</v>
      </c>
      <c r="G296" s="210"/>
      <c r="H296" s="210">
        <v>1515</v>
      </c>
      <c r="I296" s="212">
        <v>1510</v>
      </c>
      <c r="J296" s="182" t="s">
        <v>687</v>
      </c>
      <c r="K296" s="183">
        <f>H296-F296</f>
        <v>260</v>
      </c>
      <c r="L296" s="184">
        <f>K296/F296</f>
        <v>0.20717131474103587</v>
      </c>
      <c r="M296" s="179" t="s">
        <v>596</v>
      </c>
      <c r="N296" s="185">
        <v>44834</v>
      </c>
      <c r="O296" s="41"/>
      <c r="R296" s="225"/>
    </row>
    <row r="297" spans="1:18" ht="12.75" customHeight="1">
      <c r="A297">
        <v>176</v>
      </c>
      <c r="B297" s="233">
        <v>44670</v>
      </c>
      <c r="C297" s="233"/>
      <c r="D297" s="58" t="s">
        <v>553</v>
      </c>
      <c r="E297" s="237" t="s">
        <v>593</v>
      </c>
      <c r="F297" s="56" t="s">
        <v>843</v>
      </c>
      <c r="G297" s="56"/>
      <c r="H297" s="56"/>
      <c r="I297" s="56">
        <v>553</v>
      </c>
      <c r="J297" s="56" t="s">
        <v>594</v>
      </c>
      <c r="K297" s="56"/>
      <c r="L297" s="56"/>
      <c r="M297" s="56"/>
      <c r="N297" s="56"/>
      <c r="O297" s="41"/>
      <c r="R297" s="225"/>
    </row>
    <row r="298" spans="1:18" ht="12.75" customHeight="1">
      <c r="A298" s="207">
        <v>177</v>
      </c>
      <c r="B298" s="208">
        <v>44746</v>
      </c>
      <c r="C298" s="208"/>
      <c r="D298" s="209" t="s">
        <v>844</v>
      </c>
      <c r="E298" s="210" t="s">
        <v>593</v>
      </c>
      <c r="F298" s="180">
        <v>207.5</v>
      </c>
      <c r="G298" s="210"/>
      <c r="H298" s="210">
        <v>254</v>
      </c>
      <c r="I298" s="212">
        <v>254</v>
      </c>
      <c r="J298" s="182" t="s">
        <v>687</v>
      </c>
      <c r="K298" s="183">
        <f t="shared" ref="K298:K300" si="90">H298-F298</f>
        <v>46.5</v>
      </c>
      <c r="L298" s="184">
        <f t="shared" ref="L298:L300" si="91">K298/F298</f>
        <v>0.22409638554216868</v>
      </c>
      <c r="M298" s="179" t="s">
        <v>596</v>
      </c>
      <c r="N298" s="185">
        <v>44792</v>
      </c>
      <c r="O298" s="1"/>
      <c r="R298" s="225"/>
    </row>
    <row r="299" spans="1:18" ht="12.75" customHeight="1">
      <c r="A299" s="207">
        <v>178</v>
      </c>
      <c r="B299" s="208">
        <v>44775</v>
      </c>
      <c r="C299" s="208"/>
      <c r="D299" s="209" t="s">
        <v>492</v>
      </c>
      <c r="E299" s="210" t="s">
        <v>593</v>
      </c>
      <c r="F299" s="180">
        <v>31.25</v>
      </c>
      <c r="G299" s="210"/>
      <c r="H299" s="210">
        <v>38.75</v>
      </c>
      <c r="I299" s="212">
        <v>38</v>
      </c>
      <c r="J299" s="182" t="s">
        <v>687</v>
      </c>
      <c r="K299" s="183">
        <f t="shared" si="90"/>
        <v>7.5</v>
      </c>
      <c r="L299" s="184">
        <f t="shared" si="91"/>
        <v>0.24</v>
      </c>
      <c r="M299" s="179" t="s">
        <v>596</v>
      </c>
      <c r="N299" s="185">
        <v>44844</v>
      </c>
      <c r="O299" s="41"/>
      <c r="R299" s="62"/>
    </row>
    <row r="300" spans="1:18" ht="12.75" customHeight="1">
      <c r="A300" s="207">
        <v>179</v>
      </c>
      <c r="B300" s="208">
        <v>44841</v>
      </c>
      <c r="C300" s="208"/>
      <c r="D300" s="209" t="s">
        <v>845</v>
      </c>
      <c r="E300" s="210" t="s">
        <v>593</v>
      </c>
      <c r="F300" s="180">
        <v>665</v>
      </c>
      <c r="G300" s="210"/>
      <c r="H300" s="210">
        <v>807.5</v>
      </c>
      <c r="I300" s="212">
        <v>840</v>
      </c>
      <c r="J300" s="182" t="s">
        <v>841</v>
      </c>
      <c r="K300" s="183">
        <f t="shared" si="90"/>
        <v>142.5</v>
      </c>
      <c r="L300" s="184">
        <f t="shared" si="91"/>
        <v>0.21428571428571427</v>
      </c>
      <c r="M300" s="179" t="s">
        <v>596</v>
      </c>
      <c r="N300" s="185">
        <v>45097</v>
      </c>
      <c r="O300" s="41"/>
      <c r="R300" s="62"/>
    </row>
    <row r="301" spans="1:18" ht="12.75" customHeight="1">
      <c r="A301" s="232">
        <v>180</v>
      </c>
      <c r="B301" s="233">
        <v>44844</v>
      </c>
      <c r="C301" s="58"/>
      <c r="D301" s="58" t="s">
        <v>439</v>
      </c>
      <c r="E301" s="237" t="s">
        <v>593</v>
      </c>
      <c r="F301" s="56" t="s">
        <v>846</v>
      </c>
      <c r="G301" s="56"/>
      <c r="H301" s="56"/>
      <c r="I301" s="56">
        <v>291</v>
      </c>
      <c r="J301" s="56" t="s">
        <v>594</v>
      </c>
      <c r="K301" s="56"/>
      <c r="L301" s="56"/>
      <c r="M301" s="56"/>
      <c r="N301" s="56"/>
      <c r="O301" s="41"/>
      <c r="Q301" s="41"/>
      <c r="R301" s="62"/>
    </row>
    <row r="302" spans="1:18" ht="12.75" customHeight="1">
      <c r="A302" s="232">
        <v>181</v>
      </c>
      <c r="B302" s="233">
        <v>44845</v>
      </c>
      <c r="C302" s="58"/>
      <c r="D302" s="58" t="s">
        <v>437</v>
      </c>
      <c r="E302" s="237" t="s">
        <v>593</v>
      </c>
      <c r="F302" s="56" t="s">
        <v>847</v>
      </c>
      <c r="G302" s="56"/>
      <c r="H302" s="56"/>
      <c r="I302" s="56">
        <v>765</v>
      </c>
      <c r="J302" s="56" t="s">
        <v>594</v>
      </c>
      <c r="K302" s="56"/>
      <c r="L302" s="56"/>
      <c r="M302" s="56"/>
      <c r="N302" s="56"/>
      <c r="O302" s="41"/>
      <c r="Q302" s="41"/>
      <c r="R302" s="62"/>
    </row>
    <row r="303" spans="1:18" ht="12.75" customHeight="1">
      <c r="A303" s="207">
        <v>182</v>
      </c>
      <c r="B303" s="208">
        <v>44981</v>
      </c>
      <c r="C303" s="208"/>
      <c r="D303" s="209" t="s">
        <v>454</v>
      </c>
      <c r="E303" s="210" t="s">
        <v>593</v>
      </c>
      <c r="F303" s="180">
        <v>1675</v>
      </c>
      <c r="G303" s="210"/>
      <c r="H303" s="210">
        <v>2080</v>
      </c>
      <c r="I303" s="212">
        <v>2080</v>
      </c>
      <c r="J303" s="182" t="s">
        <v>687</v>
      </c>
      <c r="K303" s="183">
        <f>H303-F303</f>
        <v>405</v>
      </c>
      <c r="L303" s="184">
        <f>K303/F303</f>
        <v>0.2417910447761194</v>
      </c>
      <c r="M303" s="179" t="s">
        <v>596</v>
      </c>
      <c r="N303" s="185">
        <v>45119</v>
      </c>
      <c r="O303" s="41"/>
      <c r="R303" s="62" t="s">
        <v>916</v>
      </c>
    </row>
    <row r="304" spans="1:18" ht="12.75" customHeight="1">
      <c r="A304" s="207">
        <v>183</v>
      </c>
      <c r="B304" s="208">
        <v>44986</v>
      </c>
      <c r="C304" s="208"/>
      <c r="D304" s="209" t="s">
        <v>492</v>
      </c>
      <c r="E304" s="210" t="s">
        <v>593</v>
      </c>
      <c r="F304" s="180">
        <v>57.5</v>
      </c>
      <c r="G304" s="210"/>
      <c r="H304" s="210">
        <v>120</v>
      </c>
      <c r="I304" s="212">
        <v>120</v>
      </c>
      <c r="J304" s="182" t="s">
        <v>687</v>
      </c>
      <c r="K304" s="183">
        <f>H304-F304</f>
        <v>62.5</v>
      </c>
      <c r="L304" s="184">
        <f>K304/F304</f>
        <v>1.0869565217391304</v>
      </c>
      <c r="M304" s="179" t="s">
        <v>596</v>
      </c>
      <c r="N304" s="185">
        <v>45049</v>
      </c>
      <c r="O304" s="41"/>
      <c r="R304" s="62" t="s">
        <v>916</v>
      </c>
    </row>
    <row r="305" spans="1:38" ht="12.75" customHeight="1">
      <c r="A305" s="238">
        <v>184</v>
      </c>
      <c r="B305" s="233">
        <v>45008</v>
      </c>
      <c r="C305" s="233"/>
      <c r="D305" s="58" t="s">
        <v>509</v>
      </c>
      <c r="E305" s="237" t="s">
        <v>593</v>
      </c>
      <c r="F305" s="237" t="s">
        <v>848</v>
      </c>
      <c r="G305" s="56"/>
      <c r="H305" s="56"/>
      <c r="I305" s="56">
        <v>3523</v>
      </c>
      <c r="J305" s="56" t="s">
        <v>594</v>
      </c>
      <c r="K305" s="56"/>
      <c r="L305" s="56"/>
      <c r="M305" s="56"/>
      <c r="N305" s="56"/>
      <c r="O305" s="41"/>
      <c r="R305" s="62" t="s">
        <v>916</v>
      </c>
    </row>
    <row r="306" spans="1:38" ht="12.75" customHeight="1">
      <c r="A306" s="232">
        <v>185</v>
      </c>
      <c r="B306" s="233">
        <v>45027</v>
      </c>
      <c r="C306" s="58"/>
      <c r="D306" s="58" t="s">
        <v>849</v>
      </c>
      <c r="E306" s="237" t="s">
        <v>593</v>
      </c>
      <c r="F306" s="56" t="s">
        <v>850</v>
      </c>
      <c r="G306" s="56"/>
      <c r="H306" s="56"/>
      <c r="I306" s="56">
        <v>810</v>
      </c>
      <c r="J306" s="56" t="s">
        <v>594</v>
      </c>
      <c r="K306" s="56"/>
      <c r="L306" s="56"/>
      <c r="M306" s="56"/>
      <c r="N306" s="56"/>
      <c r="O306" s="41"/>
      <c r="R306" s="62" t="s">
        <v>916</v>
      </c>
    </row>
    <row r="307" spans="1:38" ht="12.75" customHeight="1">
      <c r="A307" s="232">
        <v>186</v>
      </c>
      <c r="B307" s="233">
        <v>45050</v>
      </c>
      <c r="C307" s="58"/>
      <c r="D307" s="58" t="s">
        <v>42</v>
      </c>
      <c r="E307" s="237" t="s">
        <v>593</v>
      </c>
      <c r="F307" s="56" t="s">
        <v>851</v>
      </c>
      <c r="G307" s="56"/>
      <c r="H307" s="56"/>
      <c r="I307" s="56">
        <v>5040</v>
      </c>
      <c r="J307" s="56" t="s">
        <v>594</v>
      </c>
      <c r="K307" s="56"/>
      <c r="L307" s="56"/>
      <c r="M307" s="56"/>
      <c r="N307" s="56"/>
      <c r="O307" s="41"/>
      <c r="R307" s="62" t="s">
        <v>916</v>
      </c>
    </row>
    <row r="308" spans="1:38" ht="12.75" customHeight="1">
      <c r="A308" s="207">
        <v>187</v>
      </c>
      <c r="B308" s="208">
        <v>45075</v>
      </c>
      <c r="C308" s="208"/>
      <c r="D308" s="209" t="s">
        <v>852</v>
      </c>
      <c r="E308" s="210" t="s">
        <v>593</v>
      </c>
      <c r="F308" s="180">
        <v>585</v>
      </c>
      <c r="G308" s="210"/>
      <c r="H308" s="210">
        <v>732</v>
      </c>
      <c r="I308" s="212">
        <v>732</v>
      </c>
      <c r="J308" s="182" t="s">
        <v>687</v>
      </c>
      <c r="K308" s="183">
        <f>H308-F308</f>
        <v>147</v>
      </c>
      <c r="L308" s="184">
        <f>K308/F308</f>
        <v>0.25128205128205128</v>
      </c>
      <c r="M308" s="179" t="s">
        <v>596</v>
      </c>
      <c r="N308" s="185">
        <v>45152</v>
      </c>
      <c r="O308" s="41"/>
      <c r="Q308" s="41"/>
      <c r="R308" s="62" t="s">
        <v>916</v>
      </c>
      <c r="T308" s="41"/>
      <c r="V308" s="41"/>
      <c r="W308" s="62"/>
      <c r="Y308" s="41"/>
      <c r="AA308" s="41"/>
      <c r="AB308" s="62"/>
      <c r="AD308" s="41"/>
      <c r="AF308" s="41"/>
      <c r="AG308" s="62"/>
      <c r="AI308" s="41"/>
      <c r="AK308" s="41"/>
      <c r="AL308" s="62"/>
    </row>
    <row r="309" spans="1:38" ht="12.75" customHeight="1">
      <c r="A309" s="232">
        <v>188</v>
      </c>
      <c r="B309" s="233">
        <v>45078</v>
      </c>
      <c r="C309" s="58"/>
      <c r="D309" s="58" t="s">
        <v>541</v>
      </c>
      <c r="E309" s="237" t="s">
        <v>593</v>
      </c>
      <c r="F309" s="56" t="s">
        <v>853</v>
      </c>
      <c r="G309" s="56"/>
      <c r="H309" s="56"/>
      <c r="I309" s="56">
        <v>4300</v>
      </c>
      <c r="J309" s="56" t="s">
        <v>594</v>
      </c>
      <c r="K309" s="56"/>
      <c r="L309" s="56"/>
      <c r="M309" s="56"/>
      <c r="N309" s="56"/>
      <c r="O309" s="41"/>
      <c r="Q309" s="41"/>
      <c r="R309" s="62" t="s">
        <v>916</v>
      </c>
      <c r="T309" s="41"/>
      <c r="V309" s="41"/>
      <c r="W309" s="62"/>
      <c r="Y309" s="41"/>
      <c r="AA309" s="41"/>
      <c r="AB309" s="62"/>
      <c r="AD309" s="41"/>
      <c r="AF309" s="41"/>
      <c r="AG309" s="62"/>
      <c r="AI309" s="41"/>
      <c r="AK309" s="41"/>
      <c r="AL309" s="62"/>
    </row>
    <row r="310" spans="1:38" ht="12.75" customHeight="1">
      <c r="A310" s="232">
        <v>189</v>
      </c>
      <c r="B310" s="233">
        <v>45103</v>
      </c>
      <c r="C310" s="58"/>
      <c r="D310" s="58" t="s">
        <v>887</v>
      </c>
      <c r="E310" s="237" t="s">
        <v>593</v>
      </c>
      <c r="F310" s="56" t="s">
        <v>667</v>
      </c>
      <c r="G310" s="56"/>
      <c r="H310" s="56"/>
      <c r="I310" s="56">
        <v>383</v>
      </c>
      <c r="J310" s="56" t="s">
        <v>594</v>
      </c>
      <c r="K310" s="56"/>
      <c r="L310" s="56"/>
      <c r="M310" s="56"/>
      <c r="N310" s="56"/>
      <c r="O310" s="41"/>
      <c r="Q310" s="41"/>
      <c r="R310" s="62" t="s">
        <v>916</v>
      </c>
      <c r="T310" s="41"/>
      <c r="V310" s="41"/>
      <c r="W310" s="62"/>
      <c r="Y310" s="41"/>
      <c r="AA310" s="41"/>
      <c r="AB310" s="62"/>
      <c r="AD310" s="41"/>
      <c r="AF310" s="41"/>
      <c r="AG310" s="62"/>
      <c r="AI310" s="41"/>
      <c r="AK310" s="41"/>
      <c r="AL310" s="62"/>
    </row>
    <row r="311" spans="1:38" ht="12.75" customHeight="1">
      <c r="A311" s="232">
        <v>190</v>
      </c>
      <c r="B311" s="233">
        <v>45120</v>
      </c>
      <c r="C311" s="58"/>
      <c r="D311" s="58" t="s">
        <v>540</v>
      </c>
      <c r="E311" s="237" t="s">
        <v>593</v>
      </c>
      <c r="F311" s="56" t="s">
        <v>885</v>
      </c>
      <c r="G311" s="56"/>
      <c r="H311" s="56"/>
      <c r="I311" s="56">
        <v>2935</v>
      </c>
      <c r="J311" s="56" t="s">
        <v>594</v>
      </c>
      <c r="K311" s="56"/>
      <c r="L311" s="56"/>
      <c r="M311" s="56"/>
      <c r="N311" s="56"/>
      <c r="O311" s="41"/>
      <c r="Q311" s="41"/>
      <c r="R311" s="62" t="s">
        <v>916</v>
      </c>
      <c r="T311" s="41"/>
      <c r="V311" s="41"/>
      <c r="W311" s="62"/>
      <c r="Y311" s="41"/>
      <c r="AA311" s="41"/>
      <c r="AB311" s="62"/>
      <c r="AD311" s="41"/>
      <c r="AF311" s="41"/>
      <c r="AG311" s="62"/>
      <c r="AI311" s="41"/>
      <c r="AK311" s="41"/>
      <c r="AL311" s="62"/>
    </row>
    <row r="312" spans="1:38" ht="12.75" customHeight="1">
      <c r="A312" s="232">
        <v>191</v>
      </c>
      <c r="B312" s="233">
        <v>45125</v>
      </c>
      <c r="C312" s="58"/>
      <c r="D312" s="58" t="s">
        <v>203</v>
      </c>
      <c r="E312" s="237" t="s">
        <v>593</v>
      </c>
      <c r="F312" s="56" t="s">
        <v>891</v>
      </c>
      <c r="G312" s="56"/>
      <c r="H312" s="56"/>
      <c r="I312" s="56">
        <v>4895</v>
      </c>
      <c r="J312" s="56" t="s">
        <v>594</v>
      </c>
      <c r="K312" s="56"/>
      <c r="L312" s="56"/>
      <c r="M312" s="56"/>
      <c r="N312" s="56"/>
      <c r="O312" s="41"/>
      <c r="R312" s="62" t="s">
        <v>916</v>
      </c>
      <c r="T312" s="41"/>
      <c r="W312" s="62"/>
      <c r="Y312" s="41"/>
      <c r="AB312" s="62"/>
      <c r="AD312" s="41"/>
      <c r="AG312" s="62"/>
      <c r="AI312" s="41"/>
      <c r="AL312" s="62"/>
    </row>
    <row r="313" spans="1:38" ht="12.75" customHeight="1">
      <c r="A313" s="232">
        <v>192</v>
      </c>
      <c r="B313" s="233">
        <v>45145</v>
      </c>
      <c r="C313" s="58"/>
      <c r="D313" s="58" t="s">
        <v>969</v>
      </c>
      <c r="E313" s="237" t="s">
        <v>593</v>
      </c>
      <c r="F313" s="56" t="s">
        <v>970</v>
      </c>
      <c r="G313" s="56"/>
      <c r="H313" s="56"/>
      <c r="I313" s="56">
        <v>725</v>
      </c>
      <c r="J313" s="56" t="s">
        <v>594</v>
      </c>
      <c r="K313" s="56"/>
      <c r="L313" s="56"/>
      <c r="M313" s="56"/>
      <c r="N313" s="56"/>
      <c r="O313" s="41"/>
      <c r="R313" s="62"/>
      <c r="T313" s="41"/>
      <c r="W313" s="62"/>
      <c r="Y313" s="41"/>
      <c r="AB313" s="62"/>
      <c r="AD313" s="41"/>
      <c r="AG313" s="62"/>
      <c r="AI313" s="41"/>
      <c r="AL313" s="62"/>
    </row>
    <row r="314" spans="1:38" ht="12.75" customHeight="1">
      <c r="A314" s="232"/>
      <c r="B314" s="233"/>
      <c r="C314" s="58"/>
      <c r="D314" s="58"/>
      <c r="E314" s="237"/>
      <c r="F314" s="56"/>
      <c r="G314" s="56"/>
      <c r="H314" s="56"/>
      <c r="I314" s="56"/>
      <c r="J314" s="56"/>
      <c r="K314" s="56"/>
      <c r="L314" s="56"/>
      <c r="M314" s="56"/>
      <c r="N314" s="56"/>
      <c r="O314" s="41"/>
      <c r="R314" s="62"/>
      <c r="T314" s="41"/>
      <c r="W314" s="62"/>
      <c r="Y314" s="41"/>
      <c r="AB314" s="62"/>
      <c r="AD314" s="41"/>
      <c r="AG314" s="62"/>
      <c r="AI314" s="41"/>
      <c r="AL314" s="62"/>
    </row>
    <row r="315" spans="1:38" ht="12.75" customHeight="1">
      <c r="A315" s="232"/>
      <c r="B315" s="233"/>
      <c r="C315" s="58"/>
      <c r="D315" s="58"/>
      <c r="E315" s="237"/>
      <c r="F315" s="56"/>
      <c r="G315" s="56"/>
      <c r="H315" s="56"/>
      <c r="I315" s="56"/>
      <c r="J315" s="56"/>
      <c r="K315" s="56"/>
      <c r="L315" s="56"/>
      <c r="M315" s="56"/>
      <c r="N315" s="56"/>
      <c r="O315" s="41"/>
      <c r="R315" s="62"/>
      <c r="T315" s="41"/>
      <c r="W315" s="62"/>
      <c r="Y315" s="41"/>
      <c r="AB315" s="62"/>
      <c r="AD315" s="41"/>
      <c r="AG315" s="62"/>
      <c r="AI315" s="41"/>
      <c r="AL315" s="62"/>
    </row>
    <row r="316" spans="1:38" ht="12.75" customHeight="1">
      <c r="A316" s="58"/>
      <c r="B316" s="58"/>
      <c r="C316" s="58"/>
      <c r="D316" s="58"/>
      <c r="E316" s="58"/>
      <c r="F316" s="56"/>
      <c r="G316" s="56"/>
      <c r="H316" s="56"/>
      <c r="I316" s="56"/>
      <c r="J316" s="31"/>
      <c r="K316" s="56"/>
      <c r="L316" s="56"/>
      <c r="M316" s="56"/>
      <c r="N316" s="58"/>
      <c r="O316" s="41"/>
      <c r="R316" s="62"/>
      <c r="T316" s="41"/>
      <c r="W316" s="62"/>
      <c r="Y316" s="41"/>
      <c r="AB316" s="62"/>
      <c r="AD316" s="41"/>
      <c r="AG316" s="62"/>
      <c r="AI316" s="41"/>
      <c r="AL316" s="62"/>
    </row>
    <row r="317" spans="1:38" ht="12.75" customHeight="1">
      <c r="B317" s="239" t="s">
        <v>854</v>
      </c>
      <c r="F317" s="62"/>
      <c r="G317" s="62"/>
      <c r="H317" s="62"/>
      <c r="I317" s="62"/>
      <c r="J317" s="41"/>
      <c r="K317" s="62"/>
      <c r="L317" s="62"/>
      <c r="M317" s="62"/>
      <c r="O317" s="41"/>
      <c r="R317" s="62"/>
      <c r="T317" s="41"/>
      <c r="W317" s="62"/>
      <c r="Y317" s="41"/>
      <c r="AB317" s="62"/>
      <c r="AD317" s="41"/>
      <c r="AG317" s="62"/>
      <c r="AI317" s="41"/>
      <c r="AL317" s="62"/>
    </row>
    <row r="318" spans="1:38" ht="12.75" customHeight="1">
      <c r="A318" s="240"/>
      <c r="F318" s="62"/>
      <c r="G318" s="62"/>
      <c r="H318" s="62"/>
      <c r="I318" s="62"/>
      <c r="J318" s="41"/>
      <c r="K318" s="62"/>
      <c r="L318" s="62"/>
      <c r="M318" s="62"/>
      <c r="O318" s="41"/>
      <c r="R318" s="62"/>
      <c r="T318" s="41"/>
      <c r="W318" s="62"/>
      <c r="Y318" s="41"/>
      <c r="AB318" s="62"/>
      <c r="AD318" s="41"/>
      <c r="AG318" s="62"/>
      <c r="AI318" s="41"/>
      <c r="AL318" s="62"/>
    </row>
    <row r="319" spans="1:38" ht="12.75" customHeight="1">
      <c r="A319" s="240"/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1:38" ht="12.75" customHeight="1">
      <c r="A320" s="56"/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</sheetData>
  <autoFilter ref="R1:R316"/>
  <mergeCells count="4">
    <mergeCell ref="I98:I99"/>
    <mergeCell ref="B98:B99"/>
    <mergeCell ref="A98:A99"/>
    <mergeCell ref="J98:J99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2023-08-16T02:39:59Z</dcterms:modified>
</cp:coreProperties>
</file>