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0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F&amp;O)'!$R$1:$R$310</definedName>
    <definedName name="_xlnm._FilterDatabase" localSheetId="1" hidden="1">'Future Intra'!$B$14:$P$14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95" i="6"/>
  <c r="K95"/>
  <c r="L30"/>
  <c r="K30"/>
  <c r="M30" s="1"/>
  <c r="L32"/>
  <c r="K32"/>
  <c r="K109"/>
  <c r="M109" s="1"/>
  <c r="L93"/>
  <c r="K93"/>
  <c r="L91"/>
  <c r="K91"/>
  <c r="L90"/>
  <c r="K90"/>
  <c r="L31"/>
  <c r="K31"/>
  <c r="L12"/>
  <c r="K12"/>
  <c r="M32" l="1"/>
  <c r="M95"/>
  <c r="M93"/>
  <c r="M31"/>
  <c r="M90"/>
  <c r="M12"/>
  <c r="M91"/>
  <c r="L83"/>
  <c r="K83"/>
  <c r="K108"/>
  <c r="M108" s="1"/>
  <c r="K107"/>
  <c r="M107" s="1"/>
  <c r="K106"/>
  <c r="M106" s="1"/>
  <c r="L10"/>
  <c r="K10"/>
  <c r="K86"/>
  <c r="L88"/>
  <c r="K88"/>
  <c r="L89"/>
  <c r="K89"/>
  <c r="L87"/>
  <c r="K87"/>
  <c r="L86"/>
  <c r="L14"/>
  <c r="K14"/>
  <c r="L28"/>
  <c r="K28"/>
  <c r="L13"/>
  <c r="K13"/>
  <c r="K85"/>
  <c r="L85"/>
  <c r="L84"/>
  <c r="K84"/>
  <c r="L27"/>
  <c r="K27"/>
  <c r="L26"/>
  <c r="K26"/>
  <c r="M81"/>
  <c r="L80"/>
  <c r="K80"/>
  <c r="L81"/>
  <c r="K81"/>
  <c r="K82"/>
  <c r="K105"/>
  <c r="M105" s="1"/>
  <c r="M10" l="1"/>
  <c r="M87"/>
  <c r="M13"/>
  <c r="M83"/>
  <c r="M86"/>
  <c r="M28"/>
  <c r="M89"/>
  <c r="M14"/>
  <c r="M88"/>
  <c r="M84"/>
  <c r="M26"/>
  <c r="M85"/>
  <c r="M80"/>
  <c r="M27"/>
  <c r="K79"/>
  <c r="L79"/>
  <c r="L78"/>
  <c r="K78"/>
  <c r="L77"/>
  <c r="K77"/>
  <c r="L76"/>
  <c r="K76"/>
  <c r="M78" l="1"/>
  <c r="M77"/>
  <c r="M79"/>
  <c r="M76"/>
  <c r="L74"/>
  <c r="K74"/>
  <c r="L75"/>
  <c r="K75"/>
  <c r="L73"/>
  <c r="K73"/>
  <c r="M74" l="1"/>
  <c r="M75"/>
  <c r="M73"/>
  <c r="L72"/>
  <c r="K72"/>
  <c r="L71"/>
  <c r="K71"/>
  <c r="L68"/>
  <c r="K68"/>
  <c r="L69"/>
  <c r="K69"/>
  <c r="L67"/>
  <c r="K67"/>
  <c r="L70"/>
  <c r="K70"/>
  <c r="L64"/>
  <c r="K64"/>
  <c r="L65"/>
  <c r="K65"/>
  <c r="L66"/>
  <c r="K66"/>
  <c r="L63"/>
  <c r="K63"/>
  <c r="L62"/>
  <c r="K62"/>
  <c r="M69" l="1"/>
  <c r="M67"/>
  <c r="M72"/>
  <c r="M71"/>
  <c r="M70"/>
  <c r="M68"/>
  <c r="M63"/>
  <c r="M66"/>
  <c r="M64"/>
  <c r="M65"/>
  <c r="M62"/>
  <c r="P12"/>
  <c r="L61"/>
  <c r="K61"/>
  <c r="L60"/>
  <c r="K60"/>
  <c r="L59"/>
  <c r="K59"/>
  <c r="M60" l="1"/>
  <c r="M61"/>
  <c r="M59"/>
  <c r="L53" l="1"/>
  <c r="K53"/>
  <c r="L56"/>
  <c r="K56"/>
  <c r="K58"/>
  <c r="L58"/>
  <c r="L57"/>
  <c r="K57"/>
  <c r="L55"/>
  <c r="K55"/>
  <c r="L52"/>
  <c r="K52"/>
  <c r="L54"/>
  <c r="K54"/>
  <c r="L11"/>
  <c r="K11"/>
  <c r="L51"/>
  <c r="K51"/>
  <c r="L50"/>
  <c r="K50"/>
  <c r="L49"/>
  <c r="K49"/>
  <c r="L48"/>
  <c r="K48"/>
  <c r="L47"/>
  <c r="K47"/>
  <c r="L45"/>
  <c r="K45"/>
  <c r="L46"/>
  <c r="K46"/>
  <c r="L44"/>
  <c r="K44"/>
  <c r="M52" l="1"/>
  <c r="M11"/>
  <c r="M57"/>
  <c r="M56"/>
  <c r="M55"/>
  <c r="M53"/>
  <c r="M58"/>
  <c r="M54"/>
  <c r="M48"/>
  <c r="M51"/>
  <c r="M49"/>
  <c r="M50"/>
  <c r="M45"/>
  <c r="M47"/>
  <c r="M46"/>
  <c r="M44"/>
  <c r="H298" l="1"/>
  <c r="K298" l="1"/>
  <c r="L298" s="1"/>
  <c r="K287"/>
  <c r="L287" s="1"/>
  <c r="K277"/>
  <c r="L277" s="1"/>
  <c r="K293" l="1"/>
  <c r="L293" s="1"/>
  <c r="K294" l="1"/>
  <c r="L294" s="1"/>
  <c r="K291" l="1"/>
  <c r="L291" s="1"/>
  <c r="K270"/>
  <c r="L270" s="1"/>
  <c r="K290"/>
  <c r="L290" s="1"/>
  <c r="K289"/>
  <c r="L289" s="1"/>
  <c r="K288"/>
  <c r="L288" s="1"/>
  <c r="K285"/>
  <c r="L285" s="1"/>
  <c r="K284"/>
  <c r="L284" s="1"/>
  <c r="K283"/>
  <c r="L283" s="1"/>
  <c r="K282"/>
  <c r="L282" s="1"/>
  <c r="K281"/>
  <c r="L281" s="1"/>
  <c r="K280"/>
  <c r="L280" s="1"/>
  <c r="K279"/>
  <c r="L279" s="1"/>
  <c r="K278"/>
  <c r="L278" s="1"/>
  <c r="K276"/>
  <c r="L276" s="1"/>
  <c r="K275"/>
  <c r="L275" s="1"/>
  <c r="K274"/>
  <c r="L274" s="1"/>
  <c r="K273"/>
  <c r="L273" s="1"/>
  <c r="K272"/>
  <c r="L272" s="1"/>
  <c r="K271"/>
  <c r="L271" s="1"/>
  <c r="K269"/>
  <c r="L269" s="1"/>
  <c r="K268"/>
  <c r="L268" s="1"/>
  <c r="K267"/>
  <c r="L267" s="1"/>
  <c r="F266"/>
  <c r="K266" s="1"/>
  <c r="L266" s="1"/>
  <c r="K265"/>
  <c r="L265" s="1"/>
  <c r="K264"/>
  <c r="L264" s="1"/>
  <c r="K263"/>
  <c r="L263" s="1"/>
  <c r="K262"/>
  <c r="L262" s="1"/>
  <c r="K261"/>
  <c r="L261" s="1"/>
  <c r="F260"/>
  <c r="K260" s="1"/>
  <c r="L260" s="1"/>
  <c r="F259"/>
  <c r="K259" s="1"/>
  <c r="L259" s="1"/>
  <c r="K258"/>
  <c r="L258" s="1"/>
  <c r="F257"/>
  <c r="K257" s="1"/>
  <c r="L257" s="1"/>
  <c r="K256"/>
  <c r="L256" s="1"/>
  <c r="K255"/>
  <c r="L255" s="1"/>
  <c r="K254"/>
  <c r="L254" s="1"/>
  <c r="K253"/>
  <c r="L253" s="1"/>
  <c r="K252"/>
  <c r="L252" s="1"/>
  <c r="K251"/>
  <c r="L251" s="1"/>
  <c r="K250"/>
  <c r="L250" s="1"/>
  <c r="K249"/>
  <c r="L249" s="1"/>
  <c r="K248"/>
  <c r="L248" s="1"/>
  <c r="K247"/>
  <c r="L247" s="1"/>
  <c r="K246"/>
  <c r="L246" s="1"/>
  <c r="K245"/>
  <c r="L245" s="1"/>
  <c r="K244"/>
  <c r="L244" s="1"/>
  <c r="K243"/>
  <c r="L243" s="1"/>
  <c r="K241"/>
  <c r="L241" s="1"/>
  <c r="K239"/>
  <c r="L239" s="1"/>
  <c r="K238"/>
  <c r="L238" s="1"/>
  <c r="F237"/>
  <c r="K237" s="1"/>
  <c r="L237" s="1"/>
  <c r="K236"/>
  <c r="L236" s="1"/>
  <c r="K233"/>
  <c r="L233" s="1"/>
  <c r="K232"/>
  <c r="L232" s="1"/>
  <c r="K231"/>
  <c r="L231" s="1"/>
  <c r="K228"/>
  <c r="L228" s="1"/>
  <c r="K227"/>
  <c r="L227" s="1"/>
  <c r="K226"/>
  <c r="L226" s="1"/>
  <c r="K225"/>
  <c r="L225" s="1"/>
  <c r="K224"/>
  <c r="L224" s="1"/>
  <c r="K223"/>
  <c r="L223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1"/>
  <c r="L211" s="1"/>
  <c r="K209"/>
  <c r="L209" s="1"/>
  <c r="K207"/>
  <c r="L207" s="1"/>
  <c r="K205"/>
  <c r="L205" s="1"/>
  <c r="K204"/>
  <c r="L204" s="1"/>
  <c r="K203"/>
  <c r="L203" s="1"/>
  <c r="K201"/>
  <c r="L201" s="1"/>
  <c r="K200"/>
  <c r="L200" s="1"/>
  <c r="K199"/>
  <c r="L199" s="1"/>
  <c r="K198"/>
  <c r="K197"/>
  <c r="L197" s="1"/>
  <c r="K196"/>
  <c r="L196" s="1"/>
  <c r="K194"/>
  <c r="L194" s="1"/>
  <c r="K193"/>
  <c r="L193" s="1"/>
  <c r="K192"/>
  <c r="L192" s="1"/>
  <c r="K191"/>
  <c r="L191" s="1"/>
  <c r="K190"/>
  <c r="L190" s="1"/>
  <c r="F189"/>
  <c r="K189" s="1"/>
  <c r="L189" s="1"/>
  <c r="H188"/>
  <c r="K188" s="1"/>
  <c r="L188" s="1"/>
  <c r="K185"/>
  <c r="L185" s="1"/>
  <c r="K184"/>
  <c r="L184" s="1"/>
  <c r="K183"/>
  <c r="L183" s="1"/>
  <c r="K182"/>
  <c r="L182" s="1"/>
  <c r="K181"/>
  <c r="L181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H154"/>
  <c r="K154" s="1"/>
  <c r="L154" s="1"/>
  <c r="F153"/>
  <c r="K153" s="1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M7"/>
  <c r="D7" i="5"/>
  <c r="K6" i="4"/>
  <c r="K6" i="3"/>
  <c r="L6" i="2"/>
</calcChain>
</file>

<file path=xl/sharedStrings.xml><?xml version="1.0" encoding="utf-8"?>
<sst xmlns="http://schemas.openxmlformats.org/spreadsheetml/2006/main" count="2956" uniqueCount="1163">
  <si>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</si>
  <si>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</si>
  <si>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</si>
  <si>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</si>
  <si>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</si>
  <si>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</si>
  <si>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</si>
  <si>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</si>
  <si>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</si>
  <si>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</si>
  <si>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</si>
  <si>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</si>
  <si>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</si>
  <si>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</si>
  <si>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</si>
  <si>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</si>
  <si>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</si>
  <si>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</si>
  <si>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</si>
  <si>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</si>
  <si>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</si>
  <si>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</si>
  <si>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</si>
  <si>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</si>
  <si>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</si>
  <si>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</si>
  <si>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</si>
  <si>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</si>
  <si>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</si>
  <si>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</si>
  <si>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</si>
  <si>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</si>
  <si>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</si>
  <si>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</si>
  <si>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</si>
  <si>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</si>
  <si>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</si>
  <si>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</si>
  <si>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</si>
  <si>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</si>
  <si>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</si>
  <si>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</si>
  <si>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</si>
  <si>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</si>
  <si>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</si>
  <si>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</si>
  <si>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</si>
  <si>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</si>
  <si>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</si>
  <si>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</si>
  <si>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</si>
  <si>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</si>
  <si>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</si>
  <si>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</si>
  <si>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</si>
  <si>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</si>
  <si>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</si>
  <si>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</si>
  <si>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</si>
  <si>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</si>
  <si>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</si>
  <si>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</si>
  <si>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</si>
  <si>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</si>
  <si>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</si>
  <si>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</si>
  <si>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</si>
  <si>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</si>
  <si>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</si>
  <si>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</si>
  <si>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</si>
  <si>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</si>
  <si>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</si>
  <si>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</si>
  <si>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</si>
  <si>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</si>
  <si>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</si>
  <si>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</si>
  <si>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</si>
  <si>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</si>
  <si>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</si>
  <si>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</si>
  <si>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</si>
  <si>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</si>
  <si>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</si>
  <si>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</si>
  <si>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</si>
  <si>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</si>
  <si>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</si>
  <si>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</si>
  <si>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</si>
  <si>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</si>
  <si>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</si>
  <si>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</si>
  <si>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</si>
  <si>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</si>
  <si>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</si>
  <si>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</si>
  <si>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</si>
  <si>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</si>
  <si>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</si>
  <si>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</si>
  <si>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</si>
  <si>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</si>
  <si>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</si>
  <si>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</si>
  <si>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</si>
  <si>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</si>
  <si>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</si>
  <si>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</si>
  <si>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</si>
  <si>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</si>
  <si>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</si>
  <si>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</si>
  <si>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</si>
  <si>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</si>
  <si>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</si>
  <si>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</si>
  <si>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</si>
  <si>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</si>
  <si>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</si>
  <si>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</si>
  <si>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</si>
  <si>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</si>
  <si>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</si>
  <si>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</si>
  <si>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</si>
  <si>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</si>
  <si>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</si>
  <si>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</si>
  <si>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</si>
  <si>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</si>
  <si>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</si>
  <si>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</si>
  <si>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</si>
  <si>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</si>
  <si>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</si>
  <si>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</si>
  <si>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</si>
  <si>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</si>
  <si>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</si>
  <si>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</si>
  <si>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</si>
  <si>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</si>
  <si>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</si>
  <si>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</si>
  <si>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</si>
  <si>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</si>
  <si>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</si>
  <si>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</si>
  <si>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</si>
  <si>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</si>
  <si>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</si>
  <si>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</si>
  <si>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</si>
  <si>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</si>
  <si>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</si>
  <si>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</si>
  <si>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</si>
  <si>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</si>
  <si>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</si>
  <si>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</si>
  <si>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</si>
  <si>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</si>
  <si>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</si>
  <si>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</si>
  <si>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</si>
  <si>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</si>
  <si>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</si>
  <si>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</si>
  <si>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</si>
  <si>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</si>
  <si>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</si>
  <si>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</si>
  <si>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</si>
  <si>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</si>
  <si>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</si>
  <si>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</si>
  <si>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</si>
  <si>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</si>
  <si>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</si>
  <si>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</si>
  <si>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</si>
  <si>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</si>
  <si>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</si>
  <si>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</si>
  <si>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</si>
  <si>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</si>
  <si>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</si>
  <si>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</si>
  <si>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</si>
  <si>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</si>
  <si>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</si>
  <si>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</si>
  <si>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</si>
  <si>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</si>
  <si>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</si>
  <si>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</si>
  <si>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</si>
  <si>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</si>
  <si>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</si>
  <si>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</si>
  <si>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</si>
  <si>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</si>
  <si>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</si>
  <si>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</si>
  <si>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</si>
  <si>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</si>
  <si>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</si>
  <si>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</si>
  <si>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</si>
  <si>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</si>
  <si>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</si>
  <si>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</si>
  <si>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</si>
  <si>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</si>
  <si>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</si>
  <si>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</si>
  <si>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</si>
  <si>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</si>
  <si>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</si>
  <si>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</si>
  <si>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</si>
  <si>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</si>
  <si>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</si>
  <si>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</si>
  <si>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</si>
  <si>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</si>
  <si>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</si>
  <si>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</si>
  <si>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</si>
  <si>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</si>
  <si>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</si>
  <si>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</si>
  <si>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</si>
  <si>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</si>
  <si>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</si>
  <si>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</si>
  <si>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</si>
  <si>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</si>
  <si>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</si>
  <si>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</si>
  <si>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</si>
  <si>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</si>
  <si>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</si>
  <si>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</si>
  <si>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</si>
  <si>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</si>
  <si>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</si>
  <si>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</si>
  <si>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</si>
  <si>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</si>
  <si>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</si>
  <si>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</si>
  <si>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</si>
  <si>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</si>
  <si>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</si>
  <si>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</si>
  <si>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</si>
  <si>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</si>
  <si>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</si>
  <si>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</si>
  <si>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</si>
  <si>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</si>
  <si>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</si>
  <si>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</si>
  <si>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</si>
  <si>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</si>
  <si>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</si>
  <si>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</si>
  <si>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</si>
  <si>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</si>
  <si>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</si>
  <si>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</si>
  <si>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</si>
  <si>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</si>
  <si>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</si>
  <si>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</si>
  <si>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</si>
  <si>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</si>
  <si>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</si>
  <si>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</si>
  <si>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</si>
  <si>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</si>
  <si>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</si>
  <si>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</si>
  <si>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</si>
  <si>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</si>
  <si>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</si>
  <si>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</si>
  <si>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</si>
  <si>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</si>
  <si>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</si>
  <si>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</si>
  <si>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</si>
  <si>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</si>
  <si>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</si>
  <si>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</si>
  <si>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</si>
  <si>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</si>
  <si>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</si>
  <si>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</si>
  <si>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</si>
  <si>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</si>
  <si>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</si>
  <si>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</si>
  <si>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</si>
  <si>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</si>
  <si>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</si>
  <si>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</si>
  <si>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</si>
  <si>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</si>
  <si>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</si>
  <si>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</si>
  <si>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</si>
  <si>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</si>
  <si>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</si>
  <si>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</si>
  <si>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</si>
  <si>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</si>
  <si>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</si>
  <si>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</si>
  <si>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</si>
  <si>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</si>
  <si>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</si>
  <si>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</si>
  <si>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</si>
  <si>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</si>
  <si>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</si>
  <si>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</si>
  <si>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</si>
  <si>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</si>
  <si>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</si>
  <si>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</si>
  <si>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</si>
  <si>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</si>
  <si>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</si>
  <si>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</si>
  <si>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</si>
  <si>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</si>
  <si>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</si>
  <si>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</si>
  <si>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</si>
  <si>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</si>
  <si>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</si>
  <si>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</si>
  <si>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</si>
  <si>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</si>
  <si>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</si>
  <si>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</si>
  <si>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</si>
  <si>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</si>
  <si>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</si>
  <si>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</si>
  <si>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</si>
  <si>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</si>
  <si>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</si>
  <si>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</si>
  <si>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</si>
  <si>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</si>
  <si>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</si>
  <si>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</si>
  <si>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</si>
  <si>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</si>
  <si>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</si>
  <si>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</si>
  <si>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</si>
  <si>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</si>
  <si>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</si>
  <si>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</si>
  <si>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</si>
  <si>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</si>
  <si>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</si>
  <si>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</si>
  <si>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</si>
  <si>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</si>
  <si>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</si>
  <si>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</si>
  <si>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</si>
  <si>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</si>
  <si>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</si>
  <si>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</si>
  <si>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</si>
  <si>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</si>
  <si>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</si>
  <si>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</si>
  <si>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</si>
  <si>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</si>
  <si>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</si>
  <si>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</si>
  <si>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</si>
  <si>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</si>
  <si>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</si>
  <si>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</si>
  <si>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</si>
  <si>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</si>
  <si>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</si>
  <si>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</si>
  <si>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</si>
  <si>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</si>
  <si>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</si>
  <si>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</si>
  <si>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</si>
  <si>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</si>
  <si>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</si>
  <si>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</si>
  <si>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</si>
  <si>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</si>
  <si>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</si>
  <si>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</si>
  <si>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</si>
  <si>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</si>
  <si>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</si>
  <si>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</si>
  <si>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</si>
  <si>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</si>
  <si>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</si>
  <si>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</si>
  <si>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</si>
  <si>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</si>
  <si>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</si>
  <si>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</si>
  <si>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</si>
  <si>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</si>
  <si>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</si>
  <si>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</si>
  <si>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</si>
  <si>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</si>
  <si>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</si>
  <si>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</si>
  <si>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</si>
  <si>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</si>
  <si>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</si>
  <si>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</si>
  <si>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</si>
  <si>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</si>
  <si>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</si>
  <si>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</si>
  <si>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</si>
  <si>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</si>
  <si>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</si>
  <si>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</si>
  <si>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</si>
  <si>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</si>
  <si>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</si>
  <si>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</si>
  <si>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</si>
  <si>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</si>
  <si>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</si>
  <si>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</si>
  <si>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</si>
  <si>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</si>
  <si>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</si>
  <si>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</si>
  <si>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</si>
  <si>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</si>
  <si>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</si>
  <si>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</si>
  <si>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</si>
  <si>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</si>
  <si>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</si>
  <si>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</si>
  <si>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</si>
  <si>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</si>
  <si>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</si>
  <si>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</si>
  <si>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</si>
  <si>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</si>
  <si>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</si>
  <si>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</si>
  <si>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</si>
  <si>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</si>
  <si>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</si>
  <si>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SEQUENT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</si>
  <si>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</si>
  <si>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</si>
  <si>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</si>
  <si>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</si>
  <si>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</si>
  <si>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</si>
  <si>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</si>
  <si>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</si>
  <si>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SPICEJET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</si>
  <si>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</si>
  <si>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</si>
  <si>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</si>
  <si>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</si>
  <si>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</si>
  <si>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</si>
  <si>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</si>
  <si>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</si>
  <si>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</si>
  <si>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</si>
  <si>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</si>
  <si>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</si>
  <si>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</si>
  <si>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</si>
  <si>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</si>
  <si>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</si>
  <si>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</si>
  <si>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</si>
  <si>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</si>
  <si>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</si>
  <si>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</si>
  <si>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</si>
  <si>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</si>
  <si>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</si>
  <si>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</si>
  <si>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</si>
  <si>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</si>
  <si>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</si>
  <si>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</si>
  <si>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</si>
  <si>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</si>
  <si>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</si>
  <si>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</si>
  <si>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VMART</t>
  </si>
  <si>
    <t>VIPIND</t>
  </si>
  <si>
    <t>VAIBHAVGBL</t>
  </si>
  <si>
    <t>VAKRANGEE</t>
  </si>
  <si>
    <t>VTL</t>
  </si>
  <si>
    <t>VARROC</t>
  </si>
  <si>
    <t>VENKEYS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</si>
  <si>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</si>
  <si>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</si>
  <si>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</si>
  <si>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</si>
  <si>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</si>
  <si>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</si>
  <si>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</si>
  <si>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</si>
  <si>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</si>
  <si>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</si>
  <si>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</si>
  <si>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</si>
  <si>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</si>
  <si>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</si>
  <si>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</si>
  <si>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</si>
  <si>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</si>
  <si>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</si>
  <si>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</si>
  <si>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</si>
  <si>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</si>
  <si>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</si>
  <si>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</si>
  <si>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</si>
  <si>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</si>
  <si>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</si>
  <si>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</si>
  <si>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</si>
  <si>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</si>
  <si>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</si>
  <si>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</si>
  <si>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</si>
  <si>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</si>
  <si>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</si>
  <si>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</si>
  <si>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</si>
  <si>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</si>
  <si>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</si>
  <si>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</si>
  <si>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</si>
  <si>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</si>
  <si>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</si>
  <si>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</si>
  <si>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</si>
  <si>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</si>
  <si>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</si>
  <si>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</si>
  <si>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</si>
  <si>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</si>
  <si>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</si>
  <si>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</si>
  <si>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</si>
  <si>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</si>
  <si>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</si>
  <si>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</si>
  <si>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</si>
  <si>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</si>
  <si>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</si>
  <si>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</si>
  <si>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</si>
  <si>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</si>
  <si>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</si>
  <si>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</si>
  <si>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</si>
  <si>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</si>
  <si>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</si>
  <si>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</si>
  <si>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</si>
  <si>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</si>
  <si>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</si>
  <si>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</si>
  <si>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</si>
  <si>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</si>
  <si>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</si>
  <si>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</si>
  <si>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</si>
  <si>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</si>
  <si>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</si>
  <si>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</si>
  <si>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</si>
  <si>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</si>
  <si>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</si>
  <si>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</si>
  <si>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</si>
  <si>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</si>
  <si>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</si>
  <si>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</si>
  <si>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</si>
  <si>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</si>
  <si>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</si>
  <si>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</si>
  <si>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</si>
  <si>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</si>
  <si>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</si>
  <si>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</si>
  <si>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</si>
  <si>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</si>
  <si>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</si>
  <si>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</si>
  <si>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</si>
  <si>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</si>
  <si>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</si>
  <si>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</si>
  <si>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</si>
  <si>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</si>
  <si>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</si>
  <si>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</si>
  <si>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</si>
  <si>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</si>
  <si>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</si>
  <si>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</si>
  <si>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</si>
  <si>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</si>
  <si>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</si>
  <si>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</si>
  <si>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</si>
  <si>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</si>
  <si>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</si>
  <si>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</si>
  <si>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</si>
  <si>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</si>
  <si>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</si>
  <si>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</si>
  <si>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</si>
  <si>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</si>
  <si>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</si>
  <si>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</si>
  <si>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</si>
  <si>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</si>
  <si>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</si>
  <si>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</si>
  <si>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</si>
  <si>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</si>
  <si>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</si>
  <si>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</si>
  <si>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</si>
  <si>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</si>
  <si>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</si>
  <si>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</si>
  <si>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</si>
  <si>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</si>
  <si>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</si>
  <si>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</si>
  <si>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</si>
  <si>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</si>
  <si>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</si>
  <si>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</si>
  <si>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</si>
  <si>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</si>
  <si>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</si>
  <si>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</si>
  <si>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</si>
  <si>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</si>
  <si>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</si>
  <si>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</si>
  <si>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</si>
  <si>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</si>
  <si>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</si>
  <si>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</si>
  <si>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</si>
  <si>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</si>
  <si>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</si>
  <si>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</si>
  <si>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</si>
  <si>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</si>
  <si>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</si>
  <si>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</si>
  <si>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</si>
  <si>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</si>
  <si>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</si>
  <si>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</si>
  <si>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</si>
  <si>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</si>
  <si>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</si>
  <si>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</si>
  <si>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</si>
  <si>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</si>
  <si>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</si>
  <si>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</si>
  <si>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</si>
  <si>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</si>
  <si>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</si>
  <si>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</si>
  <si>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</si>
  <si>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</si>
  <si>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</si>
  <si>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</si>
  <si>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</si>
  <si>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</si>
  <si>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</si>
  <si>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</si>
  <si>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</si>
  <si>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</si>
  <si>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</si>
  <si>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</si>
  <si>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</si>
  <si>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</si>
  <si>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</si>
  <si>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</si>
  <si>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</si>
  <si>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</si>
  <si>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</si>
  <si>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</si>
  <si>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</si>
  <si>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</si>
  <si>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</si>
  <si>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</si>
  <si>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</si>
  <si>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</si>
  <si>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</si>
  <si>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</si>
  <si>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</si>
  <si>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</si>
  <si>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</si>
  <si>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</si>
  <si>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</si>
  <si>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</si>
  <si>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</si>
  <si>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</si>
  <si>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</si>
  <si>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</si>
  <si>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</si>
  <si>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</si>
  <si>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</si>
  <si>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</si>
  <si>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</si>
  <si>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</si>
  <si>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</si>
  <si>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</si>
  <si>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</si>
  <si>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</si>
  <si>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</si>
  <si>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</si>
  <si>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</si>
  <si>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</si>
  <si>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</si>
  <si>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</si>
  <si>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</si>
  <si>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</si>
  <si>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</si>
  <si>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</si>
  <si>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</si>
  <si>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</si>
  <si>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</si>
  <si>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</si>
  <si>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</si>
  <si>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</si>
  <si>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</si>
  <si>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</si>
  <si>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</si>
  <si>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</si>
  <si>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</si>
  <si>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</si>
  <si>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</si>
  <si>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</si>
  <si>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</si>
  <si>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</si>
  <si>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</si>
  <si>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</si>
  <si>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</si>
  <si>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</si>
  <si>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</si>
  <si>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</si>
  <si>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</si>
  <si>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</si>
  <si>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</si>
  <si>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</si>
  <si>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</si>
  <si>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115-120</t>
  </si>
  <si>
    <t>FINNIFTY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</si>
  <si>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</si>
  <si>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</si>
  <si>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</si>
  <si>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</si>
  <si>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</si>
  <si>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</si>
  <si>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</si>
  <si>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</si>
  <si>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</si>
  <si>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</si>
  <si>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</si>
  <si>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</si>
  <si>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</si>
  <si>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</si>
  <si>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</si>
  <si>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</si>
  <si>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</si>
  <si>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</si>
  <si>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</si>
  <si>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</si>
  <si>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</si>
  <si>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</si>
  <si>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</si>
  <si>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</si>
  <si>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</si>
  <si>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</si>
  <si>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</si>
  <si>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</si>
  <si>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</si>
  <si>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</si>
  <si>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1245-1265</t>
  </si>
  <si>
    <t>PCBL</t>
  </si>
  <si>
    <t>RBA</t>
  </si>
  <si>
    <t>SONACOMS</t>
  </si>
  <si>
    <t>ZYDUSLIFE</t>
  </si>
  <si>
    <t>Buy&lt;&gt;</t>
  </si>
  <si>
    <t>Profiit of Rs.210/-</t>
  </si>
  <si>
    <t>N</t>
  </si>
  <si>
    <t>440-450</t>
  </si>
  <si>
    <t>750-780</t>
  </si>
  <si>
    <t>Profit of Rs.20/-</t>
  </si>
  <si>
    <t>MOTHERSON</t>
  </si>
  <si>
    <t>COLPAL JULY FUT</t>
  </si>
  <si>
    <t>PIDILITIND JULY FUT</t>
  </si>
  <si>
    <t>2200-2240</t>
  </si>
  <si>
    <t>1100-1150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</si>
  <si>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</si>
  <si>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</si>
  <si>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</si>
  <si>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</si>
  <si>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</si>
  <si>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</si>
  <si>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</si>
  <si>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</si>
  <si>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</si>
  <si>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</si>
  <si>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</si>
  <si>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</si>
  <si>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</si>
  <si>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</si>
  <si>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GLS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</si>
  <si>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</si>
  <si>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</si>
  <si>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</si>
  <si>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</si>
  <si>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</si>
  <si>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</si>
  <si>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</si>
  <si>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</si>
  <si>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</si>
  <si>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</si>
  <si>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</si>
  <si>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</si>
  <si>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</si>
  <si>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</si>
  <si>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</si>
  <si>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</si>
  <si>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</si>
  <si>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</si>
  <si>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APOLLOHOSP JULY FUT</t>
  </si>
  <si>
    <t>3850-3900</t>
  </si>
  <si>
    <t>1530-1560</t>
  </si>
  <si>
    <t>2450-2470</t>
  </si>
  <si>
    <t>Profit of Rs.24/-</t>
  </si>
  <si>
    <t>205-210</t>
  </si>
  <si>
    <t>ACE</t>
  </si>
  <si>
    <t>SIEMENS JULY FUT</t>
  </si>
  <si>
    <t>Profit of Rs.16/-</t>
  </si>
  <si>
    <t>AXISBANK JULY FUT</t>
  </si>
  <si>
    <t>665-675</t>
  </si>
  <si>
    <t>GRASIM JULY FUT</t>
  </si>
  <si>
    <t>1390-1410</t>
  </si>
  <si>
    <t>IRCTC JULY FUT</t>
  </si>
  <si>
    <t>590-600</t>
  </si>
  <si>
    <t>Profit of Rs.10.5/-</t>
  </si>
  <si>
    <t>Profit of Rs.22.5/-</t>
  </si>
  <si>
    <t>Profit of Rs.11/-</t>
  </si>
  <si>
    <t>755-765</t>
  </si>
  <si>
    <t xml:space="preserve">ICICIBANK JULY FUT </t>
  </si>
  <si>
    <t>Profit of Rs.8/-</t>
  </si>
  <si>
    <t>Sell</t>
  </si>
  <si>
    <t>PIIND JULY FUT</t>
  </si>
  <si>
    <t>2820-2850</t>
  </si>
  <si>
    <t>2290-2310</t>
  </si>
  <si>
    <t>NIFTY JULY FUT</t>
  </si>
  <si>
    <t>16300-16400</t>
  </si>
  <si>
    <t>Profit of Rs.42.5/-</t>
  </si>
  <si>
    <t>JSWSTEEL JULY FUT</t>
  </si>
  <si>
    <t>590-598</t>
  </si>
  <si>
    <t>Profit of Rs.2.5/-</t>
  </si>
  <si>
    <t>Loss of Rs.12.5/-</t>
  </si>
  <si>
    <t xml:space="preserve"> NIFTY JULY FUT </t>
  </si>
  <si>
    <t>BHARATFORG JULY FUT</t>
  </si>
  <si>
    <t>660-670</t>
  </si>
  <si>
    <t>Loss of Rs.10.5/-</t>
  </si>
  <si>
    <t>Loss of Rs.13/-</t>
  </si>
  <si>
    <t>BANKNIFTY JULY FUT</t>
  </si>
  <si>
    <t>35000-34700</t>
  </si>
  <si>
    <t>Profit of Rs.190/-</t>
  </si>
  <si>
    <t>Profit of Rs.15/-</t>
  </si>
  <si>
    <t>Profit of Rs.45/-</t>
  </si>
  <si>
    <t>2700-2740</t>
  </si>
  <si>
    <t>595-610</t>
  </si>
  <si>
    <t>135-140</t>
  </si>
  <si>
    <t>CONCOR JULY FUT</t>
  </si>
  <si>
    <t>690-705</t>
  </si>
  <si>
    <t xml:space="preserve">CIPLA JULY FUT </t>
  </si>
  <si>
    <t>980-990</t>
  </si>
  <si>
    <t>HDFCAMC JULY FUT</t>
  </si>
  <si>
    <t>1940-1970</t>
  </si>
  <si>
    <t>CROMPTON JULY FUT</t>
  </si>
  <si>
    <t>400-410</t>
  </si>
  <si>
    <t>Profit of Rs9/-</t>
  </si>
  <si>
    <t>Profit of Rs.33.5/-</t>
  </si>
  <si>
    <t>LALPATHLAB JULY FUT</t>
  </si>
  <si>
    <t>1930-1880</t>
  </si>
  <si>
    <t>BAJFINANCE JULY FUT</t>
  </si>
  <si>
    <t>6200-6250</t>
  </si>
  <si>
    <t>2340-2370</t>
  </si>
  <si>
    <t>245-255</t>
  </si>
  <si>
    <t>Profit of Rs.30.5/-</t>
  </si>
  <si>
    <t>VEDL JULY FUT</t>
  </si>
  <si>
    <t>Loss of Rs.50/-</t>
  </si>
  <si>
    <t>Profit of Rs.7.5/-</t>
  </si>
  <si>
    <t>TRENT JULY FUT</t>
  </si>
  <si>
    <t>1240-1250</t>
  </si>
  <si>
    <t>Profit of Rs.85/-</t>
  </si>
  <si>
    <t>Loss of Rs.16/-</t>
  </si>
  <si>
    <t>SIEMENS AUG FUT</t>
  </si>
  <si>
    <t>2640-2600</t>
  </si>
  <si>
    <t>BATAINDIA JULY FUT</t>
  </si>
  <si>
    <t>1900-1930</t>
  </si>
  <si>
    <t>Loss of Rs.45/-</t>
  </si>
  <si>
    <t>CIPLA JULY FUT</t>
  </si>
  <si>
    <t>1000-1020</t>
  </si>
  <si>
    <t>PIDILITIND AUG FUT</t>
  </si>
  <si>
    <t>2380-2400</t>
  </si>
  <si>
    <t>AARTIIND AUG FUT</t>
  </si>
  <si>
    <t>Profit of Rs.29/-</t>
  </si>
  <si>
    <t>MPHASIS AUG FUT</t>
  </si>
  <si>
    <t>2320-2360</t>
  </si>
  <si>
    <t>TATACOMM AUG FUT</t>
  </si>
  <si>
    <t>1060-1080</t>
  </si>
  <si>
    <t>2460-2500</t>
  </si>
  <si>
    <t>380-390</t>
  </si>
  <si>
    <t>Profit of Rs.50/-</t>
  </si>
  <si>
    <t>Profit of Rs.18/-</t>
  </si>
  <si>
    <t>Profit of Rs.35/-</t>
  </si>
  <si>
    <t>SBIN AUG FUT</t>
  </si>
  <si>
    <t>520-515</t>
  </si>
  <si>
    <t>Profit of Rs.5.5/-</t>
  </si>
  <si>
    <t>IEX AUG FUT</t>
  </si>
  <si>
    <t>164-166</t>
  </si>
  <si>
    <t>NIFTY AUG FUT</t>
  </si>
  <si>
    <t>NIFTY 16950 PE 4 AUG</t>
  </si>
  <si>
    <t>BHARTIARTL 700 CE AUG</t>
  </si>
  <si>
    <t>17-22</t>
  </si>
  <si>
    <t>2380-2420</t>
  </si>
  <si>
    <t>Profit of Rs.7.1/-</t>
  </si>
  <si>
    <t>Loss of Rs.171.5/-</t>
  </si>
  <si>
    <t>Profit of Rs.2.95/-</t>
  </si>
  <si>
    <t>COLPAL AUG FUT</t>
  </si>
  <si>
    <t>1630-1660</t>
  </si>
  <si>
    <t>Retail Research Technical Calls &amp; Fundamental Performance Report for the month of Aug-2022</t>
  </si>
  <si>
    <t>132-135</t>
  </si>
  <si>
    <t>Profit of Rs.63/-</t>
  </si>
  <si>
    <t>Profit of Rs.3.25/-</t>
  </si>
  <si>
    <t>2480-2530</t>
  </si>
  <si>
    <t xml:space="preserve">BALKRISIND </t>
  </si>
  <si>
    <t>535-538</t>
  </si>
  <si>
    <t>560-570</t>
  </si>
  <si>
    <t>PIIND AUG FUT</t>
  </si>
  <si>
    <t>3150-3200</t>
  </si>
  <si>
    <t>31-31.5</t>
  </si>
  <si>
    <t>LT AUG FUT</t>
  </si>
  <si>
    <t>1750-1730</t>
  </si>
  <si>
    <t>INTELLECT AUG FUT</t>
  </si>
  <si>
    <t>650-660</t>
  </si>
  <si>
    <t>BALKRISIND AUG FUT</t>
  </si>
  <si>
    <t>2440-2480</t>
  </si>
  <si>
    <t>M&amp;MFIN 205 CE AUG</t>
  </si>
  <si>
    <t>1.5-0.5</t>
  </si>
  <si>
    <t>Loss of Rs.75/-</t>
  </si>
  <si>
    <t>Profit of Rs.130/-</t>
  </si>
  <si>
    <t>Loss of Rs.14/-</t>
  </si>
  <si>
    <t>NIFTY 17800 CE 25 AUG</t>
  </si>
  <si>
    <t>50-10</t>
  </si>
  <si>
    <t>KBCGLOBAL</t>
  </si>
  <si>
    <t>Profit of Rs.12.50-</t>
  </si>
  <si>
    <t>ALOKINDS</t>
  </si>
  <si>
    <t>Loss of Rs.1.5/-</t>
  </si>
  <si>
    <t>Profit of Rs.22/-</t>
  </si>
  <si>
    <t>BANKNIFTY 37500 PE 11 AUG</t>
  </si>
  <si>
    <t>500-600</t>
  </si>
  <si>
    <t>Profit of Rs.23.5/-</t>
  </si>
  <si>
    <t>2230-2270</t>
  </si>
  <si>
    <t>TOPGAIN FINANCE PRIVATE LIMITED</t>
  </si>
  <si>
    <t>SHUBHAM</t>
  </si>
  <si>
    <t>Profit of Rs.64/-</t>
  </si>
  <si>
    <t>Part profit of Rs.2.85/-</t>
  </si>
  <si>
    <t xml:space="preserve">CARBORUNIV </t>
  </si>
  <si>
    <t>855-875</t>
  </si>
  <si>
    <t>Profit of Rs.9.5/-</t>
  </si>
  <si>
    <t>Loss of Rs.155/-</t>
  </si>
  <si>
    <t>AXISBANK AUG FUT</t>
  </si>
  <si>
    <t>720-710</t>
  </si>
  <si>
    <t>Loss of Rs.10/-</t>
  </si>
  <si>
    <t>HCLTECH AUG FUT</t>
  </si>
  <si>
    <t>954-956</t>
  </si>
  <si>
    <t>930-920</t>
  </si>
  <si>
    <t>1640-1670</t>
  </si>
  <si>
    <t>COLORCHIPS</t>
  </si>
  <si>
    <t>VINIATO ADVISORS PRIVATE LIMITED</t>
  </si>
  <si>
    <t>GKP</t>
  </si>
  <si>
    <t>MOHAMED HASHIM YACOOBALI</t>
  </si>
  <si>
    <t>SOUTH GUJARAT SHARES AND SHAREBROKERS LIMITED</t>
  </si>
  <si>
    <t>LESHAIND</t>
  </si>
  <si>
    <t>GOENKA BUSINESS AND FINANCE LIMITED</t>
  </si>
  <si>
    <t>KBC Global Limited</t>
  </si>
  <si>
    <t>1593-1596</t>
  </si>
  <si>
    <t>CROMPTON AUG FUT</t>
  </si>
  <si>
    <t>383-390</t>
  </si>
  <si>
    <t>AXISBANK 750 CE AUG</t>
  </si>
  <si>
    <t>19-23</t>
  </si>
  <si>
    <t>MANSI SHARE &amp; STOCK ADVISORS PRIVATE LIMITED</t>
  </si>
  <si>
    <t>EARUM</t>
  </si>
  <si>
    <t>BHUMISHTH NARENDRABHAI PATEL</t>
  </si>
  <si>
    <t>IFL</t>
  </si>
  <si>
    <t>JETFREIGHT</t>
  </si>
  <si>
    <t>KLBRENG-B</t>
  </si>
  <si>
    <t>RBL BANK LTD</t>
  </si>
  <si>
    <t>MEHAI</t>
  </si>
  <si>
    <t>DYNAMIC SERVICES &amp; SECURITY LIMITED</t>
  </si>
  <si>
    <t>Jet Freight Logistics Ltd</t>
  </si>
  <si>
    <t>SKSE SECURITIES LTD</t>
  </si>
  <si>
    <t>Profit of Rs.41/-</t>
  </si>
  <si>
    <t>BHARTIARTL AUG FUT</t>
  </si>
  <si>
    <t>713-715</t>
  </si>
  <si>
    <t>700-690</t>
  </si>
  <si>
    <t>Profit of Rs.2/-</t>
  </si>
  <si>
    <t>485-495</t>
  </si>
  <si>
    <t>MULTIPLIER SHARE &amp; STOCK ADVISORS PRIVATE LIMITED</t>
  </si>
  <si>
    <t>INDINFO</t>
  </si>
  <si>
    <t>ZENAB AIYUB YACOOBALI</t>
  </si>
  <si>
    <t>PANTH</t>
  </si>
  <si>
    <t>NAKSHATRA GARMENTS PRIVATE LIMITED</t>
  </si>
  <si>
    <t>72.6-74.6</t>
  </si>
  <si>
    <t>BIRLACROPN</t>
  </si>
  <si>
    <t>946-950</t>
  </si>
  <si>
    <t>980-1000</t>
  </si>
  <si>
    <t>Profit of Rs.12.5/-</t>
  </si>
  <si>
    <t>Profit of Rs.6/-</t>
  </si>
  <si>
    <t>1895-1915</t>
  </si>
  <si>
    <t>2100-2200</t>
  </si>
  <si>
    <t>RELIANCE 2640 CE AUG</t>
  </si>
  <si>
    <t>39-41</t>
  </si>
  <si>
    <t>60-80</t>
  </si>
  <si>
    <t>142-143</t>
  </si>
  <si>
    <t>150-152</t>
  </si>
  <si>
    <t>AARTECH</t>
  </si>
  <si>
    <t>BRIJESH JITENDRA PAREKH</t>
  </si>
  <si>
    <t>PRAJAKTA SHASHIKANT KULKARNI</t>
  </si>
  <si>
    <t>SHAKUNTLA AGARWAL</t>
  </si>
  <si>
    <t>BSELINFRA</t>
  </si>
  <si>
    <t>NAMAN SECURITIES &amp; FINANCE PVT. LTD.</t>
  </si>
  <si>
    <t>PRITHVI FINMART PRIVATE LIMITED</t>
  </si>
  <si>
    <t>DANUBE</t>
  </si>
  <si>
    <t>ANSHU MISHRA</t>
  </si>
  <si>
    <t>PAYAL BHUMISHTH PATEL</t>
  </si>
  <si>
    <t>ASHOK KUMAR CHAUDHARY</t>
  </si>
  <si>
    <t>EKENNIS</t>
  </si>
  <si>
    <t>RAMESH KUMAR JAIN</t>
  </si>
  <si>
    <t>EUREKAI</t>
  </si>
  <si>
    <t>OMLATA GOYAL</t>
  </si>
  <si>
    <t>SHASHWAT DORIA</t>
  </si>
  <si>
    <t>USHA DEVI</t>
  </si>
  <si>
    <t>GIRISH KANTILAL PARMAR</t>
  </si>
  <si>
    <t>DHAVAL GIRISHBHAI PARMAR</t>
  </si>
  <si>
    <t>PRANAV KAMLESHKUMAR TRIVEDI</t>
  </si>
  <si>
    <t>SUSHIL KEJRIWAL</t>
  </si>
  <si>
    <t>BUMACO MARKETING PVT.LTD.</t>
  </si>
  <si>
    <t>YASH FABRITEX PVT. LTD.</t>
  </si>
  <si>
    <t>AMBICA TAPTEX PRIVATE LIMITED</t>
  </si>
  <si>
    <t>GOVIND SAINI</t>
  </si>
  <si>
    <t>JIGNESHKUMAR PURSHOTTAMDAS PATEL</t>
  </si>
  <si>
    <t>RAMESH SAWALRAM SARAOGI</t>
  </si>
  <si>
    <t>GLHRL</t>
  </si>
  <si>
    <t>ANANT WEALTH CONSULTANTS PRIVATE LIMITED</t>
  </si>
  <si>
    <t>GRADIENTE</t>
  </si>
  <si>
    <t>ALPHA LEON ENTERPRISES LLP</t>
  </si>
  <si>
    <t>HIREN VINAY CHANDRA MODI HUF</t>
  </si>
  <si>
    <t>PARESH DHIRAJLAL SHAH</t>
  </si>
  <si>
    <t>CHINTANBENMANSUKHBHAINAKRANI</t>
  </si>
  <si>
    <t>LILABEN JASVANTSINH KHATEDIYA</t>
  </si>
  <si>
    <t>TANGO COMMOSALES LLP</t>
  </si>
  <si>
    <t>JANUSCORP</t>
  </si>
  <si>
    <t>NAVEEN GUPTA</t>
  </si>
  <si>
    <t>KRETTOSYS</t>
  </si>
  <si>
    <t>MURUGESANMARIS</t>
  </si>
  <si>
    <t>MNIL</t>
  </si>
  <si>
    <t>AKASH DAGAR</t>
  </si>
  <si>
    <t>DEEPAK KUMAR</t>
  </si>
  <si>
    <t>MRP</t>
  </si>
  <si>
    <t>ANMOL COMTRADE</t>
  </si>
  <si>
    <t>ONTIC</t>
  </si>
  <si>
    <t>JITENDRABHAI JAGDISHBHAI PARMAR</t>
  </si>
  <si>
    <t>HANCSHI TRADELINKK LLP .</t>
  </si>
  <si>
    <t>PURAV BHARATBHAI PATEL</t>
  </si>
  <si>
    <t>MANISH MISHRA</t>
  </si>
  <si>
    <t>PRIMEFRESH</t>
  </si>
  <si>
    <t>GURMEETSINGH BHAMRAH</t>
  </si>
  <si>
    <t>PULSRIN</t>
  </si>
  <si>
    <t>JAYSHREE MAHENDRA DELIWALA</t>
  </si>
  <si>
    <t>RAHUL ANANTRAI MEHTA</t>
  </si>
  <si>
    <t>RANJIT CHOWDHARY HUF</t>
  </si>
  <si>
    <t>BHAVINI JAIN</t>
  </si>
  <si>
    <t>QRIL</t>
  </si>
  <si>
    <t>SATISHCHANDRA JANI</t>
  </si>
  <si>
    <t>VIVEKVINUBHAIDHOLIYA</t>
  </si>
  <si>
    <t>RAJNISH</t>
  </si>
  <si>
    <t>SARVAGAY TEXTILE LLP</t>
  </si>
  <si>
    <t>REGENTRP</t>
  </si>
  <si>
    <t>FLAREZEAL SOLUTIONS LLP</t>
  </si>
  <si>
    <t>KACHCHH HOSPITALITY PRIVATE LIMITED</t>
  </si>
  <si>
    <t>DYNASTY ACQUISITION (FPI) LTD</t>
  </si>
  <si>
    <t>CHANDAN GARG</t>
  </si>
  <si>
    <t>TTIL</t>
  </si>
  <si>
    <t>SHAH HEMANTKUMAR PARASMAL</t>
  </si>
  <si>
    <t>AGNI</t>
  </si>
  <si>
    <t>Agni Green Power Ltd</t>
  </si>
  <si>
    <t>YUGA STOCKS AND COMMODITIES PRIVATE LIMITED  .</t>
  </si>
  <si>
    <t>BP EQUITIES PRIVATE LIMITED</t>
  </si>
  <si>
    <t>GAYAPROJ</t>
  </si>
  <si>
    <t>Gayatri Projects Ltd</t>
  </si>
  <si>
    <t>NIMESH SHASHIKANT MEHTA</t>
  </si>
  <si>
    <t>GODHA</t>
  </si>
  <si>
    <t>Godha Cabcon Insulat Ltd</t>
  </si>
  <si>
    <t>HPAL</t>
  </si>
  <si>
    <t>HP Adhesives Limited</t>
  </si>
  <si>
    <t>SAINT CAPITAL FUND</t>
  </si>
  <si>
    <t>ABHISHEK ASHVINBHAI KAMDAR HUF</t>
  </si>
  <si>
    <t>KECL</t>
  </si>
  <si>
    <t>Kirloskar Electric Co Ltd</t>
  </si>
  <si>
    <t>CHETAN RASIKLAL SHAH</t>
  </si>
  <si>
    <t>VISESHINFO</t>
  </si>
  <si>
    <t>Visesh Infotecnics Limite</t>
  </si>
  <si>
    <t>INDLMETER</t>
  </si>
  <si>
    <t>IMP Powers Ltd</t>
  </si>
  <si>
    <t>MANGALAM LABORATORIES PRIVATE LIMITED</t>
  </si>
  <si>
    <t>Shriram City Union Financ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</si>
</sst>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1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1"/>
      <color theme="1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6" tint="0.39997558519241921"/>
        <bgColor rgb="FF92D050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38" fillId="0" borderId="0" applyNumberFormat="0" applyFill="0" applyBorder="0" applyAlignment="0" applyProtection="0"/>
  </cellStyleXfs>
  <cellXfs count="446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4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0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0" xfId="0" applyFont="1" applyFill="1" applyBorder="1" applyAlignment="1">
      <alignment horizontal="center" vertical="center"/>
    </xf>
    <xf numFmtId="0" fontId="32" fillId="12" borderId="20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Font="1" applyBorder="1" applyAlignment="1"/>
    <xf numFmtId="0" fontId="1" fillId="0" borderId="0" xfId="0" applyFont="1" applyFill="1" applyBorder="1"/>
    <xf numFmtId="2" fontId="32" fillId="12" borderId="20" xfId="0" applyNumberFormat="1" applyFont="1" applyFill="1" applyBorder="1" applyAlignment="1">
      <alignment horizontal="center" vertical="center"/>
    </xf>
    <xf numFmtId="166" fontId="32" fillId="12" borderId="20" xfId="0" applyNumberFormat="1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2" fillId="14" borderId="20" xfId="0" applyFont="1" applyFill="1" applyBorder="1" applyAlignment="1">
      <alignment horizontal="center" vertical="center"/>
    </xf>
    <xf numFmtId="2" fontId="32" fillId="14" borderId="20" xfId="0" applyNumberFormat="1" applyFont="1" applyFill="1" applyBorder="1" applyAlignment="1">
      <alignment horizontal="center" vertical="center"/>
    </xf>
    <xf numFmtId="10" fontId="32" fillId="14" borderId="20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7" fillId="13" borderId="0" xfId="0" applyFont="1" applyFill="1" applyBorder="1" applyAlignment="1"/>
    <xf numFmtId="0" fontId="4" fillId="4" borderId="20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16" fontId="32" fillId="14" borderId="20" xfId="0" applyNumberFormat="1" applyFont="1" applyFill="1" applyBorder="1" applyAlignment="1">
      <alignment horizontal="center" vertical="center"/>
    </xf>
    <xf numFmtId="0" fontId="31" fillId="12" borderId="20" xfId="0" applyFont="1" applyFill="1" applyBorder="1"/>
    <xf numFmtId="0" fontId="37" fillId="0" borderId="20" xfId="0" applyFont="1" applyBorder="1"/>
    <xf numFmtId="0" fontId="0" fillId="0" borderId="20" xfId="0" applyBorder="1"/>
    <xf numFmtId="0" fontId="38" fillId="0" borderId="1" xfId="2" applyBorder="1"/>
    <xf numFmtId="0" fontId="38" fillId="0" borderId="2" xfId="2" applyBorder="1"/>
    <xf numFmtId="0" fontId="38" fillId="5" borderId="0" xfId="2" applyFill="1" applyBorder="1" applyAlignment="1">
      <alignment horizontal="center" wrapText="1"/>
    </xf>
    <xf numFmtId="0" fontId="38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Font="1" applyBorder="1" applyAlignment="1">
      <alignment horizontal="center"/>
    </xf>
    <xf numFmtId="0" fontId="31" fillId="13" borderId="20" xfId="0" applyFont="1" applyFill="1" applyBorder="1" applyAlignment="1">
      <alignment horizontal="center" vertical="center"/>
    </xf>
    <xf numFmtId="0" fontId="39" fillId="13" borderId="20" xfId="0" applyFont="1" applyFill="1" applyBorder="1" applyAlignment="1"/>
    <xf numFmtId="0" fontId="31" fillId="13" borderId="20" xfId="0" applyFont="1" applyFill="1" applyBorder="1" applyAlignment="1">
      <alignment horizontal="left" vertical="center"/>
    </xf>
    <xf numFmtId="0" fontId="32" fillId="13" borderId="20" xfId="0" applyFont="1" applyFill="1" applyBorder="1" applyAlignment="1">
      <alignment horizontal="center" vertical="center"/>
    </xf>
    <xf numFmtId="17" fontId="32" fillId="13" borderId="20" xfId="0" applyNumberFormat="1" applyFont="1" applyFill="1" applyBorder="1" applyAlignment="1">
      <alignment horizontal="center" vertical="center"/>
    </xf>
    <xf numFmtId="0" fontId="32" fillId="14" borderId="0" xfId="0" applyFont="1" applyFill="1" applyBorder="1" applyAlignment="1">
      <alignment horizontal="center" vertical="center"/>
    </xf>
    <xf numFmtId="166" fontId="32" fillId="12" borderId="0" xfId="0" applyNumberFormat="1" applyFont="1" applyFill="1" applyBorder="1" applyAlignment="1">
      <alignment horizontal="center" vertical="center"/>
    </xf>
    <xf numFmtId="43" fontId="32" fillId="12" borderId="0" xfId="0" applyNumberFormat="1" applyFont="1" applyFill="1" applyBorder="1" applyAlignment="1">
      <alignment horizontal="center" vertical="center"/>
    </xf>
    <xf numFmtId="0" fontId="1" fillId="0" borderId="21" xfId="0" applyFont="1" applyBorder="1"/>
    <xf numFmtId="0" fontId="0" fillId="0" borderId="21" xfId="0" applyFont="1" applyBorder="1" applyAlignment="1"/>
    <xf numFmtId="0" fontId="1" fillId="0" borderId="22" xfId="0" applyFont="1" applyBorder="1"/>
    <xf numFmtId="165" fontId="31" fillId="11" borderId="20" xfId="0" applyNumberFormat="1" applyFont="1" applyFill="1" applyBorder="1" applyAlignment="1">
      <alignment horizontal="center" vertical="center"/>
    </xf>
    <xf numFmtId="0" fontId="31" fillId="11" borderId="20" xfId="0" applyFont="1" applyFill="1" applyBorder="1" applyAlignment="1">
      <alignment horizontal="center" vertical="center"/>
    </xf>
    <xf numFmtId="0" fontId="0" fillId="17" borderId="20" xfId="0" applyFont="1" applyFill="1" applyBorder="1" applyAlignment="1"/>
    <xf numFmtId="0" fontId="31" fillId="11" borderId="20" xfId="0" applyFont="1" applyFill="1" applyBorder="1"/>
    <xf numFmtId="0" fontId="32" fillId="11" borderId="20" xfId="0" applyFont="1" applyFill="1" applyBorder="1" applyAlignment="1">
      <alignment horizontal="center" vertical="center"/>
    </xf>
    <xf numFmtId="0" fontId="32" fillId="6" borderId="20" xfId="0" applyFont="1" applyFill="1" applyBorder="1" applyAlignment="1">
      <alignment horizontal="center" vertical="center"/>
    </xf>
    <xf numFmtId="2" fontId="32" fillId="11" borderId="20" xfId="0" applyNumberFormat="1" applyFont="1" applyFill="1" applyBorder="1" applyAlignment="1">
      <alignment horizontal="center" vertical="center"/>
    </xf>
    <xf numFmtId="166" fontId="32" fillId="11" borderId="20" xfId="0" applyNumberFormat="1" applyFont="1" applyFill="1" applyBorder="1" applyAlignment="1">
      <alignment horizontal="center" vertical="center"/>
    </xf>
    <xf numFmtId="1" fontId="31" fillId="12" borderId="23" xfId="0" applyNumberFormat="1" applyFont="1" applyFill="1" applyBorder="1" applyAlignment="1">
      <alignment horizontal="center" vertical="center"/>
    </xf>
    <xf numFmtId="165" fontId="31" fillId="12" borderId="23" xfId="0" applyNumberFormat="1" applyFont="1" applyFill="1" applyBorder="1" applyAlignment="1">
      <alignment horizontal="center" vertical="center"/>
    </xf>
    <xf numFmtId="16" fontId="31" fillId="12" borderId="23" xfId="0" applyNumberFormat="1" applyFont="1" applyFill="1" applyBorder="1" applyAlignment="1">
      <alignment horizontal="center" vertical="center"/>
    </xf>
    <xf numFmtId="0" fontId="31" fillId="12" borderId="23" xfId="0" applyFont="1" applyFill="1" applyBorder="1" applyAlignment="1">
      <alignment horizontal="left"/>
    </xf>
    <xf numFmtId="0" fontId="31" fillId="12" borderId="23" xfId="0" applyFont="1" applyFill="1" applyBorder="1" applyAlignment="1">
      <alignment horizontal="center" vertical="center"/>
    </xf>
    <xf numFmtId="0" fontId="32" fillId="14" borderId="23" xfId="0" applyFont="1" applyFill="1" applyBorder="1" applyAlignment="1">
      <alignment horizontal="center" vertical="center"/>
    </xf>
    <xf numFmtId="2" fontId="32" fillId="14" borderId="23" xfId="0" applyNumberFormat="1" applyFont="1" applyFill="1" applyBorder="1" applyAlignment="1">
      <alignment horizontal="center" vertical="center"/>
    </xf>
    <xf numFmtId="10" fontId="32" fillId="14" borderId="23" xfId="0" applyNumberFormat="1" applyFont="1" applyFill="1" applyBorder="1" applyAlignment="1">
      <alignment horizontal="center" vertical="center" wrapText="1"/>
    </xf>
    <xf numFmtId="16" fontId="32" fillId="14" borderId="23" xfId="0" applyNumberFormat="1" applyFont="1" applyFill="1" applyBorder="1" applyAlignment="1">
      <alignment horizontal="center" vertical="center"/>
    </xf>
    <xf numFmtId="0" fontId="1" fillId="12" borderId="24" xfId="0" applyFont="1" applyFill="1" applyBorder="1"/>
    <xf numFmtId="0" fontId="1" fillId="12" borderId="23" xfId="0" applyFont="1" applyFill="1" applyBorder="1"/>
    <xf numFmtId="0" fontId="0" fillId="13" borderId="23" xfId="0" applyFont="1" applyFill="1" applyBorder="1" applyAlignment="1"/>
    <xf numFmtId="15" fontId="31" fillId="12" borderId="23" xfId="0" applyNumberFormat="1" applyFont="1" applyFill="1" applyBorder="1" applyAlignment="1">
      <alignment horizontal="center" vertical="center"/>
    </xf>
    <xf numFmtId="0" fontId="32" fillId="12" borderId="23" xfId="0" applyFont="1" applyFill="1" applyBorder="1"/>
    <xf numFmtId="43" fontId="31" fillId="12" borderId="23" xfId="0" applyNumberFormat="1" applyFont="1" applyFill="1" applyBorder="1" applyAlignment="1">
      <alignment horizontal="center" vertical="top"/>
    </xf>
    <xf numFmtId="0" fontId="31" fillId="12" borderId="23" xfId="0" applyFont="1" applyFill="1" applyBorder="1" applyAlignment="1">
      <alignment horizontal="center" vertical="top"/>
    </xf>
    <xf numFmtId="0" fontId="31" fillId="11" borderId="23" xfId="0" applyFont="1" applyFill="1" applyBorder="1" applyAlignment="1">
      <alignment horizontal="center" vertical="center"/>
    </xf>
    <xf numFmtId="16" fontId="32" fillId="6" borderId="20" xfId="0" applyNumberFormat="1" applyFont="1" applyFill="1" applyBorder="1" applyAlignment="1">
      <alignment horizontal="center" vertical="center"/>
    </xf>
    <xf numFmtId="165" fontId="40" fillId="12" borderId="23" xfId="0" applyNumberFormat="1" applyFont="1" applyFill="1" applyBorder="1" applyAlignment="1">
      <alignment horizontal="center" vertical="center"/>
    </xf>
    <xf numFmtId="0" fontId="1" fillId="18" borderId="23" xfId="0" applyFont="1" applyFill="1" applyBorder="1"/>
    <xf numFmtId="0" fontId="0" fillId="19" borderId="23" xfId="0" applyFont="1" applyFill="1" applyBorder="1" applyAlignment="1"/>
    <xf numFmtId="165" fontId="40" fillId="11" borderId="23" xfId="0" applyNumberFormat="1" applyFont="1" applyFill="1" applyBorder="1" applyAlignment="1">
      <alignment horizontal="center" vertical="center"/>
    </xf>
    <xf numFmtId="0" fontId="32" fillId="6" borderId="1" xfId="0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10" fontId="32" fillId="6" borderId="3" xfId="0" applyNumberFormat="1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/>
    <xf numFmtId="165" fontId="40" fillId="11" borderId="20" xfId="0" applyNumberFormat="1" applyFont="1" applyFill="1" applyBorder="1" applyAlignment="1">
      <alignment horizontal="center" vertical="center"/>
    </xf>
    <xf numFmtId="165" fontId="40" fillId="20" borderId="23" xfId="0" applyNumberFormat="1" applyFont="1" applyFill="1" applyBorder="1" applyAlignment="1">
      <alignment horizontal="center" vertical="center"/>
    </xf>
    <xf numFmtId="0" fontId="40" fillId="11" borderId="20" xfId="0" applyFont="1" applyFill="1" applyBorder="1" applyAlignment="1">
      <alignment horizontal="center" vertical="center"/>
    </xf>
    <xf numFmtId="0" fontId="40" fillId="11" borderId="20" xfId="0" applyFont="1" applyFill="1" applyBorder="1"/>
    <xf numFmtId="0" fontId="32" fillId="21" borderId="20" xfId="0" applyFont="1" applyFill="1" applyBorder="1" applyAlignment="1">
      <alignment horizontal="center" vertical="center"/>
    </xf>
    <xf numFmtId="0" fontId="32" fillId="20" borderId="20" xfId="0" applyFont="1" applyFill="1" applyBorder="1" applyAlignment="1">
      <alignment horizontal="center" vertical="center"/>
    </xf>
    <xf numFmtId="2" fontId="32" fillId="20" borderId="20" xfId="0" applyNumberFormat="1" applyFont="1" applyFill="1" applyBorder="1" applyAlignment="1">
      <alignment horizontal="center" vertical="center"/>
    </xf>
    <xf numFmtId="166" fontId="32" fillId="20" borderId="20" xfId="0" applyNumberFormat="1" applyFont="1" applyFill="1" applyBorder="1" applyAlignment="1">
      <alignment horizontal="center" vertical="center"/>
    </xf>
    <xf numFmtId="165" fontId="31" fillId="20" borderId="20" xfId="0" applyNumberFormat="1" applyFont="1" applyFill="1" applyBorder="1" applyAlignment="1">
      <alignment horizontal="center" vertical="center"/>
    </xf>
    <xf numFmtId="0" fontId="0" fillId="13" borderId="20" xfId="0" applyFont="1" applyFill="1" applyBorder="1" applyAlignment="1"/>
    <xf numFmtId="0" fontId="32" fillId="23" borderId="20" xfId="0" applyFont="1" applyFill="1" applyBorder="1" applyAlignment="1">
      <alignment horizontal="center" vertical="center"/>
    </xf>
    <xf numFmtId="0" fontId="32" fillId="22" borderId="20" xfId="0" applyFont="1" applyFill="1" applyBorder="1" applyAlignment="1">
      <alignment horizontal="center" vertical="center"/>
    </xf>
    <xf numFmtId="2" fontId="32" fillId="22" borderId="20" xfId="0" applyNumberFormat="1" applyFont="1" applyFill="1" applyBorder="1" applyAlignment="1">
      <alignment horizontal="center" vertical="center"/>
    </xf>
    <xf numFmtId="166" fontId="32" fillId="22" borderId="20" xfId="0" applyNumberFormat="1" applyFont="1" applyFill="1" applyBorder="1" applyAlignment="1">
      <alignment horizontal="center" vertical="center"/>
    </xf>
    <xf numFmtId="165" fontId="31" fillId="22" borderId="20" xfId="0" applyNumberFormat="1" applyFont="1" applyFill="1" applyBorder="1" applyAlignment="1">
      <alignment horizontal="center" vertical="center"/>
    </xf>
    <xf numFmtId="165" fontId="31" fillId="11" borderId="23" xfId="0" applyNumberFormat="1" applyFont="1" applyFill="1" applyBorder="1" applyAlignment="1">
      <alignment horizontal="center" vertical="center"/>
    </xf>
    <xf numFmtId="15" fontId="31" fillId="11" borderId="23" xfId="0" applyNumberFormat="1" applyFont="1" applyFill="1" applyBorder="1" applyAlignment="1">
      <alignment horizontal="center" vertical="center"/>
    </xf>
    <xf numFmtId="0" fontId="32" fillId="11" borderId="23" xfId="0" applyFont="1" applyFill="1" applyBorder="1"/>
    <xf numFmtId="43" fontId="31" fillId="11" borderId="23" xfId="0" applyNumberFormat="1" applyFont="1" applyFill="1" applyBorder="1" applyAlignment="1">
      <alignment horizontal="center" vertical="top"/>
    </xf>
    <xf numFmtId="0" fontId="31" fillId="11" borderId="23" xfId="0" applyFont="1" applyFill="1" applyBorder="1" applyAlignment="1">
      <alignment horizontal="center" vertical="top"/>
    </xf>
    <xf numFmtId="0" fontId="31" fillId="20" borderId="20" xfId="0" applyFont="1" applyFill="1" applyBorder="1" applyAlignment="1">
      <alignment horizontal="center" vertical="center"/>
    </xf>
    <xf numFmtId="0" fontId="31" fillId="20" borderId="20" xfId="0" applyFont="1" applyFill="1" applyBorder="1"/>
    <xf numFmtId="0" fontId="31" fillId="22" borderId="20" xfId="0" applyFont="1" applyFill="1" applyBorder="1" applyAlignment="1">
      <alignment horizontal="center" vertical="center"/>
    </xf>
    <xf numFmtId="165" fontId="40" fillId="22" borderId="23" xfId="0" applyNumberFormat="1" applyFont="1" applyFill="1" applyBorder="1" applyAlignment="1">
      <alignment horizontal="center" vertical="center"/>
    </xf>
    <xf numFmtId="0" fontId="31" fillId="22" borderId="20" xfId="0" applyFont="1" applyFill="1" applyBorder="1"/>
    <xf numFmtId="165" fontId="40" fillId="12" borderId="20" xfId="0" applyNumberFormat="1" applyFont="1" applyFill="1" applyBorder="1" applyAlignment="1">
      <alignment horizontal="center" vertical="center"/>
    </xf>
    <xf numFmtId="0" fontId="40" fillId="12" borderId="20" xfId="0" applyFont="1" applyFill="1" applyBorder="1"/>
    <xf numFmtId="0" fontId="40" fillId="12" borderId="20" xfId="0" applyFont="1" applyFill="1" applyBorder="1" applyAlignment="1">
      <alignment horizontal="center" vertical="center"/>
    </xf>
    <xf numFmtId="0" fontId="31" fillId="12" borderId="23" xfId="0" applyFont="1" applyFill="1" applyBorder="1" applyAlignment="1">
      <alignment horizontal="center" vertical="center"/>
    </xf>
    <xf numFmtId="0" fontId="32" fillId="12" borderId="23" xfId="0" applyFont="1" applyFill="1" applyBorder="1" applyAlignment="1">
      <alignment horizontal="center" vertical="center"/>
    </xf>
    <xf numFmtId="0" fontId="32" fillId="14" borderId="23" xfId="0" applyFont="1" applyFill="1" applyBorder="1" applyAlignment="1">
      <alignment horizontal="center" vertical="center"/>
    </xf>
    <xf numFmtId="165" fontId="31" fillId="12" borderId="23" xfId="0" applyNumberFormat="1" applyFont="1" applyFill="1" applyBorder="1" applyAlignment="1">
      <alignment horizontal="center" vertical="center"/>
    </xf>
    <xf numFmtId="0" fontId="31" fillId="20" borderId="20" xfId="0" applyFont="1" applyFill="1" applyBorder="1" applyAlignment="1">
      <alignment horizontal="center"/>
    </xf>
    <xf numFmtId="1" fontId="31" fillId="11" borderId="20" xfId="0" applyNumberFormat="1" applyFont="1" applyFill="1" applyBorder="1" applyAlignment="1">
      <alignment horizontal="center" vertical="center"/>
    </xf>
    <xf numFmtId="16" fontId="31" fillId="11" borderId="20" xfId="0" applyNumberFormat="1" applyFont="1" applyFill="1" applyBorder="1" applyAlignment="1">
      <alignment horizontal="center" vertical="center"/>
    </xf>
    <xf numFmtId="0" fontId="31" fillId="11" borderId="20" xfId="0" applyFont="1" applyFill="1" applyBorder="1" applyAlignment="1">
      <alignment horizontal="left"/>
    </xf>
    <xf numFmtId="1" fontId="31" fillId="11" borderId="23" xfId="0" applyNumberFormat="1" applyFont="1" applyFill="1" applyBorder="1" applyAlignment="1">
      <alignment horizontal="center" vertical="center"/>
    </xf>
    <xf numFmtId="16" fontId="31" fillId="11" borderId="23" xfId="0" applyNumberFormat="1" applyFont="1" applyFill="1" applyBorder="1" applyAlignment="1">
      <alignment horizontal="center" vertical="center"/>
    </xf>
    <xf numFmtId="0" fontId="31" fillId="11" borderId="23" xfId="0" applyFont="1" applyFill="1" applyBorder="1" applyAlignment="1">
      <alignment horizontal="left"/>
    </xf>
    <xf numFmtId="0" fontId="32" fillId="11" borderId="23" xfId="0" applyFont="1" applyFill="1" applyBorder="1" applyAlignment="1">
      <alignment horizontal="center" vertical="center"/>
    </xf>
    <xf numFmtId="0" fontId="32" fillId="25" borderId="1" xfId="0" applyFont="1" applyFill="1" applyBorder="1" applyAlignment="1">
      <alignment horizontal="center" vertical="center"/>
    </xf>
    <xf numFmtId="2" fontId="32" fillId="25" borderId="1" xfId="0" applyNumberFormat="1" applyFont="1" applyFill="1" applyBorder="1" applyAlignment="1">
      <alignment horizontal="center" vertical="center"/>
    </xf>
    <xf numFmtId="10" fontId="32" fillId="25" borderId="3" xfId="0" applyNumberFormat="1" applyFont="1" applyFill="1" applyBorder="1" applyAlignment="1">
      <alignment horizontal="center" vertical="center" wrapText="1"/>
    </xf>
    <xf numFmtId="0" fontId="32" fillId="25" borderId="20" xfId="0" applyFont="1" applyFill="1" applyBorder="1" applyAlignment="1">
      <alignment horizontal="center" vertical="center"/>
    </xf>
    <xf numFmtId="16" fontId="32" fillId="25" borderId="20" xfId="0" applyNumberFormat="1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center" vertical="center"/>
    </xf>
    <xf numFmtId="0" fontId="32" fillId="20" borderId="23" xfId="0" applyFont="1" applyFill="1" applyBorder="1" applyAlignment="1">
      <alignment horizontal="center" vertical="center"/>
    </xf>
    <xf numFmtId="165" fontId="31" fillId="20" borderId="23" xfId="0" applyNumberFormat="1" applyFont="1" applyFill="1" applyBorder="1" applyAlignment="1">
      <alignment horizontal="center" vertical="center"/>
    </xf>
    <xf numFmtId="1" fontId="31" fillId="20" borderId="23" xfId="0" applyNumberFormat="1" applyFont="1" applyFill="1" applyBorder="1" applyAlignment="1">
      <alignment horizontal="center" vertical="center"/>
    </xf>
    <xf numFmtId="16" fontId="31" fillId="20" borderId="23" xfId="0" applyNumberFormat="1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left"/>
    </xf>
    <xf numFmtId="0" fontId="32" fillId="21" borderId="1" xfId="0" applyFont="1" applyFill="1" applyBorder="1" applyAlignment="1">
      <alignment horizontal="center" vertical="center"/>
    </xf>
    <xf numFmtId="2" fontId="32" fillId="21" borderId="1" xfId="0" applyNumberFormat="1" applyFont="1" applyFill="1" applyBorder="1" applyAlignment="1">
      <alignment horizontal="center" vertical="center"/>
    </xf>
    <xf numFmtId="10" fontId="32" fillId="21" borderId="3" xfId="0" applyNumberFormat="1" applyFont="1" applyFill="1" applyBorder="1" applyAlignment="1">
      <alignment horizontal="center" vertical="center" wrapText="1"/>
    </xf>
    <xf numFmtId="16" fontId="32" fillId="21" borderId="20" xfId="0" applyNumberFormat="1" applyFont="1" applyFill="1" applyBorder="1" applyAlignment="1">
      <alignment horizontal="center" vertical="center"/>
    </xf>
    <xf numFmtId="165" fontId="31" fillId="20" borderId="23" xfId="0" applyNumberFormat="1" applyFont="1" applyFill="1" applyBorder="1" applyAlignment="1">
      <alignment horizontal="center" vertical="center"/>
    </xf>
    <xf numFmtId="0" fontId="31" fillId="24" borderId="20" xfId="0" applyFont="1" applyFill="1" applyBorder="1" applyAlignment="1">
      <alignment horizontal="center" vertical="center"/>
    </xf>
    <xf numFmtId="165" fontId="31" fillId="24" borderId="20" xfId="0" applyNumberFormat="1" applyFont="1" applyFill="1" applyBorder="1" applyAlignment="1">
      <alignment horizontal="center" vertical="center"/>
    </xf>
    <xf numFmtId="15" fontId="31" fillId="24" borderId="20" xfId="0" applyNumberFormat="1" applyFont="1" applyFill="1" applyBorder="1" applyAlignment="1">
      <alignment horizontal="center" vertical="center"/>
    </xf>
    <xf numFmtId="0" fontId="32" fillId="24" borderId="20" xfId="0" applyFont="1" applyFill="1" applyBorder="1"/>
    <xf numFmtId="43" fontId="31" fillId="24" borderId="20" xfId="0" applyNumberFormat="1" applyFont="1" applyFill="1" applyBorder="1" applyAlignment="1">
      <alignment horizontal="center" vertical="top"/>
    </xf>
    <xf numFmtId="0" fontId="31" fillId="24" borderId="20" xfId="0" applyFont="1" applyFill="1" applyBorder="1" applyAlignment="1">
      <alignment horizontal="center" vertical="top"/>
    </xf>
    <xf numFmtId="0" fontId="40" fillId="20" borderId="20" xfId="0" applyFont="1" applyFill="1" applyBorder="1" applyAlignment="1">
      <alignment horizontal="center" vertical="center"/>
    </xf>
    <xf numFmtId="0" fontId="40" fillId="20" borderId="20" xfId="0" applyFont="1" applyFill="1" applyBorder="1"/>
    <xf numFmtId="165" fontId="40" fillId="20" borderId="20" xfId="0" applyNumberFormat="1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center" vertical="center"/>
    </xf>
    <xf numFmtId="0" fontId="32" fillId="20" borderId="23" xfId="0" applyFont="1" applyFill="1" applyBorder="1" applyAlignment="1">
      <alignment horizontal="center" vertical="center"/>
    </xf>
    <xf numFmtId="165" fontId="31" fillId="20" borderId="23" xfId="0" applyNumberFormat="1" applyFont="1" applyFill="1" applyBorder="1" applyAlignment="1">
      <alignment horizontal="center" vertical="center"/>
    </xf>
    <xf numFmtId="0" fontId="1" fillId="18" borderId="0" xfId="0" applyFont="1" applyFill="1" applyBorder="1"/>
    <xf numFmtId="0" fontId="0" fillId="19" borderId="0" xfId="0" applyFont="1" applyFill="1" applyAlignment="1"/>
    <xf numFmtId="15" fontId="31" fillId="11" borderId="20" xfId="0" applyNumberFormat="1" applyFont="1" applyFill="1" applyBorder="1" applyAlignment="1">
      <alignment horizontal="center" vertical="center"/>
    </xf>
    <xf numFmtId="0" fontId="32" fillId="11" borderId="20" xfId="0" applyFont="1" applyFill="1" applyBorder="1"/>
    <xf numFmtId="43" fontId="31" fillId="11" borderId="20" xfId="0" applyNumberFormat="1" applyFont="1" applyFill="1" applyBorder="1" applyAlignment="1">
      <alignment horizontal="center" vertical="top"/>
    </xf>
    <xf numFmtId="0" fontId="31" fillId="11" borderId="20" xfId="0" applyFont="1" applyFill="1" applyBorder="1" applyAlignment="1">
      <alignment horizontal="center" vertical="top"/>
    </xf>
    <xf numFmtId="0" fontId="31" fillId="11" borderId="25" xfId="0" applyFont="1" applyFill="1" applyBorder="1" applyAlignment="1">
      <alignment horizontal="center" vertical="center"/>
    </xf>
    <xf numFmtId="165" fontId="31" fillId="11" borderId="25" xfId="0" applyNumberFormat="1" applyFont="1" applyFill="1" applyBorder="1" applyAlignment="1">
      <alignment horizontal="center" vertical="center"/>
    </xf>
    <xf numFmtId="15" fontId="31" fillId="11" borderId="25" xfId="0" applyNumberFormat="1" applyFont="1" applyFill="1" applyBorder="1" applyAlignment="1">
      <alignment horizontal="center" vertical="center"/>
    </xf>
    <xf numFmtId="0" fontId="32" fillId="11" borderId="25" xfId="0" applyFont="1" applyFill="1" applyBorder="1"/>
    <xf numFmtId="43" fontId="31" fillId="11" borderId="25" xfId="0" applyNumberFormat="1" applyFont="1" applyFill="1" applyBorder="1" applyAlignment="1">
      <alignment horizontal="center" vertical="top"/>
    </xf>
    <xf numFmtId="0" fontId="31" fillId="11" borderId="25" xfId="0" applyFont="1" applyFill="1" applyBorder="1" applyAlignment="1">
      <alignment horizontal="center" vertical="top"/>
    </xf>
    <xf numFmtId="0" fontId="32" fillId="6" borderId="2" xfId="0" applyFont="1" applyFill="1" applyBorder="1" applyAlignment="1">
      <alignment horizontal="center" vertical="center"/>
    </xf>
    <xf numFmtId="2" fontId="32" fillId="6" borderId="2" xfId="0" applyNumberFormat="1" applyFont="1" applyFill="1" applyBorder="1" applyAlignment="1">
      <alignment horizontal="center" vertical="center"/>
    </xf>
    <xf numFmtId="10" fontId="32" fillId="6" borderId="5" xfId="0" applyNumberFormat="1" applyFont="1" applyFill="1" applyBorder="1" applyAlignment="1">
      <alignment horizontal="center" vertical="center" wrapText="1"/>
    </xf>
    <xf numFmtId="0" fontId="32" fillId="6" borderId="21" xfId="0" applyFont="1" applyFill="1" applyBorder="1" applyAlignment="1">
      <alignment horizontal="center" vertical="center"/>
    </xf>
    <xf numFmtId="16" fontId="32" fillId="6" borderId="21" xfId="0" applyNumberFormat="1" applyFont="1" applyFill="1" applyBorder="1" applyAlignment="1">
      <alignment horizontal="center" vertical="center"/>
    </xf>
    <xf numFmtId="15" fontId="31" fillId="12" borderId="20" xfId="0" applyNumberFormat="1" applyFont="1" applyFill="1" applyBorder="1" applyAlignment="1">
      <alignment horizontal="center" vertical="center"/>
    </xf>
    <xf numFmtId="0" fontId="32" fillId="12" borderId="20" xfId="0" applyFont="1" applyFill="1" applyBorder="1"/>
    <xf numFmtId="43" fontId="31" fillId="12" borderId="20" xfId="0" applyNumberFormat="1" applyFont="1" applyFill="1" applyBorder="1" applyAlignment="1">
      <alignment horizontal="center" vertical="top"/>
    </xf>
    <xf numFmtId="0" fontId="31" fillId="12" borderId="20" xfId="0" applyFont="1" applyFill="1" applyBorder="1" applyAlignment="1">
      <alignment horizontal="center" vertical="top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  <xf numFmtId="0" fontId="31" fillId="20" borderId="21" xfId="0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center" vertical="center"/>
    </xf>
    <xf numFmtId="0" fontId="32" fillId="20" borderId="21" xfId="0" applyFont="1" applyFill="1" applyBorder="1" applyAlignment="1">
      <alignment horizontal="center" vertical="center"/>
    </xf>
    <xf numFmtId="0" fontId="32" fillId="20" borderId="23" xfId="0" applyFont="1" applyFill="1" applyBorder="1" applyAlignment="1">
      <alignment horizontal="center" vertical="center"/>
    </xf>
    <xf numFmtId="16" fontId="32" fillId="20" borderId="21" xfId="0" applyNumberFormat="1" applyFont="1" applyFill="1" applyBorder="1" applyAlignment="1">
      <alignment horizontal="center" vertical="center"/>
    </xf>
    <xf numFmtId="0" fontId="32" fillId="21" borderId="21" xfId="0" applyFont="1" applyFill="1" applyBorder="1" applyAlignment="1">
      <alignment horizontal="center" vertical="center"/>
    </xf>
    <xf numFmtId="0" fontId="32" fillId="21" borderId="23" xfId="0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  <xf numFmtId="165" fontId="31" fillId="20" borderId="23" xfId="0" applyNumberFormat="1" applyFont="1" applyFill="1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215</xdr:row>
      <xdr:rowOff>0</xdr:rowOff>
    </xdr:from>
    <xdr:to>
      <xdr:col>11</xdr:col>
      <xdr:colOff>123825</xdr:colOff>
      <xdr:row>229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216</xdr:row>
      <xdr:rowOff>89647</xdr:rowOff>
    </xdr:from>
    <xdr:to>
      <xdr:col>4</xdr:col>
      <xdr:colOff>605118</xdr:colOff>
      <xdr:row>221</xdr:row>
      <xdr:rowOff>72815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514</xdr:row>
      <xdr:rowOff>4482</xdr:rowOff>
    </xdr:from>
    <xdr:to>
      <xdr:col>12</xdr:col>
      <xdr:colOff>208430</xdr:colOff>
      <xdr:row>523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513</xdr:row>
      <xdr:rowOff>100852</xdr:rowOff>
    </xdr:from>
    <xdr:to>
      <xdr:col>5</xdr:col>
      <xdr:colOff>212911</xdr:colOff>
      <xdr:row>517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0" sqref="C20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44789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82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82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83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82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82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0"/>
  <sheetViews>
    <sheetView zoomScale="85" zoomScaleNormal="85" workbookViewId="0">
      <pane ySplit="10" topLeftCell="A11" activePane="bottomLeft" state="frozen"/>
      <selection activeCell="B10" sqref="B10:M216"/>
      <selection pane="bottomLeft" activeCell="F23" sqref="F23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85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44789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27" t="s">
        <v>16</v>
      </c>
      <c r="B9" s="429" t="s">
        <v>17</v>
      </c>
      <c r="C9" s="429" t="s">
        <v>18</v>
      </c>
      <c r="D9" s="429" t="s">
        <v>19</v>
      </c>
      <c r="E9" s="23" t="s">
        <v>20</v>
      </c>
      <c r="F9" s="23" t="s">
        <v>21</v>
      </c>
      <c r="G9" s="424" t="s">
        <v>22</v>
      </c>
      <c r="H9" s="425"/>
      <c r="I9" s="426"/>
      <c r="J9" s="424" t="s">
        <v>23</v>
      </c>
      <c r="K9" s="425"/>
      <c r="L9" s="426"/>
      <c r="M9" s="23"/>
      <c r="N9" s="24"/>
      <c r="O9" s="24"/>
      <c r="P9" s="24"/>
    </row>
    <row r="10" spans="1:16" ht="59.25" customHeight="1">
      <c r="A10" s="428"/>
      <c r="B10" s="430"/>
      <c r="C10" s="430"/>
      <c r="D10" s="430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44798</v>
      </c>
      <c r="E11" s="32">
        <v>17713.05</v>
      </c>
      <c r="F11" s="32">
        <v>17695.883333333331</v>
      </c>
      <c r="G11" s="33">
        <v>17638.166666666664</v>
      </c>
      <c r="H11" s="33">
        <v>17563.283333333333</v>
      </c>
      <c r="I11" s="33">
        <v>17505.566666666666</v>
      </c>
      <c r="J11" s="33">
        <v>17770.766666666663</v>
      </c>
      <c r="K11" s="33">
        <v>17828.48333333333</v>
      </c>
      <c r="L11" s="33">
        <v>17903.366666666661</v>
      </c>
      <c r="M11" s="34">
        <v>17753.599999999999</v>
      </c>
      <c r="N11" s="34">
        <v>17621</v>
      </c>
      <c r="O11" s="35">
        <v>13282100</v>
      </c>
      <c r="P11" s="36">
        <v>8.3777781995558673E-3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44798</v>
      </c>
      <c r="E12" s="37">
        <v>39077.699999999997</v>
      </c>
      <c r="F12" s="37">
        <v>38994.23333333333</v>
      </c>
      <c r="G12" s="38">
        <v>38873.46666666666</v>
      </c>
      <c r="H12" s="38">
        <v>38669.23333333333</v>
      </c>
      <c r="I12" s="38">
        <v>38548.46666666666</v>
      </c>
      <c r="J12" s="38">
        <v>39198.46666666666</v>
      </c>
      <c r="K12" s="38">
        <v>39319.233333333337</v>
      </c>
      <c r="L12" s="38">
        <v>39523.46666666666</v>
      </c>
      <c r="M12" s="28">
        <v>39115</v>
      </c>
      <c r="N12" s="28">
        <v>38790</v>
      </c>
      <c r="O12" s="39">
        <v>3454875</v>
      </c>
      <c r="P12" s="40">
        <v>-3.6194005638189725E-3</v>
      </c>
    </row>
    <row r="13" spans="1:16" ht="12.75" customHeight="1">
      <c r="A13" s="28">
        <v>3</v>
      </c>
      <c r="B13" s="29" t="s">
        <v>35</v>
      </c>
      <c r="C13" s="30" t="s">
        <v>792</v>
      </c>
      <c r="D13" s="31">
        <v>44803</v>
      </c>
      <c r="E13" s="37">
        <v>18054.900000000001</v>
      </c>
      <c r="F13" s="37">
        <v>18037.466666666667</v>
      </c>
      <c r="G13" s="38">
        <v>17976.933333333334</v>
      </c>
      <c r="H13" s="38">
        <v>17898.966666666667</v>
      </c>
      <c r="I13" s="38">
        <v>17838.433333333334</v>
      </c>
      <c r="J13" s="38">
        <v>18115.433333333334</v>
      </c>
      <c r="K13" s="38">
        <v>18175.966666666667</v>
      </c>
      <c r="L13" s="38">
        <v>18253.933333333334</v>
      </c>
      <c r="M13" s="28">
        <v>18098</v>
      </c>
      <c r="N13" s="28">
        <v>17959.5</v>
      </c>
      <c r="O13" s="39">
        <v>6200</v>
      </c>
      <c r="P13" s="40">
        <v>-1.2738853503184714E-2</v>
      </c>
    </row>
    <row r="14" spans="1:16" ht="12.75" customHeight="1">
      <c r="A14" s="28">
        <v>4</v>
      </c>
      <c r="B14" s="29" t="s">
        <v>35</v>
      </c>
      <c r="C14" s="30" t="s">
        <v>821</v>
      </c>
      <c r="D14" s="31">
        <v>44803</v>
      </c>
      <c r="E14" s="37">
        <v>7294.9</v>
      </c>
      <c r="F14" s="37">
        <v>2431.6333333333332</v>
      </c>
      <c r="G14" s="38">
        <v>4863.2666666666664</v>
      </c>
      <c r="H14" s="38">
        <v>2431.6333333333332</v>
      </c>
      <c r="I14" s="38">
        <v>4863.2666666666664</v>
      </c>
      <c r="J14" s="38">
        <v>4863.2666666666664</v>
      </c>
      <c r="K14" s="38">
        <v>2431.6333333333332</v>
      </c>
      <c r="L14" s="38">
        <v>4863.2666666666664</v>
      </c>
      <c r="M14" s="28">
        <v>0</v>
      </c>
      <c r="N14" s="28">
        <v>0</v>
      </c>
      <c r="O14" s="39">
        <v>300</v>
      </c>
      <c r="P14" s="40">
        <v>0.33333333333333331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44798</v>
      </c>
      <c r="E15" s="37">
        <v>818.9</v>
      </c>
      <c r="F15" s="37">
        <v>817.93333333333339</v>
      </c>
      <c r="G15" s="38">
        <v>810.86666666666679</v>
      </c>
      <c r="H15" s="38">
        <v>802.83333333333337</v>
      </c>
      <c r="I15" s="38">
        <v>795.76666666666677</v>
      </c>
      <c r="J15" s="38">
        <v>825.96666666666681</v>
      </c>
      <c r="K15" s="38">
        <v>833.03333333333342</v>
      </c>
      <c r="L15" s="38">
        <v>841.06666666666683</v>
      </c>
      <c r="M15" s="28">
        <v>825</v>
      </c>
      <c r="N15" s="28">
        <v>809.9</v>
      </c>
      <c r="O15" s="39">
        <v>3333700</v>
      </c>
      <c r="P15" s="40">
        <v>-8.3430708109371352E-2</v>
      </c>
    </row>
    <row r="16" spans="1:16" ht="12.75" customHeight="1">
      <c r="A16" s="28">
        <v>6</v>
      </c>
      <c r="B16" s="29" t="s">
        <v>70</v>
      </c>
      <c r="C16" s="30" t="s">
        <v>288</v>
      </c>
      <c r="D16" s="31">
        <v>44798</v>
      </c>
      <c r="E16" s="37">
        <v>2810.7</v>
      </c>
      <c r="F16" s="37">
        <v>2818.1</v>
      </c>
      <c r="G16" s="38">
        <v>2791.2</v>
      </c>
      <c r="H16" s="38">
        <v>2771.7</v>
      </c>
      <c r="I16" s="38">
        <v>2744.7999999999997</v>
      </c>
      <c r="J16" s="38">
        <v>2837.6</v>
      </c>
      <c r="K16" s="38">
        <v>2864.5000000000005</v>
      </c>
      <c r="L16" s="38">
        <v>2884</v>
      </c>
      <c r="M16" s="28">
        <v>2845</v>
      </c>
      <c r="N16" s="28">
        <v>2798.6</v>
      </c>
      <c r="O16" s="39">
        <v>992500</v>
      </c>
      <c r="P16" s="40">
        <v>4.2268311892885269E-2</v>
      </c>
    </row>
    <row r="17" spans="1:16" ht="12.75" customHeight="1">
      <c r="A17" s="28">
        <v>7</v>
      </c>
      <c r="B17" s="29" t="s">
        <v>47</v>
      </c>
      <c r="C17" s="30" t="s">
        <v>237</v>
      </c>
      <c r="D17" s="31">
        <v>44798</v>
      </c>
      <c r="E17" s="37">
        <v>18882.349999999999</v>
      </c>
      <c r="F17" s="37">
        <v>18892.766666666666</v>
      </c>
      <c r="G17" s="38">
        <v>18488.583333333332</v>
      </c>
      <c r="H17" s="38">
        <v>18094.816666666666</v>
      </c>
      <c r="I17" s="38">
        <v>17690.633333333331</v>
      </c>
      <c r="J17" s="38">
        <v>19286.533333333333</v>
      </c>
      <c r="K17" s="38">
        <v>19690.716666666667</v>
      </c>
      <c r="L17" s="38">
        <v>20084.483333333334</v>
      </c>
      <c r="M17" s="28">
        <v>19296.95</v>
      </c>
      <c r="N17" s="28">
        <v>18499</v>
      </c>
      <c r="O17" s="39">
        <v>43240</v>
      </c>
      <c r="P17" s="40">
        <v>5.360623781676413E-2</v>
      </c>
    </row>
    <row r="18" spans="1:16" ht="12.75" customHeight="1">
      <c r="A18" s="28">
        <v>8</v>
      </c>
      <c r="B18" s="29" t="s">
        <v>44</v>
      </c>
      <c r="C18" s="30" t="s">
        <v>241</v>
      </c>
      <c r="D18" s="31">
        <v>44798</v>
      </c>
      <c r="E18" s="37">
        <v>111.15</v>
      </c>
      <c r="F18" s="37">
        <v>111.15000000000002</v>
      </c>
      <c r="G18" s="38">
        <v>109.65000000000003</v>
      </c>
      <c r="H18" s="38">
        <v>108.15000000000002</v>
      </c>
      <c r="I18" s="38">
        <v>106.65000000000003</v>
      </c>
      <c r="J18" s="38">
        <v>112.65000000000003</v>
      </c>
      <c r="K18" s="38">
        <v>114.15</v>
      </c>
      <c r="L18" s="38">
        <v>115.65000000000003</v>
      </c>
      <c r="M18" s="28">
        <v>112.65</v>
      </c>
      <c r="N18" s="28">
        <v>109.65</v>
      </c>
      <c r="O18" s="39">
        <v>22037400</v>
      </c>
      <c r="P18" s="40">
        <v>7.8203434610303837E-2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44798</v>
      </c>
      <c r="E19" s="37">
        <v>290.75</v>
      </c>
      <c r="F19" s="37">
        <v>291.85000000000002</v>
      </c>
      <c r="G19" s="38">
        <v>287.25000000000006</v>
      </c>
      <c r="H19" s="38">
        <v>283.75000000000006</v>
      </c>
      <c r="I19" s="38">
        <v>279.15000000000009</v>
      </c>
      <c r="J19" s="38">
        <v>295.35000000000002</v>
      </c>
      <c r="K19" s="38">
        <v>299.94999999999993</v>
      </c>
      <c r="L19" s="38">
        <v>303.45</v>
      </c>
      <c r="M19" s="28">
        <v>296.45</v>
      </c>
      <c r="N19" s="28">
        <v>288.35000000000002</v>
      </c>
      <c r="O19" s="39">
        <v>12719200</v>
      </c>
      <c r="P19" s="40">
        <v>1.5148371031334302E-2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44798</v>
      </c>
      <c r="E20" s="37">
        <v>2243.6</v>
      </c>
      <c r="F20" s="37">
        <v>2237.9666666666667</v>
      </c>
      <c r="G20" s="38">
        <v>2220.6333333333332</v>
      </c>
      <c r="H20" s="38">
        <v>2197.6666666666665</v>
      </c>
      <c r="I20" s="38">
        <v>2180.333333333333</v>
      </c>
      <c r="J20" s="38">
        <v>2260.9333333333334</v>
      </c>
      <c r="K20" s="38">
        <v>2278.2666666666664</v>
      </c>
      <c r="L20" s="38">
        <v>2301.2333333333336</v>
      </c>
      <c r="M20" s="28">
        <v>2255.3000000000002</v>
      </c>
      <c r="N20" s="28">
        <v>2215</v>
      </c>
      <c r="O20" s="39">
        <v>2461750</v>
      </c>
      <c r="P20" s="40">
        <v>9.7415914684167351E-3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44798</v>
      </c>
      <c r="E21" s="37">
        <v>2875.15</v>
      </c>
      <c r="F21" s="37">
        <v>2865.9</v>
      </c>
      <c r="G21" s="38">
        <v>2849.9500000000003</v>
      </c>
      <c r="H21" s="38">
        <v>2824.75</v>
      </c>
      <c r="I21" s="38">
        <v>2808.8</v>
      </c>
      <c r="J21" s="38">
        <v>2891.1000000000004</v>
      </c>
      <c r="K21" s="38">
        <v>2907.05</v>
      </c>
      <c r="L21" s="38">
        <v>2932.2500000000005</v>
      </c>
      <c r="M21" s="28">
        <v>2881.85</v>
      </c>
      <c r="N21" s="28">
        <v>2840.7</v>
      </c>
      <c r="O21" s="39">
        <v>19617500</v>
      </c>
      <c r="P21" s="40">
        <v>-1.0693281055070398E-3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44798</v>
      </c>
      <c r="E22" s="37">
        <v>791.25</v>
      </c>
      <c r="F22" s="37">
        <v>794.25</v>
      </c>
      <c r="G22" s="38">
        <v>785.3</v>
      </c>
      <c r="H22" s="38">
        <v>779.34999999999991</v>
      </c>
      <c r="I22" s="38">
        <v>770.39999999999986</v>
      </c>
      <c r="J22" s="38">
        <v>800.2</v>
      </c>
      <c r="K22" s="38">
        <v>809.15000000000009</v>
      </c>
      <c r="L22" s="38">
        <v>815.10000000000014</v>
      </c>
      <c r="M22" s="28">
        <v>803.2</v>
      </c>
      <c r="N22" s="28">
        <v>788.3</v>
      </c>
      <c r="O22" s="39">
        <v>74707500</v>
      </c>
      <c r="P22" s="40">
        <v>2.1966965708057349E-3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44798</v>
      </c>
      <c r="E23" s="37">
        <v>2958.85</v>
      </c>
      <c r="F23" s="37">
        <v>2958.0666666666671</v>
      </c>
      <c r="G23" s="38">
        <v>2931.5333333333342</v>
      </c>
      <c r="H23" s="38">
        <v>2904.2166666666672</v>
      </c>
      <c r="I23" s="38">
        <v>2877.6833333333343</v>
      </c>
      <c r="J23" s="38">
        <v>2985.3833333333341</v>
      </c>
      <c r="K23" s="38">
        <v>3011.916666666667</v>
      </c>
      <c r="L23" s="38">
        <v>3039.233333333334</v>
      </c>
      <c r="M23" s="28">
        <v>2984.6</v>
      </c>
      <c r="N23" s="28">
        <v>2930.75</v>
      </c>
      <c r="O23" s="39">
        <v>431400</v>
      </c>
      <c r="P23" s="40">
        <v>-5.186813186813187E-2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44798</v>
      </c>
      <c r="E24" s="37">
        <v>515</v>
      </c>
      <c r="F24" s="37">
        <v>515.66666666666663</v>
      </c>
      <c r="G24" s="38">
        <v>513.33333333333326</v>
      </c>
      <c r="H24" s="38">
        <v>511.66666666666663</v>
      </c>
      <c r="I24" s="38">
        <v>509.33333333333326</v>
      </c>
      <c r="J24" s="38">
        <v>517.33333333333326</v>
      </c>
      <c r="K24" s="38">
        <v>519.66666666666652</v>
      </c>
      <c r="L24" s="38">
        <v>521.33333333333326</v>
      </c>
      <c r="M24" s="28">
        <v>518</v>
      </c>
      <c r="N24" s="28">
        <v>514</v>
      </c>
      <c r="O24" s="39">
        <v>6221000</v>
      </c>
      <c r="P24" s="40">
        <v>-1.253968253968254E-2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44798</v>
      </c>
      <c r="E25" s="37">
        <v>386.95</v>
      </c>
      <c r="F25" s="37">
        <v>385.73333333333335</v>
      </c>
      <c r="G25" s="38">
        <v>381.41666666666669</v>
      </c>
      <c r="H25" s="38">
        <v>375.88333333333333</v>
      </c>
      <c r="I25" s="38">
        <v>371.56666666666666</v>
      </c>
      <c r="J25" s="38">
        <v>391.26666666666671</v>
      </c>
      <c r="K25" s="38">
        <v>395.58333333333331</v>
      </c>
      <c r="L25" s="38">
        <v>401.11666666666673</v>
      </c>
      <c r="M25" s="28">
        <v>390.05</v>
      </c>
      <c r="N25" s="28">
        <v>380.2</v>
      </c>
      <c r="O25" s="39">
        <v>53152200</v>
      </c>
      <c r="P25" s="40">
        <v>3.1076504067879464E-2</v>
      </c>
    </row>
    <row r="26" spans="1:16" ht="12.75" customHeight="1">
      <c r="A26" s="28">
        <v>16</v>
      </c>
      <c r="B26" s="227" t="s">
        <v>44</v>
      </c>
      <c r="C26" s="30" t="s">
        <v>53</v>
      </c>
      <c r="D26" s="31">
        <v>44798</v>
      </c>
      <c r="E26" s="37">
        <v>4315.1499999999996</v>
      </c>
      <c r="F26" s="37">
        <v>4330.0666666666666</v>
      </c>
      <c r="G26" s="38">
        <v>4260.1833333333334</v>
      </c>
      <c r="H26" s="38">
        <v>4205.2166666666672</v>
      </c>
      <c r="I26" s="38">
        <v>4135.3333333333339</v>
      </c>
      <c r="J26" s="38">
        <v>4385.0333333333328</v>
      </c>
      <c r="K26" s="38">
        <v>4454.9166666666661</v>
      </c>
      <c r="L26" s="38">
        <v>4509.8833333333323</v>
      </c>
      <c r="M26" s="28">
        <v>4399.95</v>
      </c>
      <c r="N26" s="28">
        <v>4275.1000000000004</v>
      </c>
      <c r="O26" s="39">
        <v>1990375</v>
      </c>
      <c r="P26" s="40">
        <v>3.6721140699264278E-2</v>
      </c>
    </row>
    <row r="27" spans="1:16" ht="12.75" customHeight="1">
      <c r="A27" s="28">
        <v>17</v>
      </c>
      <c r="B27" s="29" t="s">
        <v>49</v>
      </c>
      <c r="C27" s="30" t="s">
        <v>54</v>
      </c>
      <c r="D27" s="31">
        <v>44798</v>
      </c>
      <c r="E27" s="37">
        <v>236.95</v>
      </c>
      <c r="F27" s="37">
        <v>236.51666666666665</v>
      </c>
      <c r="G27" s="38">
        <v>232.58333333333331</v>
      </c>
      <c r="H27" s="38">
        <v>228.21666666666667</v>
      </c>
      <c r="I27" s="38">
        <v>224.28333333333333</v>
      </c>
      <c r="J27" s="38">
        <v>240.8833333333333</v>
      </c>
      <c r="K27" s="38">
        <v>244.81666666666663</v>
      </c>
      <c r="L27" s="38">
        <v>249.18333333333328</v>
      </c>
      <c r="M27" s="28">
        <v>240.45</v>
      </c>
      <c r="N27" s="28">
        <v>232.15</v>
      </c>
      <c r="O27" s="39">
        <v>12813500</v>
      </c>
      <c r="P27" s="40">
        <v>2.7793374508702975E-2</v>
      </c>
    </row>
    <row r="28" spans="1:16" ht="12.75" customHeight="1">
      <c r="A28" s="28">
        <v>18</v>
      </c>
      <c r="B28" s="29" t="s">
        <v>49</v>
      </c>
      <c r="C28" s="30" t="s">
        <v>55</v>
      </c>
      <c r="D28" s="31">
        <v>44798</v>
      </c>
      <c r="E28" s="37">
        <v>147.75</v>
      </c>
      <c r="F28" s="37">
        <v>147.91666666666666</v>
      </c>
      <c r="G28" s="38">
        <v>146.33333333333331</v>
      </c>
      <c r="H28" s="38">
        <v>144.91666666666666</v>
      </c>
      <c r="I28" s="38">
        <v>143.33333333333331</v>
      </c>
      <c r="J28" s="38">
        <v>149.33333333333331</v>
      </c>
      <c r="K28" s="38">
        <v>150.91666666666663</v>
      </c>
      <c r="L28" s="38">
        <v>152.33333333333331</v>
      </c>
      <c r="M28" s="28">
        <v>149.5</v>
      </c>
      <c r="N28" s="28">
        <v>146.5</v>
      </c>
      <c r="O28" s="39">
        <v>41730000</v>
      </c>
      <c r="P28" s="40">
        <v>-2.9196231243457021E-2</v>
      </c>
    </row>
    <row r="29" spans="1:16" ht="12.75" customHeight="1">
      <c r="A29" s="28">
        <v>19</v>
      </c>
      <c r="B29" s="228" t="s">
        <v>56</v>
      </c>
      <c r="C29" s="30" t="s">
        <v>57</v>
      </c>
      <c r="D29" s="31">
        <v>44798</v>
      </c>
      <c r="E29" s="37">
        <v>3433.35</v>
      </c>
      <c r="F29" s="37">
        <v>3423.1</v>
      </c>
      <c r="G29" s="38">
        <v>3403.7999999999997</v>
      </c>
      <c r="H29" s="38">
        <v>3374.25</v>
      </c>
      <c r="I29" s="38">
        <v>3354.95</v>
      </c>
      <c r="J29" s="38">
        <v>3452.6499999999996</v>
      </c>
      <c r="K29" s="38">
        <v>3471.95</v>
      </c>
      <c r="L29" s="38">
        <v>3501.4999999999995</v>
      </c>
      <c r="M29" s="28">
        <v>3442.4</v>
      </c>
      <c r="N29" s="28">
        <v>3393.55</v>
      </c>
      <c r="O29" s="39">
        <v>5992200</v>
      </c>
      <c r="P29" s="40">
        <v>6.3144459745406913E-3</v>
      </c>
    </row>
    <row r="30" spans="1:16" ht="12.75" customHeight="1">
      <c r="A30" s="28">
        <v>20</v>
      </c>
      <c r="B30" s="29" t="s">
        <v>44</v>
      </c>
      <c r="C30" s="30" t="s">
        <v>302</v>
      </c>
      <c r="D30" s="31">
        <v>44798</v>
      </c>
      <c r="E30" s="37">
        <v>1991.7</v>
      </c>
      <c r="F30" s="37">
        <v>1994.7</v>
      </c>
      <c r="G30" s="38">
        <v>1977.25</v>
      </c>
      <c r="H30" s="38">
        <v>1962.8</v>
      </c>
      <c r="I30" s="38">
        <v>1945.35</v>
      </c>
      <c r="J30" s="38">
        <v>2009.15</v>
      </c>
      <c r="K30" s="38">
        <v>2026.6000000000004</v>
      </c>
      <c r="L30" s="38">
        <v>2041.0500000000002</v>
      </c>
      <c r="M30" s="28">
        <v>2012.15</v>
      </c>
      <c r="N30" s="28">
        <v>1980.25</v>
      </c>
      <c r="O30" s="39">
        <v>659450</v>
      </c>
      <c r="P30" s="40">
        <v>-1.6406890894175553E-2</v>
      </c>
    </row>
    <row r="31" spans="1:16" ht="12.75" customHeight="1">
      <c r="A31" s="28">
        <v>21</v>
      </c>
      <c r="B31" s="29" t="s">
        <v>44</v>
      </c>
      <c r="C31" s="30" t="s">
        <v>303</v>
      </c>
      <c r="D31" s="31">
        <v>44798</v>
      </c>
      <c r="E31" s="37">
        <v>9259</v>
      </c>
      <c r="F31" s="37">
        <v>9306.6666666666661</v>
      </c>
      <c r="G31" s="38">
        <v>9183.3333333333321</v>
      </c>
      <c r="H31" s="38">
        <v>9107.6666666666661</v>
      </c>
      <c r="I31" s="38">
        <v>8984.3333333333321</v>
      </c>
      <c r="J31" s="38">
        <v>9382.3333333333321</v>
      </c>
      <c r="K31" s="38">
        <v>9505.6666666666642</v>
      </c>
      <c r="L31" s="38">
        <v>9581.3333333333321</v>
      </c>
      <c r="M31" s="28">
        <v>9430</v>
      </c>
      <c r="N31" s="28">
        <v>9231</v>
      </c>
      <c r="O31" s="39">
        <v>107775</v>
      </c>
      <c r="P31" s="40">
        <v>-4.96031746031746E-2</v>
      </c>
    </row>
    <row r="32" spans="1:16" ht="12.75" customHeight="1">
      <c r="A32" s="28">
        <v>22</v>
      </c>
      <c r="B32" s="29" t="s">
        <v>58</v>
      </c>
      <c r="C32" s="30" t="s">
        <v>59</v>
      </c>
      <c r="D32" s="31">
        <v>44798</v>
      </c>
      <c r="E32" s="37">
        <v>633.70000000000005</v>
      </c>
      <c r="F32" s="37">
        <v>635.6</v>
      </c>
      <c r="G32" s="38">
        <v>628.1</v>
      </c>
      <c r="H32" s="38">
        <v>622.5</v>
      </c>
      <c r="I32" s="38">
        <v>615</v>
      </c>
      <c r="J32" s="38">
        <v>641.20000000000005</v>
      </c>
      <c r="K32" s="38">
        <v>648.70000000000005</v>
      </c>
      <c r="L32" s="38">
        <v>654.30000000000007</v>
      </c>
      <c r="M32" s="28">
        <v>643.1</v>
      </c>
      <c r="N32" s="28">
        <v>630</v>
      </c>
      <c r="O32" s="39">
        <v>7302000</v>
      </c>
      <c r="P32" s="40">
        <v>6.97333723996484E-2</v>
      </c>
    </row>
    <row r="33" spans="1:16" ht="12.75" customHeight="1">
      <c r="A33" s="28">
        <v>23</v>
      </c>
      <c r="B33" s="29" t="s">
        <v>47</v>
      </c>
      <c r="C33" s="30" t="s">
        <v>60</v>
      </c>
      <c r="D33" s="31">
        <v>44798</v>
      </c>
      <c r="E33" s="37">
        <v>594.70000000000005</v>
      </c>
      <c r="F33" s="37">
        <v>591.38333333333333</v>
      </c>
      <c r="G33" s="38">
        <v>576.26666666666665</v>
      </c>
      <c r="H33" s="38">
        <v>557.83333333333337</v>
      </c>
      <c r="I33" s="38">
        <v>542.7166666666667</v>
      </c>
      <c r="J33" s="38">
        <v>609.81666666666661</v>
      </c>
      <c r="K33" s="38">
        <v>624.93333333333317</v>
      </c>
      <c r="L33" s="38">
        <v>643.36666666666656</v>
      </c>
      <c r="M33" s="28">
        <v>606.5</v>
      </c>
      <c r="N33" s="28">
        <v>572.95000000000005</v>
      </c>
      <c r="O33" s="39">
        <v>13127000</v>
      </c>
      <c r="P33" s="40">
        <v>1.5628626692456481E-2</v>
      </c>
    </row>
    <row r="34" spans="1:16" ht="12.75" customHeight="1">
      <c r="A34" s="28">
        <v>24</v>
      </c>
      <c r="B34" s="29" t="s">
        <v>58</v>
      </c>
      <c r="C34" s="30" t="s">
        <v>61</v>
      </c>
      <c r="D34" s="31">
        <v>44798</v>
      </c>
      <c r="E34" s="37">
        <v>761.6</v>
      </c>
      <c r="F34" s="37">
        <v>759.80000000000007</v>
      </c>
      <c r="G34" s="38">
        <v>756.30000000000018</v>
      </c>
      <c r="H34" s="38">
        <v>751.00000000000011</v>
      </c>
      <c r="I34" s="38">
        <v>747.50000000000023</v>
      </c>
      <c r="J34" s="38">
        <v>765.10000000000014</v>
      </c>
      <c r="K34" s="38">
        <v>768.59999999999991</v>
      </c>
      <c r="L34" s="38">
        <v>773.90000000000009</v>
      </c>
      <c r="M34" s="28">
        <v>763.3</v>
      </c>
      <c r="N34" s="28">
        <v>754.5</v>
      </c>
      <c r="O34" s="39">
        <v>49022400</v>
      </c>
      <c r="P34" s="40">
        <v>-3.00183038438072E-3</v>
      </c>
    </row>
    <row r="35" spans="1:16" ht="12.75" customHeight="1">
      <c r="A35" s="28">
        <v>25</v>
      </c>
      <c r="B35" s="29" t="s">
        <v>49</v>
      </c>
      <c r="C35" s="30" t="s">
        <v>62</v>
      </c>
      <c r="D35" s="31">
        <v>44798</v>
      </c>
      <c r="E35" s="37">
        <v>4036.85</v>
      </c>
      <c r="F35" s="37">
        <v>4033.85</v>
      </c>
      <c r="G35" s="38">
        <v>4014.1</v>
      </c>
      <c r="H35" s="38">
        <v>3991.35</v>
      </c>
      <c r="I35" s="38">
        <v>3971.6</v>
      </c>
      <c r="J35" s="38">
        <v>4056.6</v>
      </c>
      <c r="K35" s="38">
        <v>4076.35</v>
      </c>
      <c r="L35" s="38">
        <v>4099.1000000000004</v>
      </c>
      <c r="M35" s="28">
        <v>4053.6</v>
      </c>
      <c r="N35" s="28">
        <v>4011.1</v>
      </c>
      <c r="O35" s="39">
        <v>1906250</v>
      </c>
      <c r="P35" s="40">
        <v>1.1273209549071617E-2</v>
      </c>
    </row>
    <row r="36" spans="1:16" ht="12.75" customHeight="1">
      <c r="A36" s="28">
        <v>26</v>
      </c>
      <c r="B36" s="29" t="s">
        <v>63</v>
      </c>
      <c r="C36" s="30" t="s">
        <v>64</v>
      </c>
      <c r="D36" s="31">
        <v>44798</v>
      </c>
      <c r="E36" s="37">
        <v>15806.5</v>
      </c>
      <c r="F36" s="37">
        <v>15805.516666666668</v>
      </c>
      <c r="G36" s="38">
        <v>15699.383333333337</v>
      </c>
      <c r="H36" s="38">
        <v>15592.266666666668</v>
      </c>
      <c r="I36" s="38">
        <v>15486.133333333337</v>
      </c>
      <c r="J36" s="38">
        <v>15912.633333333337</v>
      </c>
      <c r="K36" s="38">
        <v>16018.766666666668</v>
      </c>
      <c r="L36" s="38">
        <v>16125.883333333337</v>
      </c>
      <c r="M36" s="28">
        <v>15911.65</v>
      </c>
      <c r="N36" s="28">
        <v>15698.4</v>
      </c>
      <c r="O36" s="39">
        <v>760700</v>
      </c>
      <c r="P36" s="40">
        <v>2.0320568707665482E-2</v>
      </c>
    </row>
    <row r="37" spans="1:16" ht="12.75" customHeight="1">
      <c r="A37" s="28">
        <v>27</v>
      </c>
      <c r="B37" s="29" t="s">
        <v>63</v>
      </c>
      <c r="C37" s="30" t="s">
        <v>65</v>
      </c>
      <c r="D37" s="31">
        <v>44798</v>
      </c>
      <c r="E37" s="37">
        <v>7321</v>
      </c>
      <c r="F37" s="37">
        <v>7325.6000000000013</v>
      </c>
      <c r="G37" s="38">
        <v>7283.5000000000027</v>
      </c>
      <c r="H37" s="38">
        <v>7246.0000000000018</v>
      </c>
      <c r="I37" s="38">
        <v>7203.9000000000033</v>
      </c>
      <c r="J37" s="38">
        <v>7363.1000000000022</v>
      </c>
      <c r="K37" s="38">
        <v>7405.2000000000007</v>
      </c>
      <c r="L37" s="38">
        <v>7442.7000000000016</v>
      </c>
      <c r="M37" s="28">
        <v>7367.7</v>
      </c>
      <c r="N37" s="28">
        <v>7288.1</v>
      </c>
      <c r="O37" s="39">
        <v>4445000</v>
      </c>
      <c r="P37" s="40">
        <v>-9.9395829273046191E-3</v>
      </c>
    </row>
    <row r="38" spans="1:16" ht="12.75" customHeight="1">
      <c r="A38" s="28">
        <v>28</v>
      </c>
      <c r="B38" s="29" t="s">
        <v>49</v>
      </c>
      <c r="C38" s="30" t="s">
        <v>66</v>
      </c>
      <c r="D38" s="31">
        <v>44798</v>
      </c>
      <c r="E38" s="37">
        <v>2184.4499999999998</v>
      </c>
      <c r="F38" s="37">
        <v>2185.8333333333335</v>
      </c>
      <c r="G38" s="38">
        <v>2163.2666666666669</v>
      </c>
      <c r="H38" s="38">
        <v>2142.0833333333335</v>
      </c>
      <c r="I38" s="38">
        <v>2119.5166666666669</v>
      </c>
      <c r="J38" s="38">
        <v>2207.0166666666669</v>
      </c>
      <c r="K38" s="38">
        <v>2229.5833333333335</v>
      </c>
      <c r="L38" s="38">
        <v>2250.7666666666669</v>
      </c>
      <c r="M38" s="28">
        <v>2208.4</v>
      </c>
      <c r="N38" s="28">
        <v>2164.65</v>
      </c>
      <c r="O38" s="39">
        <v>2067000</v>
      </c>
      <c r="P38" s="40">
        <v>2.911208151382824E-3</v>
      </c>
    </row>
    <row r="39" spans="1:16" ht="12.75" customHeight="1">
      <c r="A39" s="28">
        <v>29</v>
      </c>
      <c r="B39" s="29" t="s">
        <v>44</v>
      </c>
      <c r="C39" s="30" t="s">
        <v>309</v>
      </c>
      <c r="D39" s="31">
        <v>44798</v>
      </c>
      <c r="E39" s="37">
        <v>340.55</v>
      </c>
      <c r="F39" s="37">
        <v>340.1</v>
      </c>
      <c r="G39" s="38">
        <v>336.80000000000007</v>
      </c>
      <c r="H39" s="38">
        <v>333.05000000000007</v>
      </c>
      <c r="I39" s="38">
        <v>329.75000000000011</v>
      </c>
      <c r="J39" s="38">
        <v>343.85</v>
      </c>
      <c r="K39" s="38">
        <v>347.15</v>
      </c>
      <c r="L39" s="38">
        <v>350.9</v>
      </c>
      <c r="M39" s="28">
        <v>343.4</v>
      </c>
      <c r="N39" s="28">
        <v>336.35</v>
      </c>
      <c r="O39" s="39">
        <v>8425600</v>
      </c>
      <c r="P39" s="40">
        <v>-1.6068759342301942E-2</v>
      </c>
    </row>
    <row r="40" spans="1:16" ht="12.75" customHeight="1">
      <c r="A40" s="28">
        <v>30</v>
      </c>
      <c r="B40" s="29" t="s">
        <v>58</v>
      </c>
      <c r="C40" s="30" t="s">
        <v>67</v>
      </c>
      <c r="D40" s="31">
        <v>44798</v>
      </c>
      <c r="E40" s="37">
        <v>272.05</v>
      </c>
      <c r="F40" s="37">
        <v>272.38333333333333</v>
      </c>
      <c r="G40" s="38">
        <v>270.31666666666666</v>
      </c>
      <c r="H40" s="38">
        <v>268.58333333333331</v>
      </c>
      <c r="I40" s="38">
        <v>266.51666666666665</v>
      </c>
      <c r="J40" s="38">
        <v>274.11666666666667</v>
      </c>
      <c r="K40" s="38">
        <v>276.18333333333328</v>
      </c>
      <c r="L40" s="38">
        <v>277.91666666666669</v>
      </c>
      <c r="M40" s="28">
        <v>274.45</v>
      </c>
      <c r="N40" s="28">
        <v>270.64999999999998</v>
      </c>
      <c r="O40" s="39">
        <v>32887800</v>
      </c>
      <c r="P40" s="40">
        <v>1.5902140672782873E-2</v>
      </c>
    </row>
    <row r="41" spans="1:16" ht="12.75" customHeight="1">
      <c r="A41" s="28">
        <v>31</v>
      </c>
      <c r="B41" s="29" t="s">
        <v>58</v>
      </c>
      <c r="C41" s="30" t="s">
        <v>68</v>
      </c>
      <c r="D41" s="31">
        <v>44798</v>
      </c>
      <c r="E41" s="37">
        <v>123.25</v>
      </c>
      <c r="F41" s="37">
        <v>123.48333333333335</v>
      </c>
      <c r="G41" s="38">
        <v>122.4166666666667</v>
      </c>
      <c r="H41" s="38">
        <v>121.58333333333336</v>
      </c>
      <c r="I41" s="38">
        <v>120.51666666666671</v>
      </c>
      <c r="J41" s="38">
        <v>124.31666666666669</v>
      </c>
      <c r="K41" s="38">
        <v>125.38333333333335</v>
      </c>
      <c r="L41" s="38">
        <v>126.21666666666668</v>
      </c>
      <c r="M41" s="28">
        <v>124.55</v>
      </c>
      <c r="N41" s="28">
        <v>122.65</v>
      </c>
      <c r="O41" s="39">
        <v>101661300</v>
      </c>
      <c r="P41" s="40">
        <v>-1.985335589396503E-2</v>
      </c>
    </row>
    <row r="42" spans="1:16" ht="12.75" customHeight="1">
      <c r="A42" s="28">
        <v>32</v>
      </c>
      <c r="B42" s="29" t="s">
        <v>56</v>
      </c>
      <c r="C42" s="30" t="s">
        <v>69</v>
      </c>
      <c r="D42" s="31">
        <v>44798</v>
      </c>
      <c r="E42" s="37">
        <v>1917.05</v>
      </c>
      <c r="F42" s="37">
        <v>1914.5</v>
      </c>
      <c r="G42" s="38">
        <v>1890.5</v>
      </c>
      <c r="H42" s="38">
        <v>1863.95</v>
      </c>
      <c r="I42" s="38">
        <v>1839.95</v>
      </c>
      <c r="J42" s="38">
        <v>1941.05</v>
      </c>
      <c r="K42" s="38">
        <v>1965.05</v>
      </c>
      <c r="L42" s="38">
        <v>1991.6</v>
      </c>
      <c r="M42" s="28">
        <v>1938.5</v>
      </c>
      <c r="N42" s="28">
        <v>1887.95</v>
      </c>
      <c r="O42" s="39">
        <v>2235475</v>
      </c>
      <c r="P42" s="40">
        <v>-5.5865272938443671E-2</v>
      </c>
    </row>
    <row r="43" spans="1:16" ht="12.75" customHeight="1">
      <c r="A43" s="28">
        <v>33</v>
      </c>
      <c r="B43" s="29" t="s">
        <v>70</v>
      </c>
      <c r="C43" s="30" t="s">
        <v>71</v>
      </c>
      <c r="D43" s="31">
        <v>44798</v>
      </c>
      <c r="E43" s="37">
        <v>292.05</v>
      </c>
      <c r="F43" s="37">
        <v>291.0333333333333</v>
      </c>
      <c r="G43" s="38">
        <v>289.06666666666661</v>
      </c>
      <c r="H43" s="38">
        <v>286.08333333333331</v>
      </c>
      <c r="I43" s="38">
        <v>284.11666666666662</v>
      </c>
      <c r="J43" s="38">
        <v>294.01666666666659</v>
      </c>
      <c r="K43" s="38">
        <v>295.98333333333329</v>
      </c>
      <c r="L43" s="38">
        <v>298.96666666666658</v>
      </c>
      <c r="M43" s="28">
        <v>293</v>
      </c>
      <c r="N43" s="28">
        <v>288.05</v>
      </c>
      <c r="O43" s="39">
        <v>26372000</v>
      </c>
      <c r="P43" s="40">
        <v>-2.6374859708193043E-2</v>
      </c>
    </row>
    <row r="44" spans="1:16" ht="12.75" customHeight="1">
      <c r="A44" s="28">
        <v>34</v>
      </c>
      <c r="B44" s="29" t="s">
        <v>56</v>
      </c>
      <c r="C44" s="30" t="s">
        <v>72</v>
      </c>
      <c r="D44" s="31">
        <v>44798</v>
      </c>
      <c r="E44" s="37">
        <v>674.75</v>
      </c>
      <c r="F44" s="37">
        <v>674.25</v>
      </c>
      <c r="G44" s="38">
        <v>671.5</v>
      </c>
      <c r="H44" s="38">
        <v>668.25</v>
      </c>
      <c r="I44" s="38">
        <v>665.5</v>
      </c>
      <c r="J44" s="38">
        <v>677.5</v>
      </c>
      <c r="K44" s="38">
        <v>680.25</v>
      </c>
      <c r="L44" s="38">
        <v>683.5</v>
      </c>
      <c r="M44" s="28">
        <v>677</v>
      </c>
      <c r="N44" s="28">
        <v>671</v>
      </c>
      <c r="O44" s="39">
        <v>7001500</v>
      </c>
      <c r="P44" s="40">
        <v>4.2600189334174822E-3</v>
      </c>
    </row>
    <row r="45" spans="1:16" ht="12.75" customHeight="1">
      <c r="A45" s="28">
        <v>35</v>
      </c>
      <c r="B45" s="29" t="s">
        <v>49</v>
      </c>
      <c r="C45" s="30" t="s">
        <v>73</v>
      </c>
      <c r="D45" s="31">
        <v>44798</v>
      </c>
      <c r="E45" s="37">
        <v>792.5</v>
      </c>
      <c r="F45" s="37">
        <v>781.31666666666661</v>
      </c>
      <c r="G45" s="38">
        <v>761.73333333333323</v>
      </c>
      <c r="H45" s="38">
        <v>730.96666666666658</v>
      </c>
      <c r="I45" s="38">
        <v>711.38333333333321</v>
      </c>
      <c r="J45" s="38">
        <v>812.08333333333326</v>
      </c>
      <c r="K45" s="38">
        <v>831.66666666666674</v>
      </c>
      <c r="L45" s="38">
        <v>862.43333333333328</v>
      </c>
      <c r="M45" s="28">
        <v>800.9</v>
      </c>
      <c r="N45" s="28">
        <v>750.55</v>
      </c>
      <c r="O45" s="39">
        <v>7973000</v>
      </c>
      <c r="P45" s="40">
        <v>9.911772814998622E-2</v>
      </c>
    </row>
    <row r="46" spans="1:16" ht="12.75" customHeight="1">
      <c r="A46" s="28">
        <v>36</v>
      </c>
      <c r="B46" s="29" t="s">
        <v>74</v>
      </c>
      <c r="C46" s="30" t="s">
        <v>75</v>
      </c>
      <c r="D46" s="31">
        <v>44798</v>
      </c>
      <c r="E46" s="37">
        <v>709.9</v>
      </c>
      <c r="F46" s="37">
        <v>710.15</v>
      </c>
      <c r="G46" s="38">
        <v>706.9</v>
      </c>
      <c r="H46" s="38">
        <v>703.9</v>
      </c>
      <c r="I46" s="38">
        <v>700.65</v>
      </c>
      <c r="J46" s="38">
        <v>713.15</v>
      </c>
      <c r="K46" s="38">
        <v>716.4</v>
      </c>
      <c r="L46" s="38">
        <v>719.4</v>
      </c>
      <c r="M46" s="28">
        <v>713.4</v>
      </c>
      <c r="N46" s="28">
        <v>707.15</v>
      </c>
      <c r="O46" s="39">
        <v>46020850</v>
      </c>
      <c r="P46" s="40">
        <v>-1.2998920152401132E-2</v>
      </c>
    </row>
    <row r="47" spans="1:16" ht="12.75" customHeight="1">
      <c r="A47" s="28">
        <v>37</v>
      </c>
      <c r="B47" s="29" t="s">
        <v>70</v>
      </c>
      <c r="C47" s="30" t="s">
        <v>76</v>
      </c>
      <c r="D47" s="31">
        <v>44798</v>
      </c>
      <c r="E47" s="37">
        <v>53.2</v>
      </c>
      <c r="F47" s="37">
        <v>53.316666666666663</v>
      </c>
      <c r="G47" s="38">
        <v>52.933333333333323</v>
      </c>
      <c r="H47" s="38">
        <v>52.666666666666657</v>
      </c>
      <c r="I47" s="38">
        <v>52.283333333333317</v>
      </c>
      <c r="J47" s="38">
        <v>53.583333333333329</v>
      </c>
      <c r="K47" s="38">
        <v>53.966666666666669</v>
      </c>
      <c r="L47" s="38">
        <v>54.233333333333334</v>
      </c>
      <c r="M47" s="28">
        <v>53.7</v>
      </c>
      <c r="N47" s="28">
        <v>53.05</v>
      </c>
      <c r="O47" s="39">
        <v>93901500</v>
      </c>
      <c r="P47" s="40">
        <v>-8.9375488772204222E-4</v>
      </c>
    </row>
    <row r="48" spans="1:16" ht="12.75" customHeight="1">
      <c r="A48" s="28">
        <v>38</v>
      </c>
      <c r="B48" s="29" t="s">
        <v>47</v>
      </c>
      <c r="C48" s="30" t="s">
        <v>77</v>
      </c>
      <c r="D48" s="31">
        <v>44798</v>
      </c>
      <c r="E48" s="37">
        <v>311.89999999999998</v>
      </c>
      <c r="F48" s="37">
        <v>313.0333333333333</v>
      </c>
      <c r="G48" s="38">
        <v>310.06666666666661</v>
      </c>
      <c r="H48" s="38">
        <v>308.23333333333329</v>
      </c>
      <c r="I48" s="38">
        <v>305.26666666666659</v>
      </c>
      <c r="J48" s="38">
        <v>314.86666666666662</v>
      </c>
      <c r="K48" s="38">
        <v>317.83333333333331</v>
      </c>
      <c r="L48" s="38">
        <v>319.66666666666663</v>
      </c>
      <c r="M48" s="28">
        <v>316</v>
      </c>
      <c r="N48" s="28">
        <v>311.2</v>
      </c>
      <c r="O48" s="39">
        <v>17447800</v>
      </c>
      <c r="P48" s="40">
        <v>3.9178082191780823E-2</v>
      </c>
    </row>
    <row r="49" spans="1:16" ht="12.75" customHeight="1">
      <c r="A49" s="28">
        <v>39</v>
      </c>
      <c r="B49" s="29" t="s">
        <v>49</v>
      </c>
      <c r="C49" s="30" t="s">
        <v>78</v>
      </c>
      <c r="D49" s="31">
        <v>44798</v>
      </c>
      <c r="E49" s="37">
        <v>17326.25</v>
      </c>
      <c r="F49" s="37">
        <v>17399.966666666667</v>
      </c>
      <c r="G49" s="38">
        <v>17225.933333333334</v>
      </c>
      <c r="H49" s="38">
        <v>17125.616666666669</v>
      </c>
      <c r="I49" s="38">
        <v>16951.583333333336</v>
      </c>
      <c r="J49" s="38">
        <v>17500.283333333333</v>
      </c>
      <c r="K49" s="38">
        <v>17674.316666666666</v>
      </c>
      <c r="L49" s="38">
        <v>17774.633333333331</v>
      </c>
      <c r="M49" s="28">
        <v>17574</v>
      </c>
      <c r="N49" s="28">
        <v>17299.650000000001</v>
      </c>
      <c r="O49" s="39">
        <v>172100</v>
      </c>
      <c r="P49" s="40">
        <v>-1.450536698578474E-3</v>
      </c>
    </row>
    <row r="50" spans="1:16" ht="12.75" customHeight="1">
      <c r="A50" s="28">
        <v>40</v>
      </c>
      <c r="B50" s="29" t="s">
        <v>79</v>
      </c>
      <c r="C50" s="30" t="s">
        <v>80</v>
      </c>
      <c r="D50" s="31">
        <v>44798</v>
      </c>
      <c r="E50" s="37">
        <v>328.4</v>
      </c>
      <c r="F50" s="37">
        <v>326.99999999999994</v>
      </c>
      <c r="G50" s="38">
        <v>324.0499999999999</v>
      </c>
      <c r="H50" s="38">
        <v>319.69999999999993</v>
      </c>
      <c r="I50" s="38">
        <v>316.74999999999989</v>
      </c>
      <c r="J50" s="38">
        <v>331.34999999999991</v>
      </c>
      <c r="K50" s="38">
        <v>334.29999999999995</v>
      </c>
      <c r="L50" s="38">
        <v>338.64999999999992</v>
      </c>
      <c r="M50" s="28">
        <v>329.95</v>
      </c>
      <c r="N50" s="28">
        <v>322.64999999999998</v>
      </c>
      <c r="O50" s="39">
        <v>15087600</v>
      </c>
      <c r="P50" s="40">
        <v>9.1500120394895253E-3</v>
      </c>
    </row>
    <row r="51" spans="1:16" ht="12.75" customHeight="1">
      <c r="A51" s="28">
        <v>41</v>
      </c>
      <c r="B51" s="29" t="s">
        <v>56</v>
      </c>
      <c r="C51" s="30" t="s">
        <v>81</v>
      </c>
      <c r="D51" s="31">
        <v>44798</v>
      </c>
      <c r="E51" s="37">
        <v>3670.05</v>
      </c>
      <c r="F51" s="37">
        <v>3654.3333333333335</v>
      </c>
      <c r="G51" s="38">
        <v>3630.7166666666672</v>
      </c>
      <c r="H51" s="38">
        <v>3591.3833333333337</v>
      </c>
      <c r="I51" s="38">
        <v>3567.7666666666673</v>
      </c>
      <c r="J51" s="38">
        <v>3693.666666666667</v>
      </c>
      <c r="K51" s="38">
        <v>3717.2833333333328</v>
      </c>
      <c r="L51" s="38">
        <v>3756.6166666666668</v>
      </c>
      <c r="M51" s="28">
        <v>3677.95</v>
      </c>
      <c r="N51" s="28">
        <v>3615</v>
      </c>
      <c r="O51" s="39">
        <v>1822200</v>
      </c>
      <c r="P51" s="40">
        <v>-3.9228092375830435E-2</v>
      </c>
    </row>
    <row r="52" spans="1:16" ht="12.75" customHeight="1">
      <c r="A52" s="28">
        <v>42</v>
      </c>
      <c r="B52" s="29" t="s">
        <v>86</v>
      </c>
      <c r="C52" s="30" t="s">
        <v>314</v>
      </c>
      <c r="D52" s="31">
        <v>44798</v>
      </c>
      <c r="E52" s="37">
        <v>342.1</v>
      </c>
      <c r="F52" s="37">
        <v>342.81666666666661</v>
      </c>
      <c r="G52" s="38">
        <v>339.93333333333322</v>
      </c>
      <c r="H52" s="38">
        <v>337.76666666666659</v>
      </c>
      <c r="I52" s="38">
        <v>334.88333333333321</v>
      </c>
      <c r="J52" s="38">
        <v>344.98333333333323</v>
      </c>
      <c r="K52" s="38">
        <v>347.86666666666667</v>
      </c>
      <c r="L52" s="38">
        <v>350.03333333333325</v>
      </c>
      <c r="M52" s="28">
        <v>345.7</v>
      </c>
      <c r="N52" s="28">
        <v>340.65</v>
      </c>
      <c r="O52" s="39">
        <v>6003400</v>
      </c>
      <c r="P52" s="40">
        <v>1.9651137116361229E-2</v>
      </c>
    </row>
    <row r="53" spans="1:16" ht="12.75" customHeight="1">
      <c r="A53" s="28">
        <v>43</v>
      </c>
      <c r="B53" s="29" t="s">
        <v>58</v>
      </c>
      <c r="C53" s="30" t="s">
        <v>82</v>
      </c>
      <c r="D53" s="31">
        <v>44798</v>
      </c>
      <c r="E53" s="37">
        <v>231.7</v>
      </c>
      <c r="F53" s="37">
        <v>232.53333333333333</v>
      </c>
      <c r="G53" s="38">
        <v>229.76666666666665</v>
      </c>
      <c r="H53" s="38">
        <v>227.83333333333331</v>
      </c>
      <c r="I53" s="38">
        <v>225.06666666666663</v>
      </c>
      <c r="J53" s="38">
        <v>234.46666666666667</v>
      </c>
      <c r="K53" s="38">
        <v>237.23333333333338</v>
      </c>
      <c r="L53" s="38">
        <v>239.16666666666669</v>
      </c>
      <c r="M53" s="28">
        <v>235.3</v>
      </c>
      <c r="N53" s="28">
        <v>230.6</v>
      </c>
      <c r="O53" s="39">
        <v>39803400</v>
      </c>
      <c r="P53" s="40">
        <v>-4.2105263157894736E-2</v>
      </c>
    </row>
    <row r="54" spans="1:16" ht="12.75" customHeight="1">
      <c r="A54" s="28">
        <v>44</v>
      </c>
      <c r="B54" s="29" t="s">
        <v>63</v>
      </c>
      <c r="C54" s="30" t="s">
        <v>321</v>
      </c>
      <c r="D54" s="31">
        <v>44798</v>
      </c>
      <c r="E54" s="37">
        <v>601.04999999999995</v>
      </c>
      <c r="F54" s="37">
        <v>599.26666666666665</v>
      </c>
      <c r="G54" s="38">
        <v>591.0333333333333</v>
      </c>
      <c r="H54" s="38">
        <v>581.01666666666665</v>
      </c>
      <c r="I54" s="38">
        <v>572.7833333333333</v>
      </c>
      <c r="J54" s="38">
        <v>609.2833333333333</v>
      </c>
      <c r="K54" s="38">
        <v>617.51666666666665</v>
      </c>
      <c r="L54" s="38">
        <v>627.5333333333333</v>
      </c>
      <c r="M54" s="28">
        <v>607.5</v>
      </c>
      <c r="N54" s="28">
        <v>589.25</v>
      </c>
      <c r="O54" s="39">
        <v>2819700</v>
      </c>
      <c r="P54" s="40">
        <v>1.6163035839775124E-2</v>
      </c>
    </row>
    <row r="55" spans="1:16" ht="12.75" customHeight="1">
      <c r="A55" s="28">
        <v>45</v>
      </c>
      <c r="B55" s="29" t="s">
        <v>44</v>
      </c>
      <c r="C55" s="30" t="s">
        <v>332</v>
      </c>
      <c r="D55" s="31">
        <v>44798</v>
      </c>
      <c r="E55" s="37">
        <v>341.2</v>
      </c>
      <c r="F55" s="37">
        <v>339.5</v>
      </c>
      <c r="G55" s="38">
        <v>335.7</v>
      </c>
      <c r="H55" s="38">
        <v>330.2</v>
      </c>
      <c r="I55" s="38">
        <v>326.39999999999998</v>
      </c>
      <c r="J55" s="38">
        <v>345</v>
      </c>
      <c r="K55" s="38">
        <v>348.79999999999995</v>
      </c>
      <c r="L55" s="38">
        <v>354.3</v>
      </c>
      <c r="M55" s="28">
        <v>343.3</v>
      </c>
      <c r="N55" s="28">
        <v>334</v>
      </c>
      <c r="O55" s="39">
        <v>8890500</v>
      </c>
      <c r="P55" s="40">
        <v>-5.3700285282765568E-3</v>
      </c>
    </row>
    <row r="56" spans="1:16" ht="12.75" customHeight="1">
      <c r="A56" s="28">
        <v>46</v>
      </c>
      <c r="B56" s="29" t="s">
        <v>63</v>
      </c>
      <c r="C56" s="30" t="s">
        <v>83</v>
      </c>
      <c r="D56" s="31">
        <v>44798</v>
      </c>
      <c r="E56" s="37">
        <v>786.75</v>
      </c>
      <c r="F56" s="37">
        <v>784.7833333333333</v>
      </c>
      <c r="G56" s="38">
        <v>779.61666666666656</v>
      </c>
      <c r="H56" s="38">
        <v>772.48333333333323</v>
      </c>
      <c r="I56" s="38">
        <v>767.31666666666649</v>
      </c>
      <c r="J56" s="38">
        <v>791.91666666666663</v>
      </c>
      <c r="K56" s="38">
        <v>797.08333333333337</v>
      </c>
      <c r="L56" s="38">
        <v>804.2166666666667</v>
      </c>
      <c r="M56" s="28">
        <v>789.95</v>
      </c>
      <c r="N56" s="28">
        <v>777.65</v>
      </c>
      <c r="O56" s="39">
        <v>7521250</v>
      </c>
      <c r="P56" s="40">
        <v>1.6900456312320431E-2</v>
      </c>
    </row>
    <row r="57" spans="1:16" ht="12.75" customHeight="1">
      <c r="A57" s="28">
        <v>47</v>
      </c>
      <c r="B57" s="29" t="s">
        <v>47</v>
      </c>
      <c r="C57" s="30" t="s">
        <v>84</v>
      </c>
      <c r="D57" s="31">
        <v>44798</v>
      </c>
      <c r="E57" s="37">
        <v>1030.95</v>
      </c>
      <c r="F57" s="37">
        <v>1033.7</v>
      </c>
      <c r="G57" s="38">
        <v>1024.3000000000002</v>
      </c>
      <c r="H57" s="38">
        <v>1017.6500000000001</v>
      </c>
      <c r="I57" s="38">
        <v>1008.2500000000002</v>
      </c>
      <c r="J57" s="38">
        <v>1040.3500000000001</v>
      </c>
      <c r="K57" s="38">
        <v>1049.7500000000002</v>
      </c>
      <c r="L57" s="38">
        <v>1056.4000000000001</v>
      </c>
      <c r="M57" s="28">
        <v>1043.0999999999999</v>
      </c>
      <c r="N57" s="28">
        <v>1027.05</v>
      </c>
      <c r="O57" s="39">
        <v>8658000</v>
      </c>
      <c r="P57" s="40">
        <v>-2.2026431718061675E-2</v>
      </c>
    </row>
    <row r="58" spans="1:16" ht="12.75" customHeight="1">
      <c r="A58" s="28">
        <v>48</v>
      </c>
      <c r="B58" s="29" t="s">
        <v>44</v>
      </c>
      <c r="C58" s="30" t="s">
        <v>85</v>
      </c>
      <c r="D58" s="31">
        <v>44798</v>
      </c>
      <c r="E58" s="37">
        <v>222.2</v>
      </c>
      <c r="F58" s="37">
        <v>221.20000000000002</v>
      </c>
      <c r="G58" s="38">
        <v>219.25000000000003</v>
      </c>
      <c r="H58" s="38">
        <v>216.3</v>
      </c>
      <c r="I58" s="38">
        <v>214.35000000000002</v>
      </c>
      <c r="J58" s="38">
        <v>224.15000000000003</v>
      </c>
      <c r="K58" s="38">
        <v>226.10000000000002</v>
      </c>
      <c r="L58" s="38">
        <v>229.05000000000004</v>
      </c>
      <c r="M58" s="28">
        <v>223.15</v>
      </c>
      <c r="N58" s="28">
        <v>218.25</v>
      </c>
      <c r="O58" s="39">
        <v>37233000</v>
      </c>
      <c r="P58" s="40">
        <v>3.2013969732246801E-2</v>
      </c>
    </row>
    <row r="59" spans="1:16" ht="12.75" customHeight="1">
      <c r="A59" s="28">
        <v>49</v>
      </c>
      <c r="B59" s="29" t="s">
        <v>86</v>
      </c>
      <c r="C59" s="30" t="s">
        <v>87</v>
      </c>
      <c r="D59" s="31">
        <v>44798</v>
      </c>
      <c r="E59" s="37">
        <v>3775.5</v>
      </c>
      <c r="F59" s="37">
        <v>3803.8666666666668</v>
      </c>
      <c r="G59" s="38">
        <v>3737.7333333333336</v>
      </c>
      <c r="H59" s="38">
        <v>3699.9666666666667</v>
      </c>
      <c r="I59" s="38">
        <v>3633.8333333333335</v>
      </c>
      <c r="J59" s="38">
        <v>3841.6333333333337</v>
      </c>
      <c r="K59" s="38">
        <v>3907.7666666666669</v>
      </c>
      <c r="L59" s="38">
        <v>3945.5333333333338</v>
      </c>
      <c r="M59" s="28">
        <v>3870</v>
      </c>
      <c r="N59" s="28">
        <v>3766.1</v>
      </c>
      <c r="O59" s="39">
        <v>846900</v>
      </c>
      <c r="P59" s="40">
        <v>2.0976491862567812E-2</v>
      </c>
    </row>
    <row r="60" spans="1:16" ht="12.75" customHeight="1">
      <c r="A60" s="28">
        <v>50</v>
      </c>
      <c r="B60" s="29" t="s">
        <v>56</v>
      </c>
      <c r="C60" s="30" t="s">
        <v>88</v>
      </c>
      <c r="D60" s="31">
        <v>44798</v>
      </c>
      <c r="E60" s="37">
        <v>1563</v>
      </c>
      <c r="F60" s="37">
        <v>1565.7666666666667</v>
      </c>
      <c r="G60" s="38">
        <v>1551.7833333333333</v>
      </c>
      <c r="H60" s="38">
        <v>1540.5666666666666</v>
      </c>
      <c r="I60" s="38">
        <v>1526.5833333333333</v>
      </c>
      <c r="J60" s="38">
        <v>1576.9833333333333</v>
      </c>
      <c r="K60" s="38">
        <v>1590.9666666666665</v>
      </c>
      <c r="L60" s="38">
        <v>1602.1833333333334</v>
      </c>
      <c r="M60" s="28">
        <v>1579.75</v>
      </c>
      <c r="N60" s="28">
        <v>1554.55</v>
      </c>
      <c r="O60" s="39">
        <v>2994250</v>
      </c>
      <c r="P60" s="40">
        <v>-1.9832011199253383E-3</v>
      </c>
    </row>
    <row r="61" spans="1:16" ht="12.75" customHeight="1">
      <c r="A61" s="28">
        <v>51</v>
      </c>
      <c r="B61" s="29" t="s">
        <v>44</v>
      </c>
      <c r="C61" s="30" t="s">
        <v>89</v>
      </c>
      <c r="D61" s="31">
        <v>44798</v>
      </c>
      <c r="E61" s="37">
        <v>699.25</v>
      </c>
      <c r="F61" s="37">
        <v>702.08333333333337</v>
      </c>
      <c r="G61" s="38">
        <v>695.16666666666674</v>
      </c>
      <c r="H61" s="38">
        <v>691.08333333333337</v>
      </c>
      <c r="I61" s="38">
        <v>684.16666666666674</v>
      </c>
      <c r="J61" s="38">
        <v>706.16666666666674</v>
      </c>
      <c r="K61" s="38">
        <v>713.08333333333348</v>
      </c>
      <c r="L61" s="38">
        <v>717.16666666666674</v>
      </c>
      <c r="M61" s="28">
        <v>709</v>
      </c>
      <c r="N61" s="28">
        <v>698</v>
      </c>
      <c r="O61" s="39">
        <v>5134000</v>
      </c>
      <c r="P61" s="40">
        <v>7.4568288854003142E-3</v>
      </c>
    </row>
    <row r="62" spans="1:16" ht="12.75" customHeight="1">
      <c r="A62" s="28">
        <v>52</v>
      </c>
      <c r="B62" s="29" t="s">
        <v>44</v>
      </c>
      <c r="C62" s="30" t="s">
        <v>90</v>
      </c>
      <c r="D62" s="31">
        <v>44798</v>
      </c>
      <c r="E62" s="37">
        <v>1078.2</v>
      </c>
      <c r="F62" s="37">
        <v>1077.2666666666667</v>
      </c>
      <c r="G62" s="38">
        <v>1070.3333333333333</v>
      </c>
      <c r="H62" s="38">
        <v>1062.4666666666667</v>
      </c>
      <c r="I62" s="38">
        <v>1055.5333333333333</v>
      </c>
      <c r="J62" s="38">
        <v>1085.1333333333332</v>
      </c>
      <c r="K62" s="38">
        <v>1092.0666666666666</v>
      </c>
      <c r="L62" s="38">
        <v>1099.9333333333332</v>
      </c>
      <c r="M62" s="28">
        <v>1084.2</v>
      </c>
      <c r="N62" s="28">
        <v>1069.4000000000001</v>
      </c>
      <c r="O62" s="39">
        <v>1274700</v>
      </c>
      <c r="P62" s="40">
        <v>-3.9556962025316458E-2</v>
      </c>
    </row>
    <row r="63" spans="1:16" ht="12.75" customHeight="1">
      <c r="A63" s="28">
        <v>53</v>
      </c>
      <c r="B63" s="29" t="s">
        <v>70</v>
      </c>
      <c r="C63" s="30" t="s">
        <v>249</v>
      </c>
      <c r="D63" s="31">
        <v>44798</v>
      </c>
      <c r="E63" s="37">
        <v>386</v>
      </c>
      <c r="F63" s="37">
        <v>381.83333333333331</v>
      </c>
      <c r="G63" s="38">
        <v>375.26666666666665</v>
      </c>
      <c r="H63" s="38">
        <v>364.53333333333336</v>
      </c>
      <c r="I63" s="38">
        <v>357.9666666666667</v>
      </c>
      <c r="J63" s="38">
        <v>392.56666666666661</v>
      </c>
      <c r="K63" s="38">
        <v>399.13333333333333</v>
      </c>
      <c r="L63" s="38">
        <v>409.86666666666656</v>
      </c>
      <c r="M63" s="28">
        <v>388.4</v>
      </c>
      <c r="N63" s="28">
        <v>371.1</v>
      </c>
      <c r="O63" s="39">
        <v>3700500</v>
      </c>
      <c r="P63" s="40">
        <v>-6.2689969604863227E-2</v>
      </c>
    </row>
    <row r="64" spans="1:16" ht="12.75" customHeight="1">
      <c r="A64" s="28">
        <v>54</v>
      </c>
      <c r="B64" s="29" t="s">
        <v>58</v>
      </c>
      <c r="C64" s="30" t="s">
        <v>91</v>
      </c>
      <c r="D64" s="31">
        <v>44798</v>
      </c>
      <c r="E64" s="37">
        <v>177.25</v>
      </c>
      <c r="F64" s="37">
        <v>176.41666666666666</v>
      </c>
      <c r="G64" s="38">
        <v>174.43333333333331</v>
      </c>
      <c r="H64" s="38">
        <v>171.61666666666665</v>
      </c>
      <c r="I64" s="38">
        <v>169.6333333333333</v>
      </c>
      <c r="J64" s="38">
        <v>179.23333333333332</v>
      </c>
      <c r="K64" s="38">
        <v>181.21666666666667</v>
      </c>
      <c r="L64" s="38">
        <v>184.03333333333333</v>
      </c>
      <c r="M64" s="28">
        <v>178.4</v>
      </c>
      <c r="N64" s="28">
        <v>173.6</v>
      </c>
      <c r="O64" s="39">
        <v>6290000</v>
      </c>
      <c r="P64" s="40">
        <v>-2.7820710973724884E-2</v>
      </c>
    </row>
    <row r="65" spans="1:16" ht="12.75" customHeight="1">
      <c r="A65" s="28">
        <v>55</v>
      </c>
      <c r="B65" s="29" t="s">
        <v>70</v>
      </c>
      <c r="C65" s="30" t="s">
        <v>92</v>
      </c>
      <c r="D65" s="31">
        <v>44798</v>
      </c>
      <c r="E65" s="37">
        <v>1254.1500000000001</v>
      </c>
      <c r="F65" s="37">
        <v>1262.05</v>
      </c>
      <c r="G65" s="38">
        <v>1232.0999999999999</v>
      </c>
      <c r="H65" s="38">
        <v>1210.05</v>
      </c>
      <c r="I65" s="38">
        <v>1180.0999999999999</v>
      </c>
      <c r="J65" s="38">
        <v>1284.0999999999999</v>
      </c>
      <c r="K65" s="38">
        <v>1314.0500000000002</v>
      </c>
      <c r="L65" s="38">
        <v>1336.1</v>
      </c>
      <c r="M65" s="28">
        <v>1292</v>
      </c>
      <c r="N65" s="28">
        <v>1240</v>
      </c>
      <c r="O65" s="39">
        <v>3185400</v>
      </c>
      <c r="P65" s="40">
        <v>-4.2215406819411869E-2</v>
      </c>
    </row>
    <row r="66" spans="1:16" ht="12.75" customHeight="1">
      <c r="A66" s="28">
        <v>56</v>
      </c>
      <c r="B66" s="29" t="s">
        <v>56</v>
      </c>
      <c r="C66" s="30" t="s">
        <v>93</v>
      </c>
      <c r="D66" s="31">
        <v>44798</v>
      </c>
      <c r="E66" s="37">
        <v>582.1</v>
      </c>
      <c r="F66" s="37">
        <v>581.4666666666667</v>
      </c>
      <c r="G66" s="38">
        <v>575.73333333333335</v>
      </c>
      <c r="H66" s="38">
        <v>569.36666666666667</v>
      </c>
      <c r="I66" s="38">
        <v>563.63333333333333</v>
      </c>
      <c r="J66" s="38">
        <v>587.83333333333337</v>
      </c>
      <c r="K66" s="38">
        <v>593.56666666666672</v>
      </c>
      <c r="L66" s="38">
        <v>599.93333333333339</v>
      </c>
      <c r="M66" s="28">
        <v>587.20000000000005</v>
      </c>
      <c r="N66" s="28">
        <v>575.1</v>
      </c>
      <c r="O66" s="39">
        <v>11050000</v>
      </c>
      <c r="P66" s="40">
        <v>-9.5238095238095247E-3</v>
      </c>
    </row>
    <row r="67" spans="1:16" ht="12.75" customHeight="1">
      <c r="A67" s="28">
        <v>57</v>
      </c>
      <c r="B67" s="29" t="s">
        <v>42</v>
      </c>
      <c r="C67" s="30" t="s">
        <v>250</v>
      </c>
      <c r="D67" s="31">
        <v>44798</v>
      </c>
      <c r="E67" s="37">
        <v>1565.1</v>
      </c>
      <c r="F67" s="37">
        <v>1560.8833333333332</v>
      </c>
      <c r="G67" s="38">
        <v>1540.3666666666663</v>
      </c>
      <c r="H67" s="38">
        <v>1515.6333333333332</v>
      </c>
      <c r="I67" s="38">
        <v>1495.1166666666663</v>
      </c>
      <c r="J67" s="38">
        <v>1585.6166666666663</v>
      </c>
      <c r="K67" s="38">
        <v>1606.1333333333332</v>
      </c>
      <c r="L67" s="38">
        <v>1630.8666666666663</v>
      </c>
      <c r="M67" s="28">
        <v>1581.4</v>
      </c>
      <c r="N67" s="28">
        <v>1536.15</v>
      </c>
      <c r="O67" s="39">
        <v>1355000</v>
      </c>
      <c r="P67" s="40">
        <v>-1.058780576852866E-2</v>
      </c>
    </row>
    <row r="68" spans="1:16" ht="12.75" customHeight="1">
      <c r="A68" s="28">
        <v>58</v>
      </c>
      <c r="B68" s="29" t="s">
        <v>38</v>
      </c>
      <c r="C68" s="30" t="s">
        <v>94</v>
      </c>
      <c r="D68" s="31">
        <v>44798</v>
      </c>
      <c r="E68" s="37">
        <v>2057.35</v>
      </c>
      <c r="F68" s="37">
        <v>2050.7000000000003</v>
      </c>
      <c r="G68" s="38">
        <v>2019.4000000000005</v>
      </c>
      <c r="H68" s="38">
        <v>1981.4500000000003</v>
      </c>
      <c r="I68" s="38">
        <v>1950.1500000000005</v>
      </c>
      <c r="J68" s="38">
        <v>2088.6500000000005</v>
      </c>
      <c r="K68" s="38">
        <v>2119.9500000000007</v>
      </c>
      <c r="L68" s="38">
        <v>2157.9000000000005</v>
      </c>
      <c r="M68" s="28">
        <v>2082</v>
      </c>
      <c r="N68" s="28">
        <v>2012.75</v>
      </c>
      <c r="O68" s="39">
        <v>2560500</v>
      </c>
      <c r="P68" s="40">
        <v>1.6172239309455303E-2</v>
      </c>
    </row>
    <row r="69" spans="1:16" ht="12.75" customHeight="1">
      <c r="A69" s="28">
        <v>59</v>
      </c>
      <c r="B69" s="29" t="s">
        <v>44</v>
      </c>
      <c r="C69" s="30" t="s">
        <v>340</v>
      </c>
      <c r="D69" s="31">
        <v>44798</v>
      </c>
      <c r="E69" s="37">
        <v>196.3</v>
      </c>
      <c r="F69" s="37">
        <v>195.91666666666666</v>
      </c>
      <c r="G69" s="38">
        <v>194.58333333333331</v>
      </c>
      <c r="H69" s="38">
        <v>192.86666666666665</v>
      </c>
      <c r="I69" s="38">
        <v>191.5333333333333</v>
      </c>
      <c r="J69" s="38">
        <v>197.63333333333333</v>
      </c>
      <c r="K69" s="38">
        <v>198.96666666666664</v>
      </c>
      <c r="L69" s="38">
        <v>200.68333333333334</v>
      </c>
      <c r="M69" s="28">
        <v>197.25</v>
      </c>
      <c r="N69" s="28">
        <v>194.2</v>
      </c>
      <c r="O69" s="39">
        <v>18717400</v>
      </c>
      <c r="P69" s="40">
        <v>-1.7742908871454435E-2</v>
      </c>
    </row>
    <row r="70" spans="1:16" ht="12.75" customHeight="1">
      <c r="A70" s="28">
        <v>60</v>
      </c>
      <c r="B70" s="29" t="s">
        <v>47</v>
      </c>
      <c r="C70" s="30" t="s">
        <v>95</v>
      </c>
      <c r="D70" s="31">
        <v>44798</v>
      </c>
      <c r="E70" s="37">
        <v>3734</v>
      </c>
      <c r="F70" s="37">
        <v>3803.65</v>
      </c>
      <c r="G70" s="38">
        <v>3639.25</v>
      </c>
      <c r="H70" s="38">
        <v>3544.5</v>
      </c>
      <c r="I70" s="38">
        <v>3380.1</v>
      </c>
      <c r="J70" s="38">
        <v>3898.4</v>
      </c>
      <c r="K70" s="38">
        <v>4062.8000000000006</v>
      </c>
      <c r="L70" s="38">
        <v>4157.55</v>
      </c>
      <c r="M70" s="28">
        <v>3968.05</v>
      </c>
      <c r="N70" s="28">
        <v>3708.9</v>
      </c>
      <c r="O70" s="39">
        <v>3272550</v>
      </c>
      <c r="P70" s="40">
        <v>0.29894022386282448</v>
      </c>
    </row>
    <row r="71" spans="1:16" ht="12.75" customHeight="1">
      <c r="A71" s="28">
        <v>61</v>
      </c>
      <c r="B71" s="29" t="s">
        <v>44</v>
      </c>
      <c r="C71" s="30" t="s">
        <v>252</v>
      </c>
      <c r="D71" s="31">
        <v>44798</v>
      </c>
      <c r="E71" s="37">
        <v>3843.35</v>
      </c>
      <c r="F71" s="37">
        <v>3852.3166666666671</v>
      </c>
      <c r="G71" s="38">
        <v>3806.0333333333342</v>
      </c>
      <c r="H71" s="38">
        <v>3768.7166666666672</v>
      </c>
      <c r="I71" s="38">
        <v>3722.4333333333343</v>
      </c>
      <c r="J71" s="38">
        <v>3889.6333333333341</v>
      </c>
      <c r="K71" s="38">
        <v>3935.916666666667</v>
      </c>
      <c r="L71" s="38">
        <v>3973.233333333334</v>
      </c>
      <c r="M71" s="28">
        <v>3898.6</v>
      </c>
      <c r="N71" s="28">
        <v>3815</v>
      </c>
      <c r="O71" s="39">
        <v>692750</v>
      </c>
      <c r="P71" s="40">
        <v>-5.5625336443567196E-3</v>
      </c>
    </row>
    <row r="72" spans="1:16" ht="12.75" customHeight="1">
      <c r="A72" s="28">
        <v>62</v>
      </c>
      <c r="B72" s="29" t="s">
        <v>96</v>
      </c>
      <c r="C72" s="30" t="s">
        <v>97</v>
      </c>
      <c r="D72" s="31">
        <v>44798</v>
      </c>
      <c r="E72" s="37">
        <v>373.6</v>
      </c>
      <c r="F72" s="37">
        <v>375.05</v>
      </c>
      <c r="G72" s="38">
        <v>371.3</v>
      </c>
      <c r="H72" s="38">
        <v>369</v>
      </c>
      <c r="I72" s="38">
        <v>365.25</v>
      </c>
      <c r="J72" s="38">
        <v>377.35</v>
      </c>
      <c r="K72" s="38">
        <v>381.1</v>
      </c>
      <c r="L72" s="38">
        <v>383.40000000000003</v>
      </c>
      <c r="M72" s="28">
        <v>378.8</v>
      </c>
      <c r="N72" s="28">
        <v>372.75</v>
      </c>
      <c r="O72" s="39">
        <v>43492350</v>
      </c>
      <c r="P72" s="40">
        <v>2.8002028002028001E-2</v>
      </c>
    </row>
    <row r="73" spans="1:16" ht="12.75" customHeight="1">
      <c r="A73" s="28">
        <v>63</v>
      </c>
      <c r="B73" s="29" t="s">
        <v>47</v>
      </c>
      <c r="C73" s="30" t="s">
        <v>98</v>
      </c>
      <c r="D73" s="31">
        <v>44798</v>
      </c>
      <c r="E73" s="37">
        <v>4267.5</v>
      </c>
      <c r="F73" s="37">
        <v>4263.1500000000005</v>
      </c>
      <c r="G73" s="38">
        <v>4229.3500000000013</v>
      </c>
      <c r="H73" s="38">
        <v>4191.2000000000007</v>
      </c>
      <c r="I73" s="38">
        <v>4157.4000000000015</v>
      </c>
      <c r="J73" s="38">
        <v>4301.3000000000011</v>
      </c>
      <c r="K73" s="38">
        <v>4335.1000000000004</v>
      </c>
      <c r="L73" s="38">
        <v>4373.2500000000009</v>
      </c>
      <c r="M73" s="28">
        <v>4296.95</v>
      </c>
      <c r="N73" s="28">
        <v>4225</v>
      </c>
      <c r="O73" s="39">
        <v>2025375</v>
      </c>
      <c r="P73" s="40">
        <v>-6.8311195445920306E-2</v>
      </c>
    </row>
    <row r="74" spans="1:16" ht="12.75" customHeight="1">
      <c r="A74" s="28">
        <v>64</v>
      </c>
      <c r="B74" s="29" t="s">
        <v>49</v>
      </c>
      <c r="C74" s="252" t="s">
        <v>99</v>
      </c>
      <c r="D74" s="31">
        <v>44798</v>
      </c>
      <c r="E74" s="37">
        <v>3211.85</v>
      </c>
      <c r="F74" s="37">
        <v>3190.5666666666671</v>
      </c>
      <c r="G74" s="38">
        <v>3156.2833333333342</v>
      </c>
      <c r="H74" s="38">
        <v>3100.7166666666672</v>
      </c>
      <c r="I74" s="38">
        <v>3066.4333333333343</v>
      </c>
      <c r="J74" s="38">
        <v>3246.1333333333341</v>
      </c>
      <c r="K74" s="38">
        <v>3280.416666666667</v>
      </c>
      <c r="L74" s="38">
        <v>3335.983333333334</v>
      </c>
      <c r="M74" s="28">
        <v>3224.85</v>
      </c>
      <c r="N74" s="28">
        <v>3135</v>
      </c>
      <c r="O74" s="39">
        <v>3449950</v>
      </c>
      <c r="P74" s="40">
        <v>-0.11278127812781279</v>
      </c>
    </row>
    <row r="75" spans="1:16" ht="12.75" customHeight="1">
      <c r="A75" s="28">
        <v>65</v>
      </c>
      <c r="B75" s="29" t="s">
        <v>49</v>
      </c>
      <c r="C75" s="30" t="s">
        <v>100</v>
      </c>
      <c r="D75" s="31">
        <v>44798</v>
      </c>
      <c r="E75" s="37">
        <v>1675.1</v>
      </c>
      <c r="F75" s="37">
        <v>1671.3166666666666</v>
      </c>
      <c r="G75" s="38">
        <v>1651.8833333333332</v>
      </c>
      <c r="H75" s="38">
        <v>1628.6666666666665</v>
      </c>
      <c r="I75" s="38">
        <v>1609.2333333333331</v>
      </c>
      <c r="J75" s="38">
        <v>1694.5333333333333</v>
      </c>
      <c r="K75" s="38">
        <v>1713.9666666666667</v>
      </c>
      <c r="L75" s="38">
        <v>1737.1833333333334</v>
      </c>
      <c r="M75" s="28">
        <v>1690.75</v>
      </c>
      <c r="N75" s="28">
        <v>1648.1</v>
      </c>
      <c r="O75" s="39">
        <v>2467850</v>
      </c>
      <c r="P75" s="40">
        <v>-4.7750424448217317E-2</v>
      </c>
    </row>
    <row r="76" spans="1:16" ht="12.75" customHeight="1">
      <c r="A76" s="28">
        <v>66</v>
      </c>
      <c r="B76" s="29" t="s">
        <v>49</v>
      </c>
      <c r="C76" s="30" t="s">
        <v>101</v>
      </c>
      <c r="D76" s="31">
        <v>44798</v>
      </c>
      <c r="E76" s="37">
        <v>159.35</v>
      </c>
      <c r="F76" s="37">
        <v>159.76666666666665</v>
      </c>
      <c r="G76" s="38">
        <v>158.58333333333331</v>
      </c>
      <c r="H76" s="38">
        <v>157.81666666666666</v>
      </c>
      <c r="I76" s="38">
        <v>156.63333333333333</v>
      </c>
      <c r="J76" s="38">
        <v>160.5333333333333</v>
      </c>
      <c r="K76" s="38">
        <v>161.71666666666664</v>
      </c>
      <c r="L76" s="38">
        <v>162.48333333333329</v>
      </c>
      <c r="M76" s="28">
        <v>160.94999999999999</v>
      </c>
      <c r="N76" s="28">
        <v>159</v>
      </c>
      <c r="O76" s="39">
        <v>24159600</v>
      </c>
      <c r="P76" s="40">
        <v>-8.1288796925805505E-3</v>
      </c>
    </row>
    <row r="77" spans="1:16" ht="12.75" customHeight="1">
      <c r="A77" s="28">
        <v>67</v>
      </c>
      <c r="B77" s="29" t="s">
        <v>58</v>
      </c>
      <c r="C77" s="30" t="s">
        <v>102</v>
      </c>
      <c r="D77" s="31">
        <v>44798</v>
      </c>
      <c r="E77" s="37">
        <v>111.3</v>
      </c>
      <c r="F77" s="37">
        <v>111.53333333333332</v>
      </c>
      <c r="G77" s="38">
        <v>110.71666666666664</v>
      </c>
      <c r="H77" s="38">
        <v>110.13333333333333</v>
      </c>
      <c r="I77" s="38">
        <v>109.31666666666665</v>
      </c>
      <c r="J77" s="38">
        <v>112.11666666666663</v>
      </c>
      <c r="K77" s="38">
        <v>112.93333333333332</v>
      </c>
      <c r="L77" s="38">
        <v>113.51666666666662</v>
      </c>
      <c r="M77" s="28">
        <v>112.35</v>
      </c>
      <c r="N77" s="28">
        <v>110.95</v>
      </c>
      <c r="O77" s="39">
        <v>100880000</v>
      </c>
      <c r="P77" s="40">
        <v>1.102425335738625E-2</v>
      </c>
    </row>
    <row r="78" spans="1:16" ht="12.75" customHeight="1">
      <c r="A78" s="28">
        <v>68</v>
      </c>
      <c r="B78" s="29" t="s">
        <v>86</v>
      </c>
      <c r="C78" s="30" t="s">
        <v>354</v>
      </c>
      <c r="D78" s="31">
        <v>44798</v>
      </c>
      <c r="E78" s="37">
        <v>105.5</v>
      </c>
      <c r="F78" s="37">
        <v>105.18333333333332</v>
      </c>
      <c r="G78" s="38">
        <v>103.91666666666664</v>
      </c>
      <c r="H78" s="38">
        <v>102.33333333333331</v>
      </c>
      <c r="I78" s="38">
        <v>101.06666666666663</v>
      </c>
      <c r="J78" s="38">
        <v>106.76666666666665</v>
      </c>
      <c r="K78" s="38">
        <v>108.03333333333333</v>
      </c>
      <c r="L78" s="38">
        <v>109.61666666666666</v>
      </c>
      <c r="M78" s="28">
        <v>106.45</v>
      </c>
      <c r="N78" s="28">
        <v>103.6</v>
      </c>
      <c r="O78" s="39">
        <v>18730400</v>
      </c>
      <c r="P78" s="40">
        <v>-5.6821157371039537E-2</v>
      </c>
    </row>
    <row r="79" spans="1:16" ht="12.75" customHeight="1">
      <c r="A79" s="28">
        <v>69</v>
      </c>
      <c r="B79" s="29" t="s">
        <v>79</v>
      </c>
      <c r="C79" s="30" t="s">
        <v>103</v>
      </c>
      <c r="D79" s="31">
        <v>44798</v>
      </c>
      <c r="E79" s="37">
        <v>132.05000000000001</v>
      </c>
      <c r="F79" s="37">
        <v>131.16666666666666</v>
      </c>
      <c r="G79" s="38">
        <v>129.88333333333333</v>
      </c>
      <c r="H79" s="38">
        <v>127.71666666666667</v>
      </c>
      <c r="I79" s="38">
        <v>126.43333333333334</v>
      </c>
      <c r="J79" s="38">
        <v>133.33333333333331</v>
      </c>
      <c r="K79" s="38">
        <v>134.61666666666667</v>
      </c>
      <c r="L79" s="38">
        <v>136.7833333333333</v>
      </c>
      <c r="M79" s="28">
        <v>132.44999999999999</v>
      </c>
      <c r="N79" s="28">
        <v>129</v>
      </c>
      <c r="O79" s="39">
        <v>56174900</v>
      </c>
      <c r="P79" s="40">
        <v>4.1434958019845166E-3</v>
      </c>
    </row>
    <row r="80" spans="1:16" ht="12.75" customHeight="1">
      <c r="A80" s="28">
        <v>70</v>
      </c>
      <c r="B80" s="29" t="s">
        <v>47</v>
      </c>
      <c r="C80" s="30" t="s">
        <v>104</v>
      </c>
      <c r="D80" s="31">
        <v>44798</v>
      </c>
      <c r="E80" s="37">
        <v>389.45</v>
      </c>
      <c r="F80" s="37">
        <v>390.33333333333331</v>
      </c>
      <c r="G80" s="38">
        <v>382.86666666666662</v>
      </c>
      <c r="H80" s="38">
        <v>376.2833333333333</v>
      </c>
      <c r="I80" s="38">
        <v>368.81666666666661</v>
      </c>
      <c r="J80" s="38">
        <v>396.91666666666663</v>
      </c>
      <c r="K80" s="38">
        <v>404.38333333333333</v>
      </c>
      <c r="L80" s="38">
        <v>410.96666666666664</v>
      </c>
      <c r="M80" s="28">
        <v>397.8</v>
      </c>
      <c r="N80" s="28">
        <v>383.75</v>
      </c>
      <c r="O80" s="39">
        <v>8273100</v>
      </c>
      <c r="P80" s="40">
        <v>-5.5294442908487701E-3</v>
      </c>
    </row>
    <row r="81" spans="1:16" ht="12.75" customHeight="1">
      <c r="A81" s="28">
        <v>71</v>
      </c>
      <c r="B81" s="29" t="s">
        <v>105</v>
      </c>
      <c r="C81" s="30" t="s">
        <v>106</v>
      </c>
      <c r="D81" s="31">
        <v>44798</v>
      </c>
      <c r="E81" s="37">
        <v>34.6</v>
      </c>
      <c r="F81" s="37">
        <v>34.68333333333333</v>
      </c>
      <c r="G81" s="38">
        <v>34.36666666666666</v>
      </c>
      <c r="H81" s="38">
        <v>34.133333333333333</v>
      </c>
      <c r="I81" s="38">
        <v>33.816666666666663</v>
      </c>
      <c r="J81" s="38">
        <v>34.916666666666657</v>
      </c>
      <c r="K81" s="38">
        <v>35.233333333333334</v>
      </c>
      <c r="L81" s="38">
        <v>35.466666666666654</v>
      </c>
      <c r="M81" s="28">
        <v>35</v>
      </c>
      <c r="N81" s="28">
        <v>34.450000000000003</v>
      </c>
      <c r="O81" s="39">
        <v>117292500</v>
      </c>
      <c r="P81" s="40">
        <v>1.8164062500000001E-2</v>
      </c>
    </row>
    <row r="82" spans="1:16" ht="12.75" customHeight="1">
      <c r="A82" s="28">
        <v>72</v>
      </c>
      <c r="B82" s="29" t="s">
        <v>44</v>
      </c>
      <c r="C82" s="30" t="s">
        <v>369</v>
      </c>
      <c r="D82" s="31">
        <v>44798</v>
      </c>
      <c r="E82" s="37">
        <v>753.65</v>
      </c>
      <c r="F82" s="37">
        <v>753.38333333333333</v>
      </c>
      <c r="G82" s="38">
        <v>745.36666666666667</v>
      </c>
      <c r="H82" s="38">
        <v>737.08333333333337</v>
      </c>
      <c r="I82" s="38">
        <v>729.06666666666672</v>
      </c>
      <c r="J82" s="38">
        <v>761.66666666666663</v>
      </c>
      <c r="K82" s="38">
        <v>769.68333333333328</v>
      </c>
      <c r="L82" s="38">
        <v>777.96666666666658</v>
      </c>
      <c r="M82" s="28">
        <v>761.4</v>
      </c>
      <c r="N82" s="28">
        <v>745.1</v>
      </c>
      <c r="O82" s="39">
        <v>4696900</v>
      </c>
      <c r="P82" s="40">
        <v>-0.11075559931085405</v>
      </c>
    </row>
    <row r="83" spans="1:16" ht="12.75" customHeight="1">
      <c r="A83" s="28">
        <v>73</v>
      </c>
      <c r="B83" s="29" t="s">
        <v>56</v>
      </c>
      <c r="C83" s="30" t="s">
        <v>107</v>
      </c>
      <c r="D83" s="31">
        <v>44798</v>
      </c>
      <c r="E83" s="37">
        <v>868.45</v>
      </c>
      <c r="F83" s="37">
        <v>868.51666666666677</v>
      </c>
      <c r="G83" s="38">
        <v>859.03333333333353</v>
      </c>
      <c r="H83" s="38">
        <v>849.61666666666679</v>
      </c>
      <c r="I83" s="38">
        <v>840.13333333333355</v>
      </c>
      <c r="J83" s="38">
        <v>877.93333333333351</v>
      </c>
      <c r="K83" s="38">
        <v>887.41666666666686</v>
      </c>
      <c r="L83" s="38">
        <v>896.83333333333348</v>
      </c>
      <c r="M83" s="28">
        <v>878</v>
      </c>
      <c r="N83" s="28">
        <v>859.1</v>
      </c>
      <c r="O83" s="39">
        <v>6682000</v>
      </c>
      <c r="P83" s="40">
        <v>2.0152671755725191E-2</v>
      </c>
    </row>
    <row r="84" spans="1:16" ht="12.75" customHeight="1">
      <c r="A84" s="28">
        <v>74</v>
      </c>
      <c r="B84" s="29" t="s">
        <v>96</v>
      </c>
      <c r="C84" s="30" t="s">
        <v>108</v>
      </c>
      <c r="D84" s="31">
        <v>44798</v>
      </c>
      <c r="E84" s="37">
        <v>1358.5</v>
      </c>
      <c r="F84" s="37">
        <v>1365.95</v>
      </c>
      <c r="G84" s="38">
        <v>1346.8500000000001</v>
      </c>
      <c r="H84" s="38">
        <v>1335.2</v>
      </c>
      <c r="I84" s="38">
        <v>1316.1000000000001</v>
      </c>
      <c r="J84" s="38">
        <v>1377.6000000000001</v>
      </c>
      <c r="K84" s="38">
        <v>1396.7</v>
      </c>
      <c r="L84" s="38">
        <v>1408.3500000000001</v>
      </c>
      <c r="M84" s="28">
        <v>1385.05</v>
      </c>
      <c r="N84" s="28">
        <v>1354.3</v>
      </c>
      <c r="O84" s="39">
        <v>4318275</v>
      </c>
      <c r="P84" s="40">
        <v>3.246753246753247E-3</v>
      </c>
    </row>
    <row r="85" spans="1:16" ht="12.75" customHeight="1">
      <c r="A85" s="28">
        <v>75</v>
      </c>
      <c r="B85" s="29" t="s">
        <v>47</v>
      </c>
      <c r="C85" s="229" t="s">
        <v>109</v>
      </c>
      <c r="D85" s="31">
        <v>44798</v>
      </c>
      <c r="E85" s="37">
        <v>310.55</v>
      </c>
      <c r="F85" s="37">
        <v>310.15000000000003</v>
      </c>
      <c r="G85" s="38">
        <v>306.70000000000005</v>
      </c>
      <c r="H85" s="38">
        <v>302.85000000000002</v>
      </c>
      <c r="I85" s="38">
        <v>299.40000000000003</v>
      </c>
      <c r="J85" s="38">
        <v>314.00000000000006</v>
      </c>
      <c r="K85" s="38">
        <v>317.45</v>
      </c>
      <c r="L85" s="38">
        <v>321.30000000000007</v>
      </c>
      <c r="M85" s="28">
        <v>313.60000000000002</v>
      </c>
      <c r="N85" s="28">
        <v>306.3</v>
      </c>
      <c r="O85" s="39">
        <v>12164000</v>
      </c>
      <c r="P85" s="40">
        <v>-8.1130080072518512E-2</v>
      </c>
    </row>
    <row r="86" spans="1:16" ht="12.75" customHeight="1">
      <c r="A86" s="28">
        <v>76</v>
      </c>
      <c r="B86" s="29" t="s">
        <v>42</v>
      </c>
      <c r="C86" s="30" t="s">
        <v>110</v>
      </c>
      <c r="D86" s="31">
        <v>44798</v>
      </c>
      <c r="E86" s="37">
        <v>1623.9</v>
      </c>
      <c r="F86" s="37">
        <v>1625.1333333333332</v>
      </c>
      <c r="G86" s="38">
        <v>1591.2666666666664</v>
      </c>
      <c r="H86" s="38">
        <v>1558.6333333333332</v>
      </c>
      <c r="I86" s="38">
        <v>1524.7666666666664</v>
      </c>
      <c r="J86" s="38">
        <v>1657.7666666666664</v>
      </c>
      <c r="K86" s="38">
        <v>1691.6333333333332</v>
      </c>
      <c r="L86" s="38">
        <v>1724.2666666666664</v>
      </c>
      <c r="M86" s="28">
        <v>1659</v>
      </c>
      <c r="N86" s="28">
        <v>1592.5</v>
      </c>
      <c r="O86" s="39">
        <v>10741650</v>
      </c>
      <c r="P86" s="40">
        <v>-4.6216822923544169E-3</v>
      </c>
    </row>
    <row r="87" spans="1:16" ht="12.75" customHeight="1">
      <c r="A87" s="28">
        <v>77</v>
      </c>
      <c r="B87" s="29" t="s">
        <v>79</v>
      </c>
      <c r="C87" s="30" t="s">
        <v>259</v>
      </c>
      <c r="D87" s="31">
        <v>44798</v>
      </c>
      <c r="E87" s="37">
        <v>247.9</v>
      </c>
      <c r="F87" s="37">
        <v>244.45000000000002</v>
      </c>
      <c r="G87" s="38">
        <v>238.70000000000005</v>
      </c>
      <c r="H87" s="38">
        <v>229.50000000000003</v>
      </c>
      <c r="I87" s="38">
        <v>223.75000000000006</v>
      </c>
      <c r="J87" s="38">
        <v>253.65000000000003</v>
      </c>
      <c r="K87" s="38">
        <v>259.39999999999998</v>
      </c>
      <c r="L87" s="38">
        <v>268.60000000000002</v>
      </c>
      <c r="M87" s="28">
        <v>250.2</v>
      </c>
      <c r="N87" s="28">
        <v>235.25</v>
      </c>
      <c r="O87" s="39">
        <v>4090000</v>
      </c>
      <c r="P87" s="40">
        <v>0.15455187014820043</v>
      </c>
    </row>
    <row r="88" spans="1:16" ht="12.75" customHeight="1">
      <c r="A88" s="28">
        <v>78</v>
      </c>
      <c r="B88" s="29" t="s">
        <v>79</v>
      </c>
      <c r="C88" s="30" t="s">
        <v>111</v>
      </c>
      <c r="D88" s="31">
        <v>44798</v>
      </c>
      <c r="E88" s="37">
        <v>476.55</v>
      </c>
      <c r="F88" s="37">
        <v>474.41666666666669</v>
      </c>
      <c r="G88" s="38">
        <v>462.33333333333337</v>
      </c>
      <c r="H88" s="38">
        <v>448.11666666666667</v>
      </c>
      <c r="I88" s="38">
        <v>436.03333333333336</v>
      </c>
      <c r="J88" s="38">
        <v>488.63333333333338</v>
      </c>
      <c r="K88" s="38">
        <v>500.71666666666675</v>
      </c>
      <c r="L88" s="38">
        <v>514.93333333333339</v>
      </c>
      <c r="M88" s="28">
        <v>486.5</v>
      </c>
      <c r="N88" s="28">
        <v>460.2</v>
      </c>
      <c r="O88" s="39">
        <v>5628750</v>
      </c>
      <c r="P88" s="40">
        <v>-4.7790230492704588E-2</v>
      </c>
    </row>
    <row r="89" spans="1:16" ht="12.75" customHeight="1">
      <c r="A89" s="28">
        <v>79</v>
      </c>
      <c r="B89" s="29" t="s">
        <v>44</v>
      </c>
      <c r="C89" s="30" t="s">
        <v>260</v>
      </c>
      <c r="D89" s="31">
        <v>44798</v>
      </c>
      <c r="E89" s="37">
        <v>2269.15</v>
      </c>
      <c r="F89" s="37">
        <v>2258.2666666666669</v>
      </c>
      <c r="G89" s="38">
        <v>2229.2333333333336</v>
      </c>
      <c r="H89" s="38">
        <v>2189.3166666666666</v>
      </c>
      <c r="I89" s="38">
        <v>2160.2833333333333</v>
      </c>
      <c r="J89" s="38">
        <v>2298.1833333333338</v>
      </c>
      <c r="K89" s="38">
        <v>2327.2166666666676</v>
      </c>
      <c r="L89" s="38">
        <v>2367.1333333333341</v>
      </c>
      <c r="M89" s="28">
        <v>2287.3000000000002</v>
      </c>
      <c r="N89" s="28">
        <v>2218.35</v>
      </c>
      <c r="O89" s="39">
        <v>2768300</v>
      </c>
      <c r="P89" s="40">
        <v>6.3891931361810886E-2</v>
      </c>
    </row>
    <row r="90" spans="1:16" ht="12.75" customHeight="1">
      <c r="A90" s="28">
        <v>80</v>
      </c>
      <c r="B90" s="29" t="s">
        <v>70</v>
      </c>
      <c r="C90" s="30" t="s">
        <v>112</v>
      </c>
      <c r="D90" s="31">
        <v>44798</v>
      </c>
      <c r="E90" s="37">
        <v>1301.4000000000001</v>
      </c>
      <c r="F90" s="37">
        <v>1304.7833333333335</v>
      </c>
      <c r="G90" s="38">
        <v>1291.8166666666671</v>
      </c>
      <c r="H90" s="38">
        <v>1282.2333333333336</v>
      </c>
      <c r="I90" s="38">
        <v>1269.2666666666671</v>
      </c>
      <c r="J90" s="38">
        <v>1314.366666666667</v>
      </c>
      <c r="K90" s="38">
        <v>1327.3333333333337</v>
      </c>
      <c r="L90" s="38">
        <v>1336.916666666667</v>
      </c>
      <c r="M90" s="28">
        <v>1317.75</v>
      </c>
      <c r="N90" s="28">
        <v>1295.2</v>
      </c>
      <c r="O90" s="39">
        <v>5140500</v>
      </c>
      <c r="P90" s="40">
        <v>-2.6193247962747381E-3</v>
      </c>
    </row>
    <row r="91" spans="1:16" ht="12.75" customHeight="1">
      <c r="A91" s="28">
        <v>81</v>
      </c>
      <c r="B91" s="29" t="s">
        <v>86</v>
      </c>
      <c r="C91" s="30" t="s">
        <v>113</v>
      </c>
      <c r="D91" s="31">
        <v>44798</v>
      </c>
      <c r="E91" s="37">
        <v>958.4</v>
      </c>
      <c r="F91" s="37">
        <v>960.06666666666661</v>
      </c>
      <c r="G91" s="38">
        <v>953.83333333333326</v>
      </c>
      <c r="H91" s="38">
        <v>949.26666666666665</v>
      </c>
      <c r="I91" s="38">
        <v>943.0333333333333</v>
      </c>
      <c r="J91" s="38">
        <v>964.63333333333321</v>
      </c>
      <c r="K91" s="38">
        <v>970.86666666666656</v>
      </c>
      <c r="L91" s="38">
        <v>975.43333333333317</v>
      </c>
      <c r="M91" s="28">
        <v>966.3</v>
      </c>
      <c r="N91" s="28">
        <v>955.5</v>
      </c>
      <c r="O91" s="39">
        <v>21592200</v>
      </c>
      <c r="P91" s="40">
        <v>-3.0059148647338311E-3</v>
      </c>
    </row>
    <row r="92" spans="1:16" ht="12.75" customHeight="1">
      <c r="A92" s="28">
        <v>82</v>
      </c>
      <c r="B92" s="29" t="s">
        <v>63</v>
      </c>
      <c r="C92" s="30" t="s">
        <v>114</v>
      </c>
      <c r="D92" s="31">
        <v>44798</v>
      </c>
      <c r="E92" s="37">
        <v>2459.65</v>
      </c>
      <c r="F92" s="37">
        <v>2458.0666666666671</v>
      </c>
      <c r="G92" s="38">
        <v>2443.1833333333343</v>
      </c>
      <c r="H92" s="38">
        <v>2426.7166666666672</v>
      </c>
      <c r="I92" s="38">
        <v>2411.8333333333344</v>
      </c>
      <c r="J92" s="38">
        <v>2474.5333333333342</v>
      </c>
      <c r="K92" s="38">
        <v>2489.4166666666665</v>
      </c>
      <c r="L92" s="38">
        <v>2505.8833333333341</v>
      </c>
      <c r="M92" s="28">
        <v>2472.9499999999998</v>
      </c>
      <c r="N92" s="28">
        <v>2441.6</v>
      </c>
      <c r="O92" s="39">
        <v>20314500</v>
      </c>
      <c r="P92" s="40">
        <v>-9.3338990241832835E-3</v>
      </c>
    </row>
    <row r="93" spans="1:16" ht="12.75" customHeight="1">
      <c r="A93" s="28">
        <v>83</v>
      </c>
      <c r="B93" s="29" t="s">
        <v>63</v>
      </c>
      <c r="C93" s="30" t="s">
        <v>115</v>
      </c>
      <c r="D93" s="31">
        <v>44798</v>
      </c>
      <c r="E93" s="37">
        <v>1956.8</v>
      </c>
      <c r="F93" s="37">
        <v>1984.55</v>
      </c>
      <c r="G93" s="38">
        <v>1920.1</v>
      </c>
      <c r="H93" s="38">
        <v>1883.3999999999999</v>
      </c>
      <c r="I93" s="38">
        <v>1818.9499999999998</v>
      </c>
      <c r="J93" s="38">
        <v>2021.25</v>
      </c>
      <c r="K93" s="38">
        <v>2085.7000000000003</v>
      </c>
      <c r="L93" s="38">
        <v>2122.4</v>
      </c>
      <c r="M93" s="28">
        <v>2049</v>
      </c>
      <c r="N93" s="28">
        <v>1947.85</v>
      </c>
      <c r="O93" s="39">
        <v>3040200</v>
      </c>
      <c r="P93" s="40">
        <v>0.1391636690647482</v>
      </c>
    </row>
    <row r="94" spans="1:16" ht="12.75" customHeight="1">
      <c r="A94" s="28">
        <v>84</v>
      </c>
      <c r="B94" s="29" t="s">
        <v>58</v>
      </c>
      <c r="C94" s="30" t="s">
        <v>116</v>
      </c>
      <c r="D94" s="31">
        <v>44798</v>
      </c>
      <c r="E94" s="37">
        <v>1486.35</v>
      </c>
      <c r="F94" s="37">
        <v>1485.7</v>
      </c>
      <c r="G94" s="38">
        <v>1478.5</v>
      </c>
      <c r="H94" s="38">
        <v>1470.6499999999999</v>
      </c>
      <c r="I94" s="38">
        <v>1463.4499999999998</v>
      </c>
      <c r="J94" s="38">
        <v>1493.5500000000002</v>
      </c>
      <c r="K94" s="38">
        <v>1500.7500000000005</v>
      </c>
      <c r="L94" s="38">
        <v>1508.6000000000004</v>
      </c>
      <c r="M94" s="28">
        <v>1492.9</v>
      </c>
      <c r="N94" s="28">
        <v>1477.85</v>
      </c>
      <c r="O94" s="39">
        <v>62456350</v>
      </c>
      <c r="P94" s="40">
        <v>-1.6473380160922924E-2</v>
      </c>
    </row>
    <row r="95" spans="1:16" ht="12.75" customHeight="1">
      <c r="A95" s="28">
        <v>85</v>
      </c>
      <c r="B95" s="29" t="s">
        <v>63</v>
      </c>
      <c r="C95" s="30" t="s">
        <v>117</v>
      </c>
      <c r="D95" s="31">
        <v>44798</v>
      </c>
      <c r="E95" s="37">
        <v>546.04999999999995</v>
      </c>
      <c r="F95" s="37">
        <v>545.74999999999989</v>
      </c>
      <c r="G95" s="38">
        <v>541.8499999999998</v>
      </c>
      <c r="H95" s="38">
        <v>537.64999999999986</v>
      </c>
      <c r="I95" s="38">
        <v>533.74999999999977</v>
      </c>
      <c r="J95" s="38">
        <v>549.94999999999982</v>
      </c>
      <c r="K95" s="38">
        <v>553.84999999999991</v>
      </c>
      <c r="L95" s="38">
        <v>558.04999999999984</v>
      </c>
      <c r="M95" s="28">
        <v>549.65</v>
      </c>
      <c r="N95" s="28">
        <v>541.54999999999995</v>
      </c>
      <c r="O95" s="39">
        <v>31091500</v>
      </c>
      <c r="P95" s="40">
        <v>-2.815981295557695E-2</v>
      </c>
    </row>
    <row r="96" spans="1:16" ht="12.75" customHeight="1">
      <c r="A96" s="28">
        <v>86</v>
      </c>
      <c r="B96" s="29" t="s">
        <v>49</v>
      </c>
      <c r="C96" s="30" t="s">
        <v>118</v>
      </c>
      <c r="D96" s="31">
        <v>44798</v>
      </c>
      <c r="E96" s="37">
        <v>2763.35</v>
      </c>
      <c r="F96" s="37">
        <v>2773.6666666666665</v>
      </c>
      <c r="G96" s="38">
        <v>2745.2333333333331</v>
      </c>
      <c r="H96" s="38">
        <v>2727.1166666666668</v>
      </c>
      <c r="I96" s="38">
        <v>2698.6833333333334</v>
      </c>
      <c r="J96" s="38">
        <v>2791.7833333333328</v>
      </c>
      <c r="K96" s="38">
        <v>2820.2166666666662</v>
      </c>
      <c r="L96" s="38">
        <v>2838.3333333333326</v>
      </c>
      <c r="M96" s="28">
        <v>2802.1</v>
      </c>
      <c r="N96" s="28">
        <v>2755.55</v>
      </c>
      <c r="O96" s="39">
        <v>3864300</v>
      </c>
      <c r="P96" s="40">
        <v>1.2577627545004324E-2</v>
      </c>
    </row>
    <row r="97" spans="1:16" ht="12.75" customHeight="1">
      <c r="A97" s="28">
        <v>87</v>
      </c>
      <c r="B97" s="29" t="s">
        <v>119</v>
      </c>
      <c r="C97" s="30" t="s">
        <v>120</v>
      </c>
      <c r="D97" s="31">
        <v>44798</v>
      </c>
      <c r="E97" s="37">
        <v>437.35</v>
      </c>
      <c r="F97" s="37">
        <v>438.09999999999997</v>
      </c>
      <c r="G97" s="38">
        <v>432.79999999999995</v>
      </c>
      <c r="H97" s="38">
        <v>428.25</v>
      </c>
      <c r="I97" s="38">
        <v>422.95</v>
      </c>
      <c r="J97" s="38">
        <v>442.64999999999992</v>
      </c>
      <c r="K97" s="38">
        <v>447.95</v>
      </c>
      <c r="L97" s="38">
        <v>452.49999999999989</v>
      </c>
      <c r="M97" s="28">
        <v>443.4</v>
      </c>
      <c r="N97" s="28">
        <v>433.55</v>
      </c>
      <c r="O97" s="39">
        <v>28160700</v>
      </c>
      <c r="P97" s="40">
        <v>-3.9543726235741448E-3</v>
      </c>
    </row>
    <row r="98" spans="1:16" ht="12.75" customHeight="1">
      <c r="A98" s="28">
        <v>88</v>
      </c>
      <c r="B98" s="29" t="s">
        <v>119</v>
      </c>
      <c r="C98" s="30" t="s">
        <v>379</v>
      </c>
      <c r="D98" s="31">
        <v>44798</v>
      </c>
      <c r="E98" s="37">
        <v>113.3</v>
      </c>
      <c r="F98" s="37">
        <v>113.35000000000001</v>
      </c>
      <c r="G98" s="38">
        <v>111.75000000000001</v>
      </c>
      <c r="H98" s="38">
        <v>110.2</v>
      </c>
      <c r="I98" s="38">
        <v>108.60000000000001</v>
      </c>
      <c r="J98" s="38">
        <v>114.90000000000002</v>
      </c>
      <c r="K98" s="38">
        <v>116.50000000000001</v>
      </c>
      <c r="L98" s="38">
        <v>118.05000000000003</v>
      </c>
      <c r="M98" s="28">
        <v>114.95</v>
      </c>
      <c r="N98" s="28">
        <v>111.8</v>
      </c>
      <c r="O98" s="39">
        <v>14374900</v>
      </c>
      <c r="P98" s="40">
        <v>3.8198757763975154E-2</v>
      </c>
    </row>
    <row r="99" spans="1:16" ht="12.75" customHeight="1">
      <c r="A99" s="28">
        <v>89</v>
      </c>
      <c r="B99" s="29" t="s">
        <v>79</v>
      </c>
      <c r="C99" s="30" t="s">
        <v>121</v>
      </c>
      <c r="D99" s="31">
        <v>44798</v>
      </c>
      <c r="E99" s="37">
        <v>246.55</v>
      </c>
      <c r="F99" s="37">
        <v>245.4</v>
      </c>
      <c r="G99" s="38">
        <v>242.65</v>
      </c>
      <c r="H99" s="38">
        <v>238.75</v>
      </c>
      <c r="I99" s="38">
        <v>236</v>
      </c>
      <c r="J99" s="38">
        <v>249.3</v>
      </c>
      <c r="K99" s="38">
        <v>252.05</v>
      </c>
      <c r="L99" s="38">
        <v>255.95000000000002</v>
      </c>
      <c r="M99" s="28">
        <v>248.15</v>
      </c>
      <c r="N99" s="28">
        <v>241.5</v>
      </c>
      <c r="O99" s="39">
        <v>19780200</v>
      </c>
      <c r="P99" s="40">
        <v>8.1967213114754098E-4</v>
      </c>
    </row>
    <row r="100" spans="1:16" ht="12.75" customHeight="1">
      <c r="A100" s="28">
        <v>90</v>
      </c>
      <c r="B100" s="29" t="s">
        <v>56</v>
      </c>
      <c r="C100" s="30" t="s">
        <v>122</v>
      </c>
      <c r="D100" s="31">
        <v>44798</v>
      </c>
      <c r="E100" s="37">
        <v>2598.4499999999998</v>
      </c>
      <c r="F100" s="37">
        <v>2605.6666666666665</v>
      </c>
      <c r="G100" s="38">
        <v>2582.1833333333329</v>
      </c>
      <c r="H100" s="38">
        <v>2565.9166666666665</v>
      </c>
      <c r="I100" s="38">
        <v>2542.4333333333329</v>
      </c>
      <c r="J100" s="38">
        <v>2621.9333333333329</v>
      </c>
      <c r="K100" s="38">
        <v>2645.4166666666665</v>
      </c>
      <c r="L100" s="38">
        <v>2661.6833333333329</v>
      </c>
      <c r="M100" s="28">
        <v>2629.15</v>
      </c>
      <c r="N100" s="28">
        <v>2589.4</v>
      </c>
      <c r="O100" s="39">
        <v>10399800</v>
      </c>
      <c r="P100" s="40">
        <v>-4.9656993599127416E-3</v>
      </c>
    </row>
    <row r="101" spans="1:16" ht="12.75" customHeight="1">
      <c r="A101" s="28">
        <v>91</v>
      </c>
      <c r="B101" s="29" t="s">
        <v>44</v>
      </c>
      <c r="C101" s="30" t="s">
        <v>380</v>
      </c>
      <c r="D101" s="31">
        <v>44798</v>
      </c>
      <c r="E101" s="37">
        <v>39934.35</v>
      </c>
      <c r="F101" s="37">
        <v>40070.783333333333</v>
      </c>
      <c r="G101" s="38">
        <v>39717.666666666664</v>
      </c>
      <c r="H101" s="38">
        <v>39500.98333333333</v>
      </c>
      <c r="I101" s="38">
        <v>39147.866666666661</v>
      </c>
      <c r="J101" s="38">
        <v>40287.466666666667</v>
      </c>
      <c r="K101" s="38">
        <v>40640.583333333336</v>
      </c>
      <c r="L101" s="38">
        <v>40857.26666666667</v>
      </c>
      <c r="M101" s="28">
        <v>40423.9</v>
      </c>
      <c r="N101" s="28">
        <v>39854.1</v>
      </c>
      <c r="O101" s="39">
        <v>15120</v>
      </c>
      <c r="P101" s="40">
        <v>-9.9108027750247768E-4</v>
      </c>
    </row>
    <row r="102" spans="1:16" ht="12.75" customHeight="1">
      <c r="A102" s="28">
        <v>92</v>
      </c>
      <c r="B102" s="29" t="s">
        <v>63</v>
      </c>
      <c r="C102" s="30" t="s">
        <v>123</v>
      </c>
      <c r="D102" s="31">
        <v>44798</v>
      </c>
      <c r="E102" s="37">
        <v>125.2</v>
      </c>
      <c r="F102" s="37">
        <v>125.01666666666667</v>
      </c>
      <c r="G102" s="38">
        <v>123.83333333333333</v>
      </c>
      <c r="H102" s="38">
        <v>122.46666666666667</v>
      </c>
      <c r="I102" s="38">
        <v>121.28333333333333</v>
      </c>
      <c r="J102" s="38">
        <v>126.38333333333333</v>
      </c>
      <c r="K102" s="38">
        <v>127.56666666666666</v>
      </c>
      <c r="L102" s="38">
        <v>128.93333333333334</v>
      </c>
      <c r="M102" s="28">
        <v>126.2</v>
      </c>
      <c r="N102" s="28">
        <v>123.65</v>
      </c>
      <c r="O102" s="39">
        <v>30832000</v>
      </c>
      <c r="P102" s="40">
        <v>3.7765334027868211E-3</v>
      </c>
    </row>
    <row r="103" spans="1:16" ht="12.75" customHeight="1">
      <c r="A103" s="28">
        <v>93</v>
      </c>
      <c r="B103" s="29" t="s">
        <v>58</v>
      </c>
      <c r="C103" s="30" t="s">
        <v>124</v>
      </c>
      <c r="D103" s="31">
        <v>44798</v>
      </c>
      <c r="E103" s="37">
        <v>877.35</v>
      </c>
      <c r="F103" s="37">
        <v>872.96666666666658</v>
      </c>
      <c r="G103" s="38">
        <v>866.18333333333317</v>
      </c>
      <c r="H103" s="38">
        <v>855.01666666666654</v>
      </c>
      <c r="I103" s="38">
        <v>848.23333333333312</v>
      </c>
      <c r="J103" s="38">
        <v>884.13333333333321</v>
      </c>
      <c r="K103" s="38">
        <v>890.91666666666674</v>
      </c>
      <c r="L103" s="38">
        <v>902.08333333333326</v>
      </c>
      <c r="M103" s="28">
        <v>879.75</v>
      </c>
      <c r="N103" s="28">
        <v>861.8</v>
      </c>
      <c r="O103" s="39">
        <v>78823250</v>
      </c>
      <c r="P103" s="40">
        <v>9.5094368457247655E-2</v>
      </c>
    </row>
    <row r="104" spans="1:16" ht="12.75" customHeight="1">
      <c r="A104" s="28">
        <v>94</v>
      </c>
      <c r="B104" s="29" t="s">
        <v>63</v>
      </c>
      <c r="C104" s="30" t="s">
        <v>125</v>
      </c>
      <c r="D104" s="31">
        <v>44798</v>
      </c>
      <c r="E104" s="37">
        <v>1240</v>
      </c>
      <c r="F104" s="37">
        <v>1238.6166666666666</v>
      </c>
      <c r="G104" s="38">
        <v>1231.8833333333332</v>
      </c>
      <c r="H104" s="38">
        <v>1223.7666666666667</v>
      </c>
      <c r="I104" s="38">
        <v>1217.0333333333333</v>
      </c>
      <c r="J104" s="38">
        <v>1246.7333333333331</v>
      </c>
      <c r="K104" s="38">
        <v>1253.4666666666662</v>
      </c>
      <c r="L104" s="38">
        <v>1261.583333333333</v>
      </c>
      <c r="M104" s="28">
        <v>1245.3499999999999</v>
      </c>
      <c r="N104" s="28">
        <v>1230.5</v>
      </c>
      <c r="O104" s="39">
        <v>3688150</v>
      </c>
      <c r="P104" s="40">
        <v>2.3052097740894421E-4</v>
      </c>
    </row>
    <row r="105" spans="1:16" ht="12.75" customHeight="1">
      <c r="A105" s="28">
        <v>95</v>
      </c>
      <c r="B105" s="29" t="s">
        <v>63</v>
      </c>
      <c r="C105" s="30" t="s">
        <v>126</v>
      </c>
      <c r="D105" s="31">
        <v>44798</v>
      </c>
      <c r="E105" s="37">
        <v>559.6</v>
      </c>
      <c r="F105" s="37">
        <v>555.05000000000007</v>
      </c>
      <c r="G105" s="38">
        <v>548.65000000000009</v>
      </c>
      <c r="H105" s="38">
        <v>537.70000000000005</v>
      </c>
      <c r="I105" s="38">
        <v>531.30000000000007</v>
      </c>
      <c r="J105" s="38">
        <v>566.00000000000011</v>
      </c>
      <c r="K105" s="38">
        <v>572.4</v>
      </c>
      <c r="L105" s="38">
        <v>583.35000000000014</v>
      </c>
      <c r="M105" s="28">
        <v>561.45000000000005</v>
      </c>
      <c r="N105" s="28">
        <v>544.1</v>
      </c>
      <c r="O105" s="39">
        <v>9199500</v>
      </c>
      <c r="P105" s="40">
        <v>-2.8204721914118207E-2</v>
      </c>
    </row>
    <row r="106" spans="1:16" ht="12.75" customHeight="1">
      <c r="A106" s="28">
        <v>96</v>
      </c>
      <c r="B106" s="29" t="s">
        <v>74</v>
      </c>
      <c r="C106" s="30" t="s">
        <v>127</v>
      </c>
      <c r="D106" s="31">
        <v>44798</v>
      </c>
      <c r="E106" s="37">
        <v>8.75</v>
      </c>
      <c r="F106" s="37">
        <v>8.7666666666666657</v>
      </c>
      <c r="G106" s="38">
        <v>8.6333333333333311</v>
      </c>
      <c r="H106" s="38">
        <v>8.5166666666666657</v>
      </c>
      <c r="I106" s="38">
        <v>8.3833333333333311</v>
      </c>
      <c r="J106" s="38">
        <v>8.8833333333333311</v>
      </c>
      <c r="K106" s="38">
        <v>9.0166666666666639</v>
      </c>
      <c r="L106" s="38">
        <v>9.1333333333333311</v>
      </c>
      <c r="M106" s="28">
        <v>8.9</v>
      </c>
      <c r="N106" s="28">
        <v>8.65</v>
      </c>
      <c r="O106" s="39">
        <v>608720000</v>
      </c>
      <c r="P106" s="40">
        <v>1.8433179723502304E-3</v>
      </c>
    </row>
    <row r="107" spans="1:16" ht="12.75" customHeight="1">
      <c r="A107" s="28">
        <v>97</v>
      </c>
      <c r="B107" s="29" t="s">
        <v>63</v>
      </c>
      <c r="C107" s="30" t="s">
        <v>384</v>
      </c>
      <c r="D107" s="31">
        <v>44798</v>
      </c>
      <c r="E107" s="37">
        <v>63.8</v>
      </c>
      <c r="F107" s="37">
        <v>63.366666666666667</v>
      </c>
      <c r="G107" s="38">
        <v>62.583333333333329</v>
      </c>
      <c r="H107" s="38">
        <v>61.36666666666666</v>
      </c>
      <c r="I107" s="38">
        <v>60.583333333333321</v>
      </c>
      <c r="J107" s="38">
        <v>64.583333333333343</v>
      </c>
      <c r="K107" s="38">
        <v>65.366666666666674</v>
      </c>
      <c r="L107" s="38">
        <v>66.583333333333343</v>
      </c>
      <c r="M107" s="28">
        <v>64.150000000000006</v>
      </c>
      <c r="N107" s="28">
        <v>62.15</v>
      </c>
      <c r="O107" s="39">
        <v>120000000</v>
      </c>
      <c r="P107" s="40">
        <v>1.9714479945615229E-2</v>
      </c>
    </row>
    <row r="108" spans="1:16" ht="12.75" customHeight="1">
      <c r="A108" s="28">
        <v>98</v>
      </c>
      <c r="B108" s="29" t="s">
        <v>58</v>
      </c>
      <c r="C108" s="30" t="s">
        <v>128</v>
      </c>
      <c r="D108" s="31">
        <v>44798</v>
      </c>
      <c r="E108" s="37">
        <v>45.15</v>
      </c>
      <c r="F108" s="37">
        <v>45.266666666666673</v>
      </c>
      <c r="G108" s="38">
        <v>44.783333333333346</v>
      </c>
      <c r="H108" s="38">
        <v>44.416666666666671</v>
      </c>
      <c r="I108" s="38">
        <v>43.933333333333344</v>
      </c>
      <c r="J108" s="38">
        <v>45.633333333333347</v>
      </c>
      <c r="K108" s="38">
        <v>46.116666666666681</v>
      </c>
      <c r="L108" s="38">
        <v>46.483333333333348</v>
      </c>
      <c r="M108" s="28">
        <v>45.75</v>
      </c>
      <c r="N108" s="28">
        <v>44.9</v>
      </c>
      <c r="O108" s="39">
        <v>198615000</v>
      </c>
      <c r="P108" s="40">
        <v>-3.8556491431890792E-2</v>
      </c>
    </row>
    <row r="109" spans="1:16" ht="12.75" customHeight="1">
      <c r="A109" s="28">
        <v>99</v>
      </c>
      <c r="B109" s="29" t="s">
        <v>44</v>
      </c>
      <c r="C109" s="30" t="s">
        <v>394</v>
      </c>
      <c r="D109" s="31">
        <v>44798</v>
      </c>
      <c r="E109" s="37">
        <v>165.9</v>
      </c>
      <c r="F109" s="37">
        <v>166.06666666666666</v>
      </c>
      <c r="G109" s="38">
        <v>163.88333333333333</v>
      </c>
      <c r="H109" s="38">
        <v>161.86666666666667</v>
      </c>
      <c r="I109" s="38">
        <v>159.68333333333334</v>
      </c>
      <c r="J109" s="38">
        <v>168.08333333333331</v>
      </c>
      <c r="K109" s="38">
        <v>170.26666666666665</v>
      </c>
      <c r="L109" s="38">
        <v>172.2833333333333</v>
      </c>
      <c r="M109" s="28">
        <v>168.25</v>
      </c>
      <c r="N109" s="28">
        <v>164.05</v>
      </c>
      <c r="O109" s="39">
        <v>57963750</v>
      </c>
      <c r="P109" s="40">
        <v>1.3440860215053764E-2</v>
      </c>
    </row>
    <row r="110" spans="1:16" ht="12.75" customHeight="1">
      <c r="A110" s="28">
        <v>100</v>
      </c>
      <c r="B110" s="29" t="s">
        <v>79</v>
      </c>
      <c r="C110" s="30" t="s">
        <v>129</v>
      </c>
      <c r="D110" s="31">
        <v>44798</v>
      </c>
      <c r="E110" s="37">
        <v>432.15</v>
      </c>
      <c r="F110" s="37">
        <v>426.2</v>
      </c>
      <c r="G110" s="38">
        <v>412.95</v>
      </c>
      <c r="H110" s="38">
        <v>393.75</v>
      </c>
      <c r="I110" s="38">
        <v>380.5</v>
      </c>
      <c r="J110" s="38">
        <v>445.4</v>
      </c>
      <c r="K110" s="38">
        <v>458.65</v>
      </c>
      <c r="L110" s="38">
        <v>477.84999999999997</v>
      </c>
      <c r="M110" s="28">
        <v>439.45</v>
      </c>
      <c r="N110" s="28">
        <v>407</v>
      </c>
      <c r="O110" s="39">
        <v>15472875</v>
      </c>
      <c r="P110" s="40">
        <v>8.8824383164005802E-2</v>
      </c>
    </row>
    <row r="111" spans="1:16" ht="12.75" customHeight="1">
      <c r="A111" s="28">
        <v>101</v>
      </c>
      <c r="B111" s="29" t="s">
        <v>105</v>
      </c>
      <c r="C111" s="30" t="s">
        <v>130</v>
      </c>
      <c r="D111" s="31">
        <v>44798</v>
      </c>
      <c r="E111" s="37">
        <v>272.60000000000002</v>
      </c>
      <c r="F111" s="37">
        <v>274.3</v>
      </c>
      <c r="G111" s="38">
        <v>269.60000000000002</v>
      </c>
      <c r="H111" s="38">
        <v>266.60000000000002</v>
      </c>
      <c r="I111" s="38">
        <v>261.90000000000003</v>
      </c>
      <c r="J111" s="38">
        <v>277.3</v>
      </c>
      <c r="K111" s="38">
        <v>281.99999999999994</v>
      </c>
      <c r="L111" s="38">
        <v>285</v>
      </c>
      <c r="M111" s="28">
        <v>279</v>
      </c>
      <c r="N111" s="28">
        <v>271.3</v>
      </c>
      <c r="O111" s="39">
        <v>26698036</v>
      </c>
      <c r="P111" s="40">
        <v>3.9135879774577331E-2</v>
      </c>
    </row>
    <row r="112" spans="1:16" ht="12.75" customHeight="1">
      <c r="A112" s="28">
        <v>102</v>
      </c>
      <c r="B112" s="29" t="s">
        <v>42</v>
      </c>
      <c r="C112" s="30" t="s">
        <v>391</v>
      </c>
      <c r="D112" s="31">
        <v>44798</v>
      </c>
      <c r="E112" s="37">
        <v>193.5</v>
      </c>
      <c r="F112" s="37">
        <v>193.36666666666667</v>
      </c>
      <c r="G112" s="38">
        <v>186.93333333333334</v>
      </c>
      <c r="H112" s="38">
        <v>180.36666666666667</v>
      </c>
      <c r="I112" s="38">
        <v>173.93333333333334</v>
      </c>
      <c r="J112" s="38">
        <v>199.93333333333334</v>
      </c>
      <c r="K112" s="38">
        <v>206.36666666666667</v>
      </c>
      <c r="L112" s="38">
        <v>212.93333333333334</v>
      </c>
      <c r="M112" s="28">
        <v>199.8</v>
      </c>
      <c r="N112" s="28">
        <v>186.8</v>
      </c>
      <c r="O112" s="39">
        <v>15184400</v>
      </c>
      <c r="P112" s="40">
        <v>0.32355915065722951</v>
      </c>
    </row>
    <row r="113" spans="1:16" ht="12.75" customHeight="1">
      <c r="A113" s="28">
        <v>103</v>
      </c>
      <c r="B113" s="29" t="s">
        <v>44</v>
      </c>
      <c r="C113" s="30" t="s">
        <v>263</v>
      </c>
      <c r="D113" s="31">
        <v>44798</v>
      </c>
      <c r="E113" s="37">
        <v>4280.75</v>
      </c>
      <c r="F113" s="37">
        <v>4311.7833333333328</v>
      </c>
      <c r="G113" s="38">
        <v>4235.0166666666655</v>
      </c>
      <c r="H113" s="38">
        <v>4189.2833333333328</v>
      </c>
      <c r="I113" s="38">
        <v>4112.5166666666655</v>
      </c>
      <c r="J113" s="38">
        <v>4357.5166666666655</v>
      </c>
      <c r="K113" s="38">
        <v>4434.2833333333319</v>
      </c>
      <c r="L113" s="38">
        <v>4480.0166666666655</v>
      </c>
      <c r="M113" s="28">
        <v>4388.55</v>
      </c>
      <c r="N113" s="28">
        <v>4266.05</v>
      </c>
      <c r="O113" s="39">
        <v>267600</v>
      </c>
      <c r="P113" s="40">
        <v>1.8264840182648401E-2</v>
      </c>
    </row>
    <row r="114" spans="1:16" ht="12.75" customHeight="1">
      <c r="A114" s="28">
        <v>104</v>
      </c>
      <c r="B114" s="29" t="s">
        <v>44</v>
      </c>
      <c r="C114" s="30" t="s">
        <v>131</v>
      </c>
      <c r="D114" s="31">
        <v>44798</v>
      </c>
      <c r="E114" s="37">
        <v>2022.5</v>
      </c>
      <c r="F114" s="37">
        <v>2022.1333333333332</v>
      </c>
      <c r="G114" s="38">
        <v>2009.0666666666664</v>
      </c>
      <c r="H114" s="38">
        <v>1995.6333333333332</v>
      </c>
      <c r="I114" s="38">
        <v>1982.5666666666664</v>
      </c>
      <c r="J114" s="38">
        <v>2035.5666666666664</v>
      </c>
      <c r="K114" s="38">
        <v>2048.6333333333332</v>
      </c>
      <c r="L114" s="38">
        <v>2062.0666666666666</v>
      </c>
      <c r="M114" s="28">
        <v>2035.2</v>
      </c>
      <c r="N114" s="28">
        <v>2008.7</v>
      </c>
      <c r="O114" s="39">
        <v>2461500</v>
      </c>
      <c r="P114" s="40">
        <v>-4.1267144070882391E-3</v>
      </c>
    </row>
    <row r="115" spans="1:16" ht="12.75" customHeight="1">
      <c r="A115" s="28">
        <v>105</v>
      </c>
      <c r="B115" s="29" t="s">
        <v>58</v>
      </c>
      <c r="C115" s="30" t="s">
        <v>132</v>
      </c>
      <c r="D115" s="31">
        <v>44798</v>
      </c>
      <c r="E115" s="37">
        <v>1081.3</v>
      </c>
      <c r="F115" s="37">
        <v>1082</v>
      </c>
      <c r="G115" s="38">
        <v>1075</v>
      </c>
      <c r="H115" s="38">
        <v>1068.7</v>
      </c>
      <c r="I115" s="38">
        <v>1061.7</v>
      </c>
      <c r="J115" s="38">
        <v>1088.3</v>
      </c>
      <c r="K115" s="38">
        <v>1095.3</v>
      </c>
      <c r="L115" s="38">
        <v>1101.5999999999999</v>
      </c>
      <c r="M115" s="28">
        <v>1089</v>
      </c>
      <c r="N115" s="28">
        <v>1075.7</v>
      </c>
      <c r="O115" s="39">
        <v>27086400</v>
      </c>
      <c r="P115" s="40">
        <v>-1.8619362833012684E-2</v>
      </c>
    </row>
    <row r="116" spans="1:16" ht="12.75" customHeight="1">
      <c r="A116" s="28">
        <v>106</v>
      </c>
      <c r="B116" s="29" t="s">
        <v>74</v>
      </c>
      <c r="C116" s="30" t="s">
        <v>133</v>
      </c>
      <c r="D116" s="31">
        <v>44798</v>
      </c>
      <c r="E116" s="37">
        <v>196.9</v>
      </c>
      <c r="F116" s="37">
        <v>198</v>
      </c>
      <c r="G116" s="38">
        <v>195.35</v>
      </c>
      <c r="H116" s="38">
        <v>193.79999999999998</v>
      </c>
      <c r="I116" s="38">
        <v>191.14999999999998</v>
      </c>
      <c r="J116" s="38">
        <v>199.55</v>
      </c>
      <c r="K116" s="38">
        <v>202.2</v>
      </c>
      <c r="L116" s="38">
        <v>203.75000000000003</v>
      </c>
      <c r="M116" s="28">
        <v>200.65</v>
      </c>
      <c r="N116" s="28">
        <v>196.45</v>
      </c>
      <c r="O116" s="39">
        <v>22643600</v>
      </c>
      <c r="P116" s="40">
        <v>1.3662572073201304E-2</v>
      </c>
    </row>
    <row r="117" spans="1:16" ht="12.75" customHeight="1">
      <c r="A117" s="28">
        <v>107</v>
      </c>
      <c r="B117" s="29" t="s">
        <v>86</v>
      </c>
      <c r="C117" s="30" t="s">
        <v>134</v>
      </c>
      <c r="D117" s="31">
        <v>44798</v>
      </c>
      <c r="E117" s="37">
        <v>1595.25</v>
      </c>
      <c r="F117" s="37">
        <v>1602.1833333333334</v>
      </c>
      <c r="G117" s="38">
        <v>1585.5666666666668</v>
      </c>
      <c r="H117" s="38">
        <v>1575.8833333333334</v>
      </c>
      <c r="I117" s="38">
        <v>1559.2666666666669</v>
      </c>
      <c r="J117" s="38">
        <v>1611.8666666666668</v>
      </c>
      <c r="K117" s="38">
        <v>1628.4833333333336</v>
      </c>
      <c r="L117" s="38">
        <v>1638.1666666666667</v>
      </c>
      <c r="M117" s="28">
        <v>1618.8</v>
      </c>
      <c r="N117" s="28">
        <v>1592.5</v>
      </c>
      <c r="O117" s="39">
        <v>36806400</v>
      </c>
      <c r="P117" s="40">
        <v>2.9054552774609138E-2</v>
      </c>
    </row>
    <row r="118" spans="1:16" ht="12.75" customHeight="1">
      <c r="A118" s="28">
        <v>108</v>
      </c>
      <c r="B118" s="29" t="s">
        <v>86</v>
      </c>
      <c r="C118" s="30" t="s">
        <v>400</v>
      </c>
      <c r="D118" s="31">
        <v>44798</v>
      </c>
      <c r="E118" s="37">
        <v>613.70000000000005</v>
      </c>
      <c r="F118" s="37">
        <v>616.86666666666667</v>
      </c>
      <c r="G118" s="38">
        <v>607.83333333333337</v>
      </c>
      <c r="H118" s="38">
        <v>601.9666666666667</v>
      </c>
      <c r="I118" s="38">
        <v>592.93333333333339</v>
      </c>
      <c r="J118" s="38">
        <v>622.73333333333335</v>
      </c>
      <c r="K118" s="38">
        <v>631.76666666666665</v>
      </c>
      <c r="L118" s="38">
        <v>637.63333333333333</v>
      </c>
      <c r="M118" s="28">
        <v>625.9</v>
      </c>
      <c r="N118" s="28">
        <v>611</v>
      </c>
      <c r="O118" s="39">
        <v>2053500</v>
      </c>
      <c r="P118" s="40">
        <v>1.6709988860007428E-2</v>
      </c>
    </row>
    <row r="119" spans="1:16" ht="12.75" customHeight="1">
      <c r="A119" s="28">
        <v>109</v>
      </c>
      <c r="B119" s="29" t="s">
        <v>79</v>
      </c>
      <c r="C119" s="30" t="s">
        <v>135</v>
      </c>
      <c r="D119" s="31">
        <v>44798</v>
      </c>
      <c r="E119" s="37">
        <v>71.75</v>
      </c>
      <c r="F119" s="37">
        <v>71.600000000000009</v>
      </c>
      <c r="G119" s="38">
        <v>71.15000000000002</v>
      </c>
      <c r="H119" s="38">
        <v>70.550000000000011</v>
      </c>
      <c r="I119" s="38">
        <v>70.100000000000023</v>
      </c>
      <c r="J119" s="38">
        <v>72.200000000000017</v>
      </c>
      <c r="K119" s="38">
        <v>72.650000000000006</v>
      </c>
      <c r="L119" s="38">
        <v>73.250000000000014</v>
      </c>
      <c r="M119" s="28">
        <v>72.05</v>
      </c>
      <c r="N119" s="28">
        <v>71</v>
      </c>
      <c r="O119" s="39">
        <v>83947500</v>
      </c>
      <c r="P119" s="40">
        <v>1.5210470463388751E-2</v>
      </c>
    </row>
    <row r="120" spans="1:16" ht="12.75" customHeight="1">
      <c r="A120" s="28">
        <v>110</v>
      </c>
      <c r="B120" s="29" t="s">
        <v>47</v>
      </c>
      <c r="C120" s="30" t="s">
        <v>264</v>
      </c>
      <c r="D120" s="31">
        <v>44798</v>
      </c>
      <c r="E120" s="37">
        <v>919.2</v>
      </c>
      <c r="F120" s="37">
        <v>935.01666666666677</v>
      </c>
      <c r="G120" s="38">
        <v>894.03333333333353</v>
      </c>
      <c r="H120" s="38">
        <v>868.86666666666679</v>
      </c>
      <c r="I120" s="38">
        <v>827.88333333333355</v>
      </c>
      <c r="J120" s="38">
        <v>960.18333333333351</v>
      </c>
      <c r="K120" s="38">
        <v>1001.1666666666669</v>
      </c>
      <c r="L120" s="38">
        <v>1026.3333333333335</v>
      </c>
      <c r="M120" s="28">
        <v>976</v>
      </c>
      <c r="N120" s="28">
        <v>909.85</v>
      </c>
      <c r="O120" s="39">
        <v>1747850</v>
      </c>
      <c r="P120" s="40">
        <v>1.1024237685691947</v>
      </c>
    </row>
    <row r="121" spans="1:16" ht="12.75" customHeight="1">
      <c r="A121" s="28">
        <v>111</v>
      </c>
      <c r="B121" s="29" t="s">
        <v>44</v>
      </c>
      <c r="C121" s="30" t="s">
        <v>136</v>
      </c>
      <c r="D121" s="31">
        <v>44798</v>
      </c>
      <c r="E121" s="37">
        <v>657.25</v>
      </c>
      <c r="F121" s="37">
        <v>662.9666666666667</v>
      </c>
      <c r="G121" s="38">
        <v>648.13333333333344</v>
      </c>
      <c r="H121" s="38">
        <v>639.01666666666677</v>
      </c>
      <c r="I121" s="38">
        <v>624.18333333333351</v>
      </c>
      <c r="J121" s="38">
        <v>672.08333333333337</v>
      </c>
      <c r="K121" s="38">
        <v>686.91666666666663</v>
      </c>
      <c r="L121" s="38">
        <v>696.0333333333333</v>
      </c>
      <c r="M121" s="28">
        <v>677.8</v>
      </c>
      <c r="N121" s="28">
        <v>653.85</v>
      </c>
      <c r="O121" s="39">
        <v>16373875</v>
      </c>
      <c r="P121" s="40">
        <v>6.6706116520522888E-3</v>
      </c>
    </row>
    <row r="122" spans="1:16" ht="12.75" customHeight="1">
      <c r="A122" s="28">
        <v>112</v>
      </c>
      <c r="B122" s="29" t="s">
        <v>56</v>
      </c>
      <c r="C122" s="30" t="s">
        <v>137</v>
      </c>
      <c r="D122" s="31">
        <v>44798</v>
      </c>
      <c r="E122" s="37">
        <v>308.89999999999998</v>
      </c>
      <c r="F122" s="37">
        <v>308.16666666666663</v>
      </c>
      <c r="G122" s="38">
        <v>305.88333333333327</v>
      </c>
      <c r="H122" s="38">
        <v>302.86666666666662</v>
      </c>
      <c r="I122" s="38">
        <v>300.58333333333326</v>
      </c>
      <c r="J122" s="38">
        <v>311.18333333333328</v>
      </c>
      <c r="K122" s="38">
        <v>313.46666666666658</v>
      </c>
      <c r="L122" s="38">
        <v>316.48333333333329</v>
      </c>
      <c r="M122" s="28">
        <v>310.45</v>
      </c>
      <c r="N122" s="28">
        <v>305.14999999999998</v>
      </c>
      <c r="O122" s="39">
        <v>77731200</v>
      </c>
      <c r="P122" s="40">
        <v>-7.8826989054076139E-3</v>
      </c>
    </row>
    <row r="123" spans="1:16" ht="12.75" customHeight="1">
      <c r="A123" s="28">
        <v>113</v>
      </c>
      <c r="B123" s="29" t="s">
        <v>119</v>
      </c>
      <c r="C123" s="30" t="s">
        <v>138</v>
      </c>
      <c r="D123" s="31">
        <v>44798</v>
      </c>
      <c r="E123" s="37">
        <v>406.3</v>
      </c>
      <c r="F123" s="37">
        <v>405.18333333333334</v>
      </c>
      <c r="G123" s="38">
        <v>399.61666666666667</v>
      </c>
      <c r="H123" s="38">
        <v>392.93333333333334</v>
      </c>
      <c r="I123" s="38">
        <v>387.36666666666667</v>
      </c>
      <c r="J123" s="38">
        <v>411.86666666666667</v>
      </c>
      <c r="K123" s="38">
        <v>417.43333333333339</v>
      </c>
      <c r="L123" s="38">
        <v>424.11666666666667</v>
      </c>
      <c r="M123" s="28">
        <v>410.75</v>
      </c>
      <c r="N123" s="28">
        <v>398.5</v>
      </c>
      <c r="O123" s="39">
        <v>33761250</v>
      </c>
      <c r="P123" s="40">
        <v>1.2975457848298361E-3</v>
      </c>
    </row>
    <row r="124" spans="1:16" ht="12.75" customHeight="1">
      <c r="A124" s="28">
        <v>114</v>
      </c>
      <c r="B124" s="29" t="s">
        <v>42</v>
      </c>
      <c r="C124" s="30" t="s">
        <v>402</v>
      </c>
      <c r="D124" s="31">
        <v>44798</v>
      </c>
      <c r="E124" s="37">
        <v>2659.25</v>
      </c>
      <c r="F124" s="37">
        <v>2656.4166666666665</v>
      </c>
      <c r="G124" s="38">
        <v>2622.833333333333</v>
      </c>
      <c r="H124" s="38">
        <v>2586.4166666666665</v>
      </c>
      <c r="I124" s="38">
        <v>2552.833333333333</v>
      </c>
      <c r="J124" s="38">
        <v>2692.833333333333</v>
      </c>
      <c r="K124" s="38">
        <v>2726.4166666666661</v>
      </c>
      <c r="L124" s="38">
        <v>2762.833333333333</v>
      </c>
      <c r="M124" s="28">
        <v>2690</v>
      </c>
      <c r="N124" s="28">
        <v>2620</v>
      </c>
      <c r="O124" s="39">
        <v>532750</v>
      </c>
      <c r="P124" s="40">
        <v>5.9671805072103429E-2</v>
      </c>
    </row>
    <row r="125" spans="1:16" ht="12.75" customHeight="1">
      <c r="A125" s="28">
        <v>115</v>
      </c>
      <c r="B125" s="29" t="s">
        <v>119</v>
      </c>
      <c r="C125" s="30" t="s">
        <v>139</v>
      </c>
      <c r="D125" s="31">
        <v>44798</v>
      </c>
      <c r="E125" s="37">
        <v>679.2</v>
      </c>
      <c r="F125" s="37">
        <v>679.94999999999993</v>
      </c>
      <c r="G125" s="38">
        <v>673.89999999999986</v>
      </c>
      <c r="H125" s="38">
        <v>668.59999999999991</v>
      </c>
      <c r="I125" s="38">
        <v>662.54999999999984</v>
      </c>
      <c r="J125" s="38">
        <v>685.24999999999989</v>
      </c>
      <c r="K125" s="38">
        <v>691.29999999999984</v>
      </c>
      <c r="L125" s="38">
        <v>696.59999999999991</v>
      </c>
      <c r="M125" s="28">
        <v>686</v>
      </c>
      <c r="N125" s="28">
        <v>674.65</v>
      </c>
      <c r="O125" s="39">
        <v>39675150</v>
      </c>
      <c r="P125" s="40">
        <v>-4.1642209613252462E-2</v>
      </c>
    </row>
    <row r="126" spans="1:16" ht="12.75" customHeight="1">
      <c r="A126" s="28">
        <v>116</v>
      </c>
      <c r="B126" s="29" t="s">
        <v>44</v>
      </c>
      <c r="C126" s="30" t="s">
        <v>140</v>
      </c>
      <c r="D126" s="31">
        <v>44798</v>
      </c>
      <c r="E126" s="37">
        <v>574.65</v>
      </c>
      <c r="F126" s="37">
        <v>579.94999999999993</v>
      </c>
      <c r="G126" s="38">
        <v>567.29999999999984</v>
      </c>
      <c r="H126" s="38">
        <v>559.94999999999993</v>
      </c>
      <c r="I126" s="38">
        <v>547.29999999999984</v>
      </c>
      <c r="J126" s="38">
        <v>587.29999999999984</v>
      </c>
      <c r="K126" s="38">
        <v>599.94999999999993</v>
      </c>
      <c r="L126" s="38">
        <v>607.29999999999984</v>
      </c>
      <c r="M126" s="28">
        <v>592.6</v>
      </c>
      <c r="N126" s="28">
        <v>572.6</v>
      </c>
      <c r="O126" s="39">
        <v>12718750</v>
      </c>
      <c r="P126" s="40">
        <v>1.092896174863388E-2</v>
      </c>
    </row>
    <row r="127" spans="1:16" ht="12.75" customHeight="1">
      <c r="A127" s="28">
        <v>117</v>
      </c>
      <c r="B127" s="29" t="s">
        <v>58</v>
      </c>
      <c r="C127" s="30" t="s">
        <v>141</v>
      </c>
      <c r="D127" s="31">
        <v>44798</v>
      </c>
      <c r="E127" s="37">
        <v>1847.85</v>
      </c>
      <c r="F127" s="37">
        <v>1852.9833333333333</v>
      </c>
      <c r="G127" s="38">
        <v>1838.1666666666667</v>
      </c>
      <c r="H127" s="38">
        <v>1828.4833333333333</v>
      </c>
      <c r="I127" s="38">
        <v>1813.6666666666667</v>
      </c>
      <c r="J127" s="38">
        <v>1862.6666666666667</v>
      </c>
      <c r="K127" s="38">
        <v>1877.4833333333333</v>
      </c>
      <c r="L127" s="38">
        <v>1887.1666666666667</v>
      </c>
      <c r="M127" s="28">
        <v>1867.8</v>
      </c>
      <c r="N127" s="28">
        <v>1843.3</v>
      </c>
      <c r="O127" s="39">
        <v>17943200</v>
      </c>
      <c r="P127" s="40">
        <v>5.6720098643649819E-3</v>
      </c>
    </row>
    <row r="128" spans="1:16" ht="12.75" customHeight="1">
      <c r="A128" s="28">
        <v>118</v>
      </c>
      <c r="B128" s="29" t="s">
        <v>63</v>
      </c>
      <c r="C128" s="30" t="s">
        <v>142</v>
      </c>
      <c r="D128" s="31">
        <v>44798</v>
      </c>
      <c r="E128" s="37">
        <v>76.599999999999994</v>
      </c>
      <c r="F128" s="37">
        <v>76.8</v>
      </c>
      <c r="G128" s="38">
        <v>76.199999999999989</v>
      </c>
      <c r="H128" s="38">
        <v>75.8</v>
      </c>
      <c r="I128" s="38">
        <v>75.199999999999989</v>
      </c>
      <c r="J128" s="38">
        <v>77.199999999999989</v>
      </c>
      <c r="K128" s="38">
        <v>77.799999999999983</v>
      </c>
      <c r="L128" s="38">
        <v>78.199999999999989</v>
      </c>
      <c r="M128" s="28">
        <v>77.400000000000006</v>
      </c>
      <c r="N128" s="28">
        <v>76.400000000000006</v>
      </c>
      <c r="O128" s="39">
        <v>50991736</v>
      </c>
      <c r="P128" s="40">
        <v>-1.7470300489168414E-3</v>
      </c>
    </row>
    <row r="129" spans="1:16" ht="12.75" customHeight="1">
      <c r="A129" s="28">
        <v>119</v>
      </c>
      <c r="B129" s="29" t="s">
        <v>44</v>
      </c>
      <c r="C129" s="30" t="s">
        <v>143</v>
      </c>
      <c r="D129" s="31">
        <v>44798</v>
      </c>
      <c r="E129" s="37">
        <v>2387.6999999999998</v>
      </c>
      <c r="F129" s="37">
        <v>2390.0166666666669</v>
      </c>
      <c r="G129" s="38">
        <v>2374.8833333333337</v>
      </c>
      <c r="H129" s="38">
        <v>2362.0666666666666</v>
      </c>
      <c r="I129" s="38">
        <v>2346.9333333333334</v>
      </c>
      <c r="J129" s="38">
        <v>2402.8333333333339</v>
      </c>
      <c r="K129" s="38">
        <v>2417.9666666666672</v>
      </c>
      <c r="L129" s="38">
        <v>2430.7833333333342</v>
      </c>
      <c r="M129" s="28">
        <v>2405.15</v>
      </c>
      <c r="N129" s="28">
        <v>2377.1999999999998</v>
      </c>
      <c r="O129" s="39">
        <v>1209000</v>
      </c>
      <c r="P129" s="40">
        <v>5.4054054054054057E-3</v>
      </c>
    </row>
    <row r="130" spans="1:16" ht="12.75" customHeight="1">
      <c r="A130" s="28">
        <v>120</v>
      </c>
      <c r="B130" s="29" t="s">
        <v>47</v>
      </c>
      <c r="C130" s="30" t="s">
        <v>266</v>
      </c>
      <c r="D130" s="31">
        <v>44798</v>
      </c>
      <c r="E130" s="37">
        <v>568.4</v>
      </c>
      <c r="F130" s="37">
        <v>567.13333333333333</v>
      </c>
      <c r="G130" s="38">
        <v>562.26666666666665</v>
      </c>
      <c r="H130" s="38">
        <v>556.13333333333333</v>
      </c>
      <c r="I130" s="38">
        <v>551.26666666666665</v>
      </c>
      <c r="J130" s="38">
        <v>573.26666666666665</v>
      </c>
      <c r="K130" s="38">
        <v>578.13333333333321</v>
      </c>
      <c r="L130" s="38">
        <v>584.26666666666665</v>
      </c>
      <c r="M130" s="28">
        <v>572</v>
      </c>
      <c r="N130" s="28">
        <v>561</v>
      </c>
      <c r="O130" s="39">
        <v>5724900</v>
      </c>
      <c r="P130" s="40">
        <v>-1.8829436686019143E-3</v>
      </c>
    </row>
    <row r="131" spans="1:16" ht="12.75" customHeight="1">
      <c r="A131" s="28">
        <v>121</v>
      </c>
      <c r="B131" s="29" t="s">
        <v>63</v>
      </c>
      <c r="C131" s="30" t="s">
        <v>144</v>
      </c>
      <c r="D131" s="31">
        <v>44798</v>
      </c>
      <c r="E131" s="37">
        <v>387.55</v>
      </c>
      <c r="F131" s="37">
        <v>386.43333333333339</v>
      </c>
      <c r="G131" s="38">
        <v>383.46666666666681</v>
      </c>
      <c r="H131" s="38">
        <v>379.38333333333344</v>
      </c>
      <c r="I131" s="38">
        <v>376.41666666666686</v>
      </c>
      <c r="J131" s="38">
        <v>390.51666666666677</v>
      </c>
      <c r="K131" s="38">
        <v>393.48333333333335</v>
      </c>
      <c r="L131" s="38">
        <v>397.56666666666672</v>
      </c>
      <c r="M131" s="28">
        <v>389.4</v>
      </c>
      <c r="N131" s="28">
        <v>382.35</v>
      </c>
      <c r="O131" s="39">
        <v>14694000</v>
      </c>
      <c r="P131" s="40">
        <v>-3.5263800352638005E-3</v>
      </c>
    </row>
    <row r="132" spans="1:16" ht="12.75" customHeight="1">
      <c r="A132" s="28">
        <v>122</v>
      </c>
      <c r="B132" s="29" t="s">
        <v>70</v>
      </c>
      <c r="C132" s="30" t="s">
        <v>145</v>
      </c>
      <c r="D132" s="31">
        <v>44798</v>
      </c>
      <c r="E132" s="37">
        <v>1850.75</v>
      </c>
      <c r="F132" s="37">
        <v>1855.3833333333332</v>
      </c>
      <c r="G132" s="38">
        <v>1838.7666666666664</v>
      </c>
      <c r="H132" s="38">
        <v>1826.7833333333333</v>
      </c>
      <c r="I132" s="38">
        <v>1810.1666666666665</v>
      </c>
      <c r="J132" s="38">
        <v>1867.3666666666663</v>
      </c>
      <c r="K132" s="38">
        <v>1883.9833333333331</v>
      </c>
      <c r="L132" s="38">
        <v>1895.9666666666662</v>
      </c>
      <c r="M132" s="28">
        <v>1872</v>
      </c>
      <c r="N132" s="28">
        <v>1843.4</v>
      </c>
      <c r="O132" s="39">
        <v>9477600</v>
      </c>
      <c r="P132" s="40">
        <v>-2.517896815601086E-2</v>
      </c>
    </row>
    <row r="133" spans="1:16" ht="12.75" customHeight="1">
      <c r="A133" s="28">
        <v>123</v>
      </c>
      <c r="B133" s="29" t="s">
        <v>86</v>
      </c>
      <c r="C133" s="30" t="s">
        <v>146</v>
      </c>
      <c r="D133" s="31">
        <v>44798</v>
      </c>
      <c r="E133" s="37">
        <v>4918.2</v>
      </c>
      <c r="F133" s="37">
        <v>4944.4666666666662</v>
      </c>
      <c r="G133" s="38">
        <v>4874.3833333333323</v>
      </c>
      <c r="H133" s="38">
        <v>4830.5666666666657</v>
      </c>
      <c r="I133" s="38">
        <v>4760.4833333333318</v>
      </c>
      <c r="J133" s="38">
        <v>4988.2833333333328</v>
      </c>
      <c r="K133" s="38">
        <v>5058.3666666666668</v>
      </c>
      <c r="L133" s="38">
        <v>5102.1833333333334</v>
      </c>
      <c r="M133" s="28">
        <v>5014.55</v>
      </c>
      <c r="N133" s="28">
        <v>4900.6499999999996</v>
      </c>
      <c r="O133" s="39">
        <v>1400250</v>
      </c>
      <c r="P133" s="40">
        <v>-7.970244420828906E-3</v>
      </c>
    </row>
    <row r="134" spans="1:16" ht="12.75" customHeight="1">
      <c r="A134" s="28">
        <v>124</v>
      </c>
      <c r="B134" s="29" t="s">
        <v>86</v>
      </c>
      <c r="C134" s="30" t="s">
        <v>147</v>
      </c>
      <c r="D134" s="31">
        <v>44798</v>
      </c>
      <c r="E134" s="37">
        <v>3661.2</v>
      </c>
      <c r="F134" s="37">
        <v>3647.3666666666668</v>
      </c>
      <c r="G134" s="38">
        <v>3616.9333333333334</v>
      </c>
      <c r="H134" s="38">
        <v>3572.6666666666665</v>
      </c>
      <c r="I134" s="38">
        <v>3542.2333333333331</v>
      </c>
      <c r="J134" s="38">
        <v>3691.6333333333337</v>
      </c>
      <c r="K134" s="38">
        <v>3722.0666666666671</v>
      </c>
      <c r="L134" s="38">
        <v>3766.3333333333339</v>
      </c>
      <c r="M134" s="28">
        <v>3677.8</v>
      </c>
      <c r="N134" s="28">
        <v>3603.1</v>
      </c>
      <c r="O134" s="39">
        <v>1044200</v>
      </c>
      <c r="P134" s="40">
        <v>-7.0169189670525378E-2</v>
      </c>
    </row>
    <row r="135" spans="1:16" ht="12.75" customHeight="1">
      <c r="A135" s="28">
        <v>125</v>
      </c>
      <c r="B135" s="29" t="s">
        <v>47</v>
      </c>
      <c r="C135" s="30" t="s">
        <v>148</v>
      </c>
      <c r="D135" s="31">
        <v>44798</v>
      </c>
      <c r="E135" s="37">
        <v>684.8</v>
      </c>
      <c r="F135" s="37">
        <v>688.30000000000007</v>
      </c>
      <c r="G135" s="38">
        <v>680.15000000000009</v>
      </c>
      <c r="H135" s="38">
        <v>675.5</v>
      </c>
      <c r="I135" s="38">
        <v>667.35</v>
      </c>
      <c r="J135" s="38">
        <v>692.95000000000016</v>
      </c>
      <c r="K135" s="38">
        <v>701.1</v>
      </c>
      <c r="L135" s="38">
        <v>705.75000000000023</v>
      </c>
      <c r="M135" s="28">
        <v>696.45</v>
      </c>
      <c r="N135" s="28">
        <v>683.65</v>
      </c>
      <c r="O135" s="39">
        <v>9613500</v>
      </c>
      <c r="P135" s="40">
        <v>-1.6008352183748041E-2</v>
      </c>
    </row>
    <row r="136" spans="1:16" ht="12.75" customHeight="1">
      <c r="A136" s="28">
        <v>126</v>
      </c>
      <c r="B136" s="29" t="s">
        <v>49</v>
      </c>
      <c r="C136" s="30" t="s">
        <v>149</v>
      </c>
      <c r="D136" s="31">
        <v>44798</v>
      </c>
      <c r="E136" s="37">
        <v>1265.2</v>
      </c>
      <c r="F136" s="37">
        <v>1264.5</v>
      </c>
      <c r="G136" s="38">
        <v>1255.4000000000001</v>
      </c>
      <c r="H136" s="38">
        <v>1245.6000000000001</v>
      </c>
      <c r="I136" s="38">
        <v>1236.5000000000002</v>
      </c>
      <c r="J136" s="38">
        <v>1274.3</v>
      </c>
      <c r="K136" s="38">
        <v>1283.3999999999999</v>
      </c>
      <c r="L136" s="38">
        <v>1293.1999999999998</v>
      </c>
      <c r="M136" s="28">
        <v>1273.5999999999999</v>
      </c>
      <c r="N136" s="28">
        <v>1254.7</v>
      </c>
      <c r="O136" s="39">
        <v>12608400</v>
      </c>
      <c r="P136" s="40">
        <v>3.3212872139046633E-2</v>
      </c>
    </row>
    <row r="137" spans="1:16" ht="12.75" customHeight="1">
      <c r="A137" s="28">
        <v>127</v>
      </c>
      <c r="B137" s="29" t="s">
        <v>63</v>
      </c>
      <c r="C137" s="30" t="s">
        <v>150</v>
      </c>
      <c r="D137" s="31">
        <v>44798</v>
      </c>
      <c r="E137" s="37">
        <v>197.15</v>
      </c>
      <c r="F137" s="37">
        <v>197.4</v>
      </c>
      <c r="G137" s="38">
        <v>195.55</v>
      </c>
      <c r="H137" s="38">
        <v>193.95000000000002</v>
      </c>
      <c r="I137" s="38">
        <v>192.10000000000002</v>
      </c>
      <c r="J137" s="38">
        <v>199</v>
      </c>
      <c r="K137" s="38">
        <v>200.84999999999997</v>
      </c>
      <c r="L137" s="38">
        <v>202.45</v>
      </c>
      <c r="M137" s="28">
        <v>199.25</v>
      </c>
      <c r="N137" s="28">
        <v>195.8</v>
      </c>
      <c r="O137" s="39">
        <v>27292000</v>
      </c>
      <c r="P137" s="40">
        <v>-2.3891273247496424E-2</v>
      </c>
    </row>
    <row r="138" spans="1:16" ht="12.75" customHeight="1">
      <c r="A138" s="28">
        <v>128</v>
      </c>
      <c r="B138" s="29" t="s">
        <v>63</v>
      </c>
      <c r="C138" s="30" t="s">
        <v>151</v>
      </c>
      <c r="D138" s="31">
        <v>44798</v>
      </c>
      <c r="E138" s="37">
        <v>110.15</v>
      </c>
      <c r="F138" s="37">
        <v>109.10000000000001</v>
      </c>
      <c r="G138" s="38">
        <v>106.95000000000002</v>
      </c>
      <c r="H138" s="38">
        <v>103.75000000000001</v>
      </c>
      <c r="I138" s="38">
        <v>101.60000000000002</v>
      </c>
      <c r="J138" s="38">
        <v>112.30000000000001</v>
      </c>
      <c r="K138" s="38">
        <v>114.45000000000002</v>
      </c>
      <c r="L138" s="38">
        <v>117.65</v>
      </c>
      <c r="M138" s="28">
        <v>111.25</v>
      </c>
      <c r="N138" s="28">
        <v>105.9</v>
      </c>
      <c r="O138" s="39">
        <v>31968000</v>
      </c>
      <c r="P138" s="40">
        <v>9.9690402476780182E-2</v>
      </c>
    </row>
    <row r="139" spans="1:16" ht="12.75" customHeight="1">
      <c r="A139" s="28">
        <v>129</v>
      </c>
      <c r="B139" s="29" t="s">
        <v>56</v>
      </c>
      <c r="C139" s="30" t="s">
        <v>152</v>
      </c>
      <c r="D139" s="31">
        <v>44798</v>
      </c>
      <c r="E139" s="37">
        <v>512.35</v>
      </c>
      <c r="F139" s="37">
        <v>512.44999999999993</v>
      </c>
      <c r="G139" s="38">
        <v>508.54999999999984</v>
      </c>
      <c r="H139" s="38">
        <v>504.74999999999989</v>
      </c>
      <c r="I139" s="38">
        <v>500.8499999999998</v>
      </c>
      <c r="J139" s="38">
        <v>516.24999999999989</v>
      </c>
      <c r="K139" s="38">
        <v>520.15</v>
      </c>
      <c r="L139" s="38">
        <v>523.94999999999993</v>
      </c>
      <c r="M139" s="28">
        <v>516.35</v>
      </c>
      <c r="N139" s="28">
        <v>508.65</v>
      </c>
      <c r="O139" s="39">
        <v>9698400</v>
      </c>
      <c r="P139" s="40">
        <v>-3.2067094227923041E-3</v>
      </c>
    </row>
    <row r="140" spans="1:16" ht="12.75" customHeight="1">
      <c r="A140" s="28">
        <v>130</v>
      </c>
      <c r="B140" s="29" t="s">
        <v>49</v>
      </c>
      <c r="C140" s="30" t="s">
        <v>153</v>
      </c>
      <c r="D140" s="31">
        <v>44798</v>
      </c>
      <c r="E140" s="37">
        <v>8733.35</v>
      </c>
      <c r="F140" s="37">
        <v>8764.7666666666682</v>
      </c>
      <c r="G140" s="38">
        <v>8679.5833333333358</v>
      </c>
      <c r="H140" s="38">
        <v>8625.8166666666675</v>
      </c>
      <c r="I140" s="38">
        <v>8540.633333333335</v>
      </c>
      <c r="J140" s="38">
        <v>8818.5333333333365</v>
      </c>
      <c r="K140" s="38">
        <v>8903.7166666666672</v>
      </c>
      <c r="L140" s="38">
        <v>8957.4833333333372</v>
      </c>
      <c r="M140" s="28">
        <v>8849.9500000000007</v>
      </c>
      <c r="N140" s="28">
        <v>8711</v>
      </c>
      <c r="O140" s="39">
        <v>4066600</v>
      </c>
      <c r="P140" s="40">
        <v>1.9172451818250169E-2</v>
      </c>
    </row>
    <row r="141" spans="1:16" ht="12.75" customHeight="1">
      <c r="A141" s="28">
        <v>131</v>
      </c>
      <c r="B141" s="29" t="s">
        <v>56</v>
      </c>
      <c r="C141" s="30" t="s">
        <v>154</v>
      </c>
      <c r="D141" s="31">
        <v>44798</v>
      </c>
      <c r="E141" s="37">
        <v>790.05</v>
      </c>
      <c r="F141" s="37">
        <v>790.85</v>
      </c>
      <c r="G141" s="38">
        <v>781.25</v>
      </c>
      <c r="H141" s="38">
        <v>772.44999999999993</v>
      </c>
      <c r="I141" s="38">
        <v>762.84999999999991</v>
      </c>
      <c r="J141" s="38">
        <v>799.65000000000009</v>
      </c>
      <c r="K141" s="38">
        <v>809.25000000000023</v>
      </c>
      <c r="L141" s="38">
        <v>818.05000000000018</v>
      </c>
      <c r="M141" s="28">
        <v>800.45</v>
      </c>
      <c r="N141" s="28">
        <v>782.05</v>
      </c>
      <c r="O141" s="39">
        <v>15096875</v>
      </c>
      <c r="P141" s="40">
        <v>-1.2404382881951624E-3</v>
      </c>
    </row>
    <row r="142" spans="1:16" ht="12.75" customHeight="1">
      <c r="A142" s="28">
        <v>132</v>
      </c>
      <c r="B142" s="29" t="s">
        <v>44</v>
      </c>
      <c r="C142" s="30" t="s">
        <v>434</v>
      </c>
      <c r="D142" s="31">
        <v>44798</v>
      </c>
      <c r="E142" s="37">
        <v>1320.65</v>
      </c>
      <c r="F142" s="37">
        <v>1321.7833333333335</v>
      </c>
      <c r="G142" s="38">
        <v>1314.5666666666671</v>
      </c>
      <c r="H142" s="38">
        <v>1308.4833333333336</v>
      </c>
      <c r="I142" s="38">
        <v>1301.2666666666671</v>
      </c>
      <c r="J142" s="38">
        <v>1327.866666666667</v>
      </c>
      <c r="K142" s="38">
        <v>1335.0833333333337</v>
      </c>
      <c r="L142" s="38">
        <v>1341.166666666667</v>
      </c>
      <c r="M142" s="28">
        <v>1329</v>
      </c>
      <c r="N142" s="28">
        <v>1315.7</v>
      </c>
      <c r="O142" s="39">
        <v>3094800</v>
      </c>
      <c r="P142" s="40">
        <v>-6.5485362095531584E-3</v>
      </c>
    </row>
    <row r="143" spans="1:16" ht="12.75" customHeight="1">
      <c r="A143" s="28">
        <v>133</v>
      </c>
      <c r="B143" s="29" t="s">
        <v>47</v>
      </c>
      <c r="C143" s="30" t="s">
        <v>155</v>
      </c>
      <c r="D143" s="31">
        <v>44798</v>
      </c>
      <c r="E143" s="37">
        <v>1488.5</v>
      </c>
      <c r="F143" s="37">
        <v>1488.6166666666668</v>
      </c>
      <c r="G143" s="38">
        <v>1470.0833333333335</v>
      </c>
      <c r="H143" s="38">
        <v>1451.6666666666667</v>
      </c>
      <c r="I143" s="38">
        <v>1433.1333333333334</v>
      </c>
      <c r="J143" s="38">
        <v>1507.0333333333335</v>
      </c>
      <c r="K143" s="38">
        <v>1525.5666666666668</v>
      </c>
      <c r="L143" s="38">
        <v>1543.9833333333336</v>
      </c>
      <c r="M143" s="28">
        <v>1507.15</v>
      </c>
      <c r="N143" s="28">
        <v>1470.2</v>
      </c>
      <c r="O143" s="39">
        <v>844800</v>
      </c>
      <c r="P143" s="40">
        <v>-3.4293552812071332E-2</v>
      </c>
    </row>
    <row r="144" spans="1:16" ht="12.75" customHeight="1">
      <c r="A144" s="28">
        <v>134</v>
      </c>
      <c r="B144" s="29" t="s">
        <v>63</v>
      </c>
      <c r="C144" s="30" t="s">
        <v>156</v>
      </c>
      <c r="D144" s="31">
        <v>44798</v>
      </c>
      <c r="E144" s="37">
        <v>796.7</v>
      </c>
      <c r="F144" s="37">
        <v>791.23333333333323</v>
      </c>
      <c r="G144" s="38">
        <v>782.46666666666647</v>
      </c>
      <c r="H144" s="38">
        <v>768.23333333333323</v>
      </c>
      <c r="I144" s="38">
        <v>759.46666666666647</v>
      </c>
      <c r="J144" s="38">
        <v>805.46666666666647</v>
      </c>
      <c r="K144" s="38">
        <v>814.23333333333312</v>
      </c>
      <c r="L144" s="38">
        <v>828.46666666666647</v>
      </c>
      <c r="M144" s="28">
        <v>800</v>
      </c>
      <c r="N144" s="28">
        <v>777</v>
      </c>
      <c r="O144" s="39">
        <v>1966900</v>
      </c>
      <c r="P144" s="40">
        <v>5.8041958041958039E-2</v>
      </c>
    </row>
    <row r="145" spans="1:16" ht="12.75" customHeight="1">
      <c r="A145" s="28">
        <v>135</v>
      </c>
      <c r="B145" s="29" t="s">
        <v>79</v>
      </c>
      <c r="C145" s="30" t="s">
        <v>157</v>
      </c>
      <c r="D145" s="31">
        <v>44798</v>
      </c>
      <c r="E145" s="37">
        <v>893.5</v>
      </c>
      <c r="F145" s="37">
        <v>885.5333333333333</v>
      </c>
      <c r="G145" s="38">
        <v>865.06666666666661</v>
      </c>
      <c r="H145" s="38">
        <v>836.63333333333333</v>
      </c>
      <c r="I145" s="38">
        <v>816.16666666666663</v>
      </c>
      <c r="J145" s="38">
        <v>913.96666666666658</v>
      </c>
      <c r="K145" s="38">
        <v>934.43333333333328</v>
      </c>
      <c r="L145" s="38">
        <v>962.86666666666656</v>
      </c>
      <c r="M145" s="28">
        <v>906</v>
      </c>
      <c r="N145" s="28">
        <v>857.1</v>
      </c>
      <c r="O145" s="39">
        <v>3329600</v>
      </c>
      <c r="P145" s="40">
        <v>1.166747690811862E-2</v>
      </c>
    </row>
    <row r="146" spans="1:16" ht="12.75" customHeight="1">
      <c r="A146" s="28">
        <v>136</v>
      </c>
      <c r="B146" s="29" t="s">
        <v>86</v>
      </c>
      <c r="C146" s="30" t="s">
        <v>158</v>
      </c>
      <c r="D146" s="31">
        <v>44798</v>
      </c>
      <c r="E146" s="37">
        <v>3540.9</v>
      </c>
      <c r="F146" s="37">
        <v>3566.8833333333337</v>
      </c>
      <c r="G146" s="38">
        <v>3505.5666666666675</v>
      </c>
      <c r="H146" s="38">
        <v>3470.233333333334</v>
      </c>
      <c r="I146" s="38">
        <v>3408.9166666666679</v>
      </c>
      <c r="J146" s="38">
        <v>3602.2166666666672</v>
      </c>
      <c r="K146" s="38">
        <v>3663.5333333333338</v>
      </c>
      <c r="L146" s="38">
        <v>3698.8666666666668</v>
      </c>
      <c r="M146" s="28">
        <v>3628.2</v>
      </c>
      <c r="N146" s="28">
        <v>3531.55</v>
      </c>
      <c r="O146" s="39">
        <v>2850400</v>
      </c>
      <c r="P146" s="40">
        <v>2.1282694374776066E-2</v>
      </c>
    </row>
    <row r="147" spans="1:16" ht="12.75" customHeight="1">
      <c r="A147" s="28">
        <v>137</v>
      </c>
      <c r="B147" s="29" t="s">
        <v>49</v>
      </c>
      <c r="C147" s="30" t="s">
        <v>834</v>
      </c>
      <c r="D147" s="31">
        <v>44798</v>
      </c>
      <c r="E147" s="37">
        <v>123.2</v>
      </c>
      <c r="F147" s="37">
        <v>123.58333333333333</v>
      </c>
      <c r="G147" s="38">
        <v>122.41666666666666</v>
      </c>
      <c r="H147" s="38">
        <v>121.63333333333333</v>
      </c>
      <c r="I147" s="38">
        <v>120.46666666666665</v>
      </c>
      <c r="J147" s="38">
        <v>124.36666666666666</v>
      </c>
      <c r="K147" s="38">
        <v>125.53333333333332</v>
      </c>
      <c r="L147" s="38">
        <v>126.31666666666666</v>
      </c>
      <c r="M147" s="28">
        <v>124.75</v>
      </c>
      <c r="N147" s="28">
        <v>122.8</v>
      </c>
      <c r="O147" s="39">
        <v>49531500</v>
      </c>
      <c r="P147" s="40">
        <v>-2.3422943838168751E-2</v>
      </c>
    </row>
    <row r="148" spans="1:16" ht="12.75" customHeight="1">
      <c r="A148" s="28">
        <v>138</v>
      </c>
      <c r="B148" s="29" t="s">
        <v>86</v>
      </c>
      <c r="C148" s="30" t="s">
        <v>159</v>
      </c>
      <c r="D148" s="31">
        <v>44798</v>
      </c>
      <c r="E148" s="37">
        <v>2373</v>
      </c>
      <c r="F148" s="37">
        <v>2392.25</v>
      </c>
      <c r="G148" s="38">
        <v>2344.1999999999998</v>
      </c>
      <c r="H148" s="38">
        <v>2315.3999999999996</v>
      </c>
      <c r="I148" s="38">
        <v>2267.3499999999995</v>
      </c>
      <c r="J148" s="38">
        <v>2421.0500000000002</v>
      </c>
      <c r="K148" s="38">
        <v>2469.1000000000004</v>
      </c>
      <c r="L148" s="38">
        <v>2497.9000000000005</v>
      </c>
      <c r="M148" s="28">
        <v>2440.3000000000002</v>
      </c>
      <c r="N148" s="28">
        <v>2363.4499999999998</v>
      </c>
      <c r="O148" s="39">
        <v>2168600</v>
      </c>
      <c r="P148" s="40">
        <v>-1.4709390156635128E-2</v>
      </c>
    </row>
    <row r="149" spans="1:16" ht="12.75" customHeight="1">
      <c r="A149" s="28">
        <v>139</v>
      </c>
      <c r="B149" s="29" t="s">
        <v>49</v>
      </c>
      <c r="C149" s="30" t="s">
        <v>160</v>
      </c>
      <c r="D149" s="31">
        <v>44798</v>
      </c>
      <c r="E149" s="37">
        <v>83161.649999999994</v>
      </c>
      <c r="F149" s="37">
        <v>82966.933333333334</v>
      </c>
      <c r="G149" s="38">
        <v>82064.766666666663</v>
      </c>
      <c r="H149" s="38">
        <v>80967.883333333331</v>
      </c>
      <c r="I149" s="38">
        <v>80065.71666666666</v>
      </c>
      <c r="J149" s="38">
        <v>84063.816666666666</v>
      </c>
      <c r="K149" s="38">
        <v>84965.983333333323</v>
      </c>
      <c r="L149" s="38">
        <v>86062.866666666669</v>
      </c>
      <c r="M149" s="28">
        <v>83869.100000000006</v>
      </c>
      <c r="N149" s="28">
        <v>81870.05</v>
      </c>
      <c r="O149" s="39">
        <v>87520</v>
      </c>
      <c r="P149" s="40">
        <v>-3.529545713309803E-3</v>
      </c>
    </row>
    <row r="150" spans="1:16" ht="12.75" customHeight="1">
      <c r="A150" s="28">
        <v>140</v>
      </c>
      <c r="B150" s="29" t="s">
        <v>63</v>
      </c>
      <c r="C150" s="30" t="s">
        <v>161</v>
      </c>
      <c r="D150" s="31">
        <v>44798</v>
      </c>
      <c r="E150" s="37">
        <v>1192.8</v>
      </c>
      <c r="F150" s="37">
        <v>1193.0666666666666</v>
      </c>
      <c r="G150" s="38">
        <v>1166.7333333333331</v>
      </c>
      <c r="H150" s="38">
        <v>1140.6666666666665</v>
      </c>
      <c r="I150" s="38">
        <v>1114.333333333333</v>
      </c>
      <c r="J150" s="38">
        <v>1219.1333333333332</v>
      </c>
      <c r="K150" s="38">
        <v>1245.4666666666667</v>
      </c>
      <c r="L150" s="38">
        <v>1271.5333333333333</v>
      </c>
      <c r="M150" s="28">
        <v>1219.4000000000001</v>
      </c>
      <c r="N150" s="28">
        <v>1167</v>
      </c>
      <c r="O150" s="39">
        <v>5313375</v>
      </c>
      <c r="P150" s="40">
        <v>0.14682314852286524</v>
      </c>
    </row>
    <row r="151" spans="1:16" ht="12.75" customHeight="1">
      <c r="A151" s="28">
        <v>141</v>
      </c>
      <c r="B151" s="29" t="s">
        <v>44</v>
      </c>
      <c r="C151" s="30" t="s">
        <v>162</v>
      </c>
      <c r="D151" s="31">
        <v>44798</v>
      </c>
      <c r="E151" s="37">
        <v>307.8</v>
      </c>
      <c r="F151" s="37">
        <v>307.75</v>
      </c>
      <c r="G151" s="38">
        <v>303.85000000000002</v>
      </c>
      <c r="H151" s="38">
        <v>299.90000000000003</v>
      </c>
      <c r="I151" s="38">
        <v>296.00000000000006</v>
      </c>
      <c r="J151" s="38">
        <v>311.7</v>
      </c>
      <c r="K151" s="38">
        <v>315.59999999999997</v>
      </c>
      <c r="L151" s="38">
        <v>319.54999999999995</v>
      </c>
      <c r="M151" s="28">
        <v>311.64999999999998</v>
      </c>
      <c r="N151" s="28">
        <v>303.8</v>
      </c>
      <c r="O151" s="39">
        <v>2302400</v>
      </c>
      <c r="P151" s="40">
        <v>-3.6813922356091031E-2</v>
      </c>
    </row>
    <row r="152" spans="1:16" ht="12.75" customHeight="1">
      <c r="A152" s="28">
        <v>142</v>
      </c>
      <c r="B152" s="29" t="s">
        <v>119</v>
      </c>
      <c r="C152" s="30" t="s">
        <v>163</v>
      </c>
      <c r="D152" s="31">
        <v>44798</v>
      </c>
      <c r="E152" s="37">
        <v>80.099999999999994</v>
      </c>
      <c r="F152" s="37">
        <v>80.083333333333329</v>
      </c>
      <c r="G152" s="38">
        <v>78.966666666666654</v>
      </c>
      <c r="H152" s="38">
        <v>77.833333333333329</v>
      </c>
      <c r="I152" s="38">
        <v>76.716666666666654</v>
      </c>
      <c r="J152" s="38">
        <v>81.216666666666654</v>
      </c>
      <c r="K152" s="38">
        <v>82.333333333333329</v>
      </c>
      <c r="L152" s="38">
        <v>83.466666666666654</v>
      </c>
      <c r="M152" s="28">
        <v>81.2</v>
      </c>
      <c r="N152" s="28">
        <v>78.95</v>
      </c>
      <c r="O152" s="39">
        <v>61654750</v>
      </c>
      <c r="P152" s="40">
        <v>-4.1342244883897194E-4</v>
      </c>
    </row>
    <row r="153" spans="1:16" ht="12.75" customHeight="1">
      <c r="A153" s="28">
        <v>143</v>
      </c>
      <c r="B153" s="29" t="s">
        <v>44</v>
      </c>
      <c r="C153" s="30" t="s">
        <v>164</v>
      </c>
      <c r="D153" s="31">
        <v>44798</v>
      </c>
      <c r="E153" s="37">
        <v>4444.6000000000004</v>
      </c>
      <c r="F153" s="37">
        <v>4488.0999999999995</v>
      </c>
      <c r="G153" s="38">
        <v>4381.4999999999991</v>
      </c>
      <c r="H153" s="38">
        <v>4318.3999999999996</v>
      </c>
      <c r="I153" s="38">
        <v>4211.7999999999993</v>
      </c>
      <c r="J153" s="38">
        <v>4551.1999999999989</v>
      </c>
      <c r="K153" s="38">
        <v>4657.7999999999993</v>
      </c>
      <c r="L153" s="38">
        <v>4720.8999999999987</v>
      </c>
      <c r="M153" s="28">
        <v>4594.7</v>
      </c>
      <c r="N153" s="28">
        <v>4425</v>
      </c>
      <c r="O153" s="39">
        <v>1689625</v>
      </c>
      <c r="P153" s="40">
        <v>7.0992789794786473E-2</v>
      </c>
    </row>
    <row r="154" spans="1:16" ht="12.75" customHeight="1">
      <c r="A154" s="28">
        <v>144</v>
      </c>
      <c r="B154" s="29" t="s">
        <v>38</v>
      </c>
      <c r="C154" s="30" t="s">
        <v>165</v>
      </c>
      <c r="D154" s="31">
        <v>44798</v>
      </c>
      <c r="E154" s="37">
        <v>4417</v>
      </c>
      <c r="F154" s="37">
        <v>4429.2166666666662</v>
      </c>
      <c r="G154" s="38">
        <v>4386.7833333333328</v>
      </c>
      <c r="H154" s="38">
        <v>4356.5666666666666</v>
      </c>
      <c r="I154" s="38">
        <v>4314.1333333333332</v>
      </c>
      <c r="J154" s="38">
        <v>4459.4333333333325</v>
      </c>
      <c r="K154" s="38">
        <v>4501.866666666665</v>
      </c>
      <c r="L154" s="38">
        <v>4532.0833333333321</v>
      </c>
      <c r="M154" s="28">
        <v>4471.6499999999996</v>
      </c>
      <c r="N154" s="28">
        <v>4399</v>
      </c>
      <c r="O154" s="39">
        <v>622350</v>
      </c>
      <c r="P154" s="40">
        <v>1.0964912280701754E-2</v>
      </c>
    </row>
    <row r="155" spans="1:16" ht="12.75" customHeight="1">
      <c r="A155" s="28">
        <v>145</v>
      </c>
      <c r="B155" s="29" t="s">
        <v>56</v>
      </c>
      <c r="C155" s="30" t="s">
        <v>166</v>
      </c>
      <c r="D155" s="31">
        <v>44798</v>
      </c>
      <c r="E155" s="37">
        <v>19611.05</v>
      </c>
      <c r="F155" s="37">
        <v>19634.183333333331</v>
      </c>
      <c r="G155" s="38">
        <v>19442.766666666663</v>
      </c>
      <c r="H155" s="38">
        <v>19274.483333333334</v>
      </c>
      <c r="I155" s="38">
        <v>19083.066666666666</v>
      </c>
      <c r="J155" s="38">
        <v>19802.46666666666</v>
      </c>
      <c r="K155" s="38">
        <v>19993.883333333324</v>
      </c>
      <c r="L155" s="38">
        <v>20162.166666666657</v>
      </c>
      <c r="M155" s="28">
        <v>19825.599999999999</v>
      </c>
      <c r="N155" s="28">
        <v>19465.900000000001</v>
      </c>
      <c r="O155" s="39">
        <v>401440</v>
      </c>
      <c r="P155" s="40">
        <v>1.2714429868819375E-2</v>
      </c>
    </row>
    <row r="156" spans="1:16" ht="12.75" customHeight="1">
      <c r="A156" s="28">
        <v>146</v>
      </c>
      <c r="B156" s="29" t="s">
        <v>119</v>
      </c>
      <c r="C156" s="30" t="s">
        <v>167</v>
      </c>
      <c r="D156" s="31">
        <v>44798</v>
      </c>
      <c r="E156" s="37">
        <v>117.4</v>
      </c>
      <c r="F156" s="37">
        <v>117.08333333333333</v>
      </c>
      <c r="G156" s="38">
        <v>115.51666666666665</v>
      </c>
      <c r="H156" s="38">
        <v>113.63333333333333</v>
      </c>
      <c r="I156" s="38">
        <v>112.06666666666665</v>
      </c>
      <c r="J156" s="38">
        <v>118.96666666666665</v>
      </c>
      <c r="K156" s="38">
        <v>120.53333333333335</v>
      </c>
      <c r="L156" s="38">
        <v>122.41666666666666</v>
      </c>
      <c r="M156" s="28">
        <v>118.65</v>
      </c>
      <c r="N156" s="28">
        <v>115.2</v>
      </c>
      <c r="O156" s="39">
        <v>81254250</v>
      </c>
      <c r="P156" s="40">
        <v>-1.0080809729817975E-2</v>
      </c>
    </row>
    <row r="157" spans="1:16" ht="12.75" customHeight="1">
      <c r="A157" s="28">
        <v>147</v>
      </c>
      <c r="B157" s="29" t="s">
        <v>168</v>
      </c>
      <c r="C157" s="30" t="s">
        <v>169</v>
      </c>
      <c r="D157" s="31">
        <v>44798</v>
      </c>
      <c r="E157" s="37">
        <v>158.94999999999999</v>
      </c>
      <c r="F157" s="37">
        <v>157.11666666666665</v>
      </c>
      <c r="G157" s="38">
        <v>154.7833333333333</v>
      </c>
      <c r="H157" s="38">
        <v>150.61666666666665</v>
      </c>
      <c r="I157" s="38">
        <v>148.2833333333333</v>
      </c>
      <c r="J157" s="38">
        <v>161.2833333333333</v>
      </c>
      <c r="K157" s="38">
        <v>163.61666666666662</v>
      </c>
      <c r="L157" s="38">
        <v>167.7833333333333</v>
      </c>
      <c r="M157" s="28">
        <v>159.44999999999999</v>
      </c>
      <c r="N157" s="28">
        <v>152.94999999999999</v>
      </c>
      <c r="O157" s="39">
        <v>69044100</v>
      </c>
      <c r="P157" s="40">
        <v>8.0649478097957E-2</v>
      </c>
    </row>
    <row r="158" spans="1:16" ht="12.75" customHeight="1">
      <c r="A158" s="28">
        <v>148</v>
      </c>
      <c r="B158" s="29" t="s">
        <v>96</v>
      </c>
      <c r="C158" s="30" t="s">
        <v>268</v>
      </c>
      <c r="D158" s="31">
        <v>44798</v>
      </c>
      <c r="E158" s="37">
        <v>941</v>
      </c>
      <c r="F158" s="37">
        <v>940.75</v>
      </c>
      <c r="G158" s="38">
        <v>928.85</v>
      </c>
      <c r="H158" s="38">
        <v>916.7</v>
      </c>
      <c r="I158" s="38">
        <v>904.80000000000007</v>
      </c>
      <c r="J158" s="38">
        <v>952.9</v>
      </c>
      <c r="K158" s="38">
        <v>964.80000000000007</v>
      </c>
      <c r="L158" s="38">
        <v>976.94999999999993</v>
      </c>
      <c r="M158" s="28">
        <v>952.65</v>
      </c>
      <c r="N158" s="28">
        <v>928.6</v>
      </c>
      <c r="O158" s="39">
        <v>4600400</v>
      </c>
      <c r="P158" s="40">
        <v>-3.9742840444184691E-2</v>
      </c>
    </row>
    <row r="159" spans="1:16" ht="12.75" customHeight="1">
      <c r="A159" s="28">
        <v>149</v>
      </c>
      <c r="B159" s="29" t="s">
        <v>86</v>
      </c>
      <c r="C159" s="30" t="s">
        <v>443</v>
      </c>
      <c r="D159" s="31">
        <v>44798</v>
      </c>
      <c r="E159" s="37">
        <v>3381.15</v>
      </c>
      <c r="F159" s="37">
        <v>3384.9666666666667</v>
      </c>
      <c r="G159" s="38">
        <v>3355.1833333333334</v>
      </c>
      <c r="H159" s="38">
        <v>3329.2166666666667</v>
      </c>
      <c r="I159" s="38">
        <v>3299.4333333333334</v>
      </c>
      <c r="J159" s="38">
        <v>3410.9333333333334</v>
      </c>
      <c r="K159" s="38">
        <v>3440.7166666666672</v>
      </c>
      <c r="L159" s="38">
        <v>3466.6833333333334</v>
      </c>
      <c r="M159" s="28">
        <v>3414.75</v>
      </c>
      <c r="N159" s="28">
        <v>3359</v>
      </c>
      <c r="O159" s="39">
        <v>402800</v>
      </c>
      <c r="P159" s="40">
        <v>4.4887780548628431E-3</v>
      </c>
    </row>
    <row r="160" spans="1:16" ht="12.75" customHeight="1">
      <c r="A160" s="28">
        <v>150</v>
      </c>
      <c r="B160" s="29" t="s">
        <v>79</v>
      </c>
      <c r="C160" s="30" t="s">
        <v>170</v>
      </c>
      <c r="D160" s="31">
        <v>44798</v>
      </c>
      <c r="E160" s="37">
        <v>136.55000000000001</v>
      </c>
      <c r="F160" s="37">
        <v>134.79999999999998</v>
      </c>
      <c r="G160" s="38">
        <v>132.59999999999997</v>
      </c>
      <c r="H160" s="38">
        <v>128.64999999999998</v>
      </c>
      <c r="I160" s="38">
        <v>126.44999999999996</v>
      </c>
      <c r="J160" s="38">
        <v>138.74999999999997</v>
      </c>
      <c r="K160" s="38">
        <v>140.94999999999996</v>
      </c>
      <c r="L160" s="38">
        <v>144.89999999999998</v>
      </c>
      <c r="M160" s="28">
        <v>137</v>
      </c>
      <c r="N160" s="28">
        <v>130.85</v>
      </c>
      <c r="O160" s="39">
        <v>51170350</v>
      </c>
      <c r="P160" s="40">
        <v>3.5285870073220128E-2</v>
      </c>
    </row>
    <row r="161" spans="1:16" ht="12.75" customHeight="1">
      <c r="A161" s="28">
        <v>151</v>
      </c>
      <c r="B161" s="29" t="s">
        <v>40</v>
      </c>
      <c r="C161" s="30" t="s">
        <v>171</v>
      </c>
      <c r="D161" s="31">
        <v>44798</v>
      </c>
      <c r="E161" s="37">
        <v>49165.5</v>
      </c>
      <c r="F161" s="37">
        <v>49386.516666666663</v>
      </c>
      <c r="G161" s="38">
        <v>48379.033333333326</v>
      </c>
      <c r="H161" s="38">
        <v>47592.566666666666</v>
      </c>
      <c r="I161" s="38">
        <v>46585.083333333328</v>
      </c>
      <c r="J161" s="38">
        <v>50172.983333333323</v>
      </c>
      <c r="K161" s="38">
        <v>51180.46666666666</v>
      </c>
      <c r="L161" s="38">
        <v>51966.93333333332</v>
      </c>
      <c r="M161" s="28">
        <v>50394</v>
      </c>
      <c r="N161" s="28">
        <v>48600.05</v>
      </c>
      <c r="O161" s="39">
        <v>110130</v>
      </c>
      <c r="P161" s="40">
        <v>-2.7233115468409589E-4</v>
      </c>
    </row>
    <row r="162" spans="1:16" ht="12.75" customHeight="1">
      <c r="A162" s="28">
        <v>152</v>
      </c>
      <c r="B162" s="29" t="s">
        <v>47</v>
      </c>
      <c r="C162" s="30" t="s">
        <v>172</v>
      </c>
      <c r="D162" s="31">
        <v>44798</v>
      </c>
      <c r="E162" s="37">
        <v>1925.2</v>
      </c>
      <c r="F162" s="37">
        <v>1919.3999999999999</v>
      </c>
      <c r="G162" s="38">
        <v>1902.7999999999997</v>
      </c>
      <c r="H162" s="38">
        <v>1880.3999999999999</v>
      </c>
      <c r="I162" s="38">
        <v>1863.7999999999997</v>
      </c>
      <c r="J162" s="38">
        <v>1941.7999999999997</v>
      </c>
      <c r="K162" s="38">
        <v>1958.3999999999996</v>
      </c>
      <c r="L162" s="38">
        <v>1980.7999999999997</v>
      </c>
      <c r="M162" s="28">
        <v>1936</v>
      </c>
      <c r="N162" s="28">
        <v>1897</v>
      </c>
      <c r="O162" s="39">
        <v>4662625</v>
      </c>
      <c r="P162" s="40">
        <v>1.8012608826178327E-2</v>
      </c>
    </row>
    <row r="163" spans="1:16" ht="12.75" customHeight="1">
      <c r="A163" s="28">
        <v>153</v>
      </c>
      <c r="B163" s="29" t="s">
        <v>86</v>
      </c>
      <c r="C163" s="30" t="s">
        <v>448</v>
      </c>
      <c r="D163" s="31">
        <v>44798</v>
      </c>
      <c r="E163" s="37">
        <v>3731.8</v>
      </c>
      <c r="F163" s="37">
        <v>3721.4833333333336</v>
      </c>
      <c r="G163" s="38">
        <v>3693.8666666666672</v>
      </c>
      <c r="H163" s="38">
        <v>3655.9333333333338</v>
      </c>
      <c r="I163" s="38">
        <v>3628.3166666666675</v>
      </c>
      <c r="J163" s="38">
        <v>3759.416666666667</v>
      </c>
      <c r="K163" s="38">
        <v>3787.0333333333338</v>
      </c>
      <c r="L163" s="38">
        <v>3824.9666666666667</v>
      </c>
      <c r="M163" s="28">
        <v>3749.1</v>
      </c>
      <c r="N163" s="28">
        <v>3683.55</v>
      </c>
      <c r="O163" s="39">
        <v>541200</v>
      </c>
      <c r="P163" s="40">
        <v>-2.1426634119880661E-2</v>
      </c>
    </row>
    <row r="164" spans="1:16" ht="12.75" customHeight="1">
      <c r="A164" s="28">
        <v>154</v>
      </c>
      <c r="B164" s="29" t="s">
        <v>79</v>
      </c>
      <c r="C164" s="30" t="s">
        <v>173</v>
      </c>
      <c r="D164" s="31">
        <v>44798</v>
      </c>
      <c r="E164" s="37">
        <v>214.45</v>
      </c>
      <c r="F164" s="37">
        <v>213.88333333333335</v>
      </c>
      <c r="G164" s="38">
        <v>211.3666666666667</v>
      </c>
      <c r="H164" s="38">
        <v>208.28333333333336</v>
      </c>
      <c r="I164" s="38">
        <v>205.76666666666671</v>
      </c>
      <c r="J164" s="38">
        <v>216.9666666666667</v>
      </c>
      <c r="K164" s="38">
        <v>219.48333333333335</v>
      </c>
      <c r="L164" s="38">
        <v>222.56666666666669</v>
      </c>
      <c r="M164" s="28">
        <v>216.4</v>
      </c>
      <c r="N164" s="28">
        <v>210.8</v>
      </c>
      <c r="O164" s="39">
        <v>15594000</v>
      </c>
      <c r="P164" s="40">
        <v>2.6664033181907961E-2</v>
      </c>
    </row>
    <row r="165" spans="1:16" ht="12.75" customHeight="1">
      <c r="A165" s="28">
        <v>155</v>
      </c>
      <c r="B165" s="29" t="s">
        <v>63</v>
      </c>
      <c r="C165" s="30" t="s">
        <v>174</v>
      </c>
      <c r="D165" s="31">
        <v>44798</v>
      </c>
      <c r="E165" s="37">
        <v>121.15</v>
      </c>
      <c r="F165" s="37">
        <v>121.10000000000001</v>
      </c>
      <c r="G165" s="38">
        <v>119.70000000000002</v>
      </c>
      <c r="H165" s="38">
        <v>118.25000000000001</v>
      </c>
      <c r="I165" s="38">
        <v>116.85000000000002</v>
      </c>
      <c r="J165" s="38">
        <v>122.55000000000001</v>
      </c>
      <c r="K165" s="38">
        <v>123.95000000000002</v>
      </c>
      <c r="L165" s="38">
        <v>125.4</v>
      </c>
      <c r="M165" s="28">
        <v>122.5</v>
      </c>
      <c r="N165" s="28">
        <v>119.65</v>
      </c>
      <c r="O165" s="39">
        <v>41788000</v>
      </c>
      <c r="P165" s="40">
        <v>0.34692246203037569</v>
      </c>
    </row>
    <row r="166" spans="1:16" ht="12.75" customHeight="1">
      <c r="A166" s="28">
        <v>156</v>
      </c>
      <c r="B166" s="29" t="s">
        <v>56</v>
      </c>
      <c r="C166" s="30" t="s">
        <v>176</v>
      </c>
      <c r="D166" s="31">
        <v>44798</v>
      </c>
      <c r="E166" s="37">
        <v>2632.7</v>
      </c>
      <c r="F166" s="37">
        <v>2639.4166666666665</v>
      </c>
      <c r="G166" s="38">
        <v>2619.0333333333328</v>
      </c>
      <c r="H166" s="38">
        <v>2605.3666666666663</v>
      </c>
      <c r="I166" s="38">
        <v>2584.9833333333327</v>
      </c>
      <c r="J166" s="38">
        <v>2653.083333333333</v>
      </c>
      <c r="K166" s="38">
        <v>2673.4666666666672</v>
      </c>
      <c r="L166" s="38">
        <v>2687.1333333333332</v>
      </c>
      <c r="M166" s="28">
        <v>2659.8</v>
      </c>
      <c r="N166" s="28">
        <v>2625.75</v>
      </c>
      <c r="O166" s="39">
        <v>2876250</v>
      </c>
      <c r="P166" s="40">
        <v>-1.7380724776223168E-4</v>
      </c>
    </row>
    <row r="167" spans="1:16" ht="12.75" customHeight="1">
      <c r="A167" s="28">
        <v>157</v>
      </c>
      <c r="B167" s="29" t="s">
        <v>38</v>
      </c>
      <c r="C167" s="30" t="s">
        <v>177</v>
      </c>
      <c r="D167" s="31">
        <v>44798</v>
      </c>
      <c r="E167" s="37">
        <v>3351.45</v>
      </c>
      <c r="F167" s="37">
        <v>3346.8666666666668</v>
      </c>
      <c r="G167" s="38">
        <v>3324.1833333333334</v>
      </c>
      <c r="H167" s="38">
        <v>3296.9166666666665</v>
      </c>
      <c r="I167" s="38">
        <v>3274.2333333333331</v>
      </c>
      <c r="J167" s="38">
        <v>3374.1333333333337</v>
      </c>
      <c r="K167" s="38">
        <v>3396.8166666666671</v>
      </c>
      <c r="L167" s="38">
        <v>3424.0833333333339</v>
      </c>
      <c r="M167" s="28">
        <v>3369.55</v>
      </c>
      <c r="N167" s="28">
        <v>3319.6</v>
      </c>
      <c r="O167" s="39">
        <v>1700000</v>
      </c>
      <c r="P167" s="40">
        <v>2.0630710285882699E-3</v>
      </c>
    </row>
    <row r="168" spans="1:16" ht="12.75" customHeight="1">
      <c r="A168" s="28">
        <v>158</v>
      </c>
      <c r="B168" s="29" t="s">
        <v>58</v>
      </c>
      <c r="C168" s="30" t="s">
        <v>178</v>
      </c>
      <c r="D168" s="31">
        <v>44798</v>
      </c>
      <c r="E168" s="37">
        <v>33.4</v>
      </c>
      <c r="F168" s="37">
        <v>33.466666666666669</v>
      </c>
      <c r="G168" s="38">
        <v>33.283333333333339</v>
      </c>
      <c r="H168" s="38">
        <v>33.166666666666671</v>
      </c>
      <c r="I168" s="38">
        <v>32.983333333333341</v>
      </c>
      <c r="J168" s="38">
        <v>33.583333333333336</v>
      </c>
      <c r="K168" s="38">
        <v>33.766666666666673</v>
      </c>
      <c r="L168" s="38">
        <v>33.883333333333333</v>
      </c>
      <c r="M168" s="28">
        <v>33.65</v>
      </c>
      <c r="N168" s="28">
        <v>33.35</v>
      </c>
      <c r="O168" s="39">
        <v>209584000</v>
      </c>
      <c r="P168" s="40">
        <v>-2.5129454766981418E-3</v>
      </c>
    </row>
    <row r="169" spans="1:16" ht="12.75" customHeight="1">
      <c r="A169" s="28">
        <v>159</v>
      </c>
      <c r="B169" s="29" t="s">
        <v>44</v>
      </c>
      <c r="C169" s="30" t="s">
        <v>270</v>
      </c>
      <c r="D169" s="31">
        <v>44798</v>
      </c>
      <c r="E169" s="37">
        <v>2403.4</v>
      </c>
      <c r="F169" s="37">
        <v>2412.35</v>
      </c>
      <c r="G169" s="38">
        <v>2386.1</v>
      </c>
      <c r="H169" s="38">
        <v>2368.8000000000002</v>
      </c>
      <c r="I169" s="38">
        <v>2342.5500000000002</v>
      </c>
      <c r="J169" s="38">
        <v>2429.6499999999996</v>
      </c>
      <c r="K169" s="38">
        <v>2455.8999999999996</v>
      </c>
      <c r="L169" s="38">
        <v>2473.1999999999994</v>
      </c>
      <c r="M169" s="28">
        <v>2438.6</v>
      </c>
      <c r="N169" s="28">
        <v>2395.0500000000002</v>
      </c>
      <c r="O169" s="39">
        <v>1046400</v>
      </c>
      <c r="P169" s="40">
        <v>-1.5523567598080722E-2</v>
      </c>
    </row>
    <row r="170" spans="1:16" ht="12.75" customHeight="1">
      <c r="A170" s="28">
        <v>160</v>
      </c>
      <c r="B170" s="29" t="s">
        <v>168</v>
      </c>
      <c r="C170" s="30" t="s">
        <v>179</v>
      </c>
      <c r="D170" s="31">
        <v>44798</v>
      </c>
      <c r="E170" s="37">
        <v>226.2</v>
      </c>
      <c r="F170" s="37">
        <v>224.39999999999998</v>
      </c>
      <c r="G170" s="38">
        <v>222.19999999999996</v>
      </c>
      <c r="H170" s="38">
        <v>218.2</v>
      </c>
      <c r="I170" s="38">
        <v>215.99999999999997</v>
      </c>
      <c r="J170" s="38">
        <v>228.39999999999995</v>
      </c>
      <c r="K170" s="38">
        <v>230.6</v>
      </c>
      <c r="L170" s="38">
        <v>234.59999999999994</v>
      </c>
      <c r="M170" s="28">
        <v>226.6</v>
      </c>
      <c r="N170" s="28">
        <v>220.4</v>
      </c>
      <c r="O170" s="39">
        <v>44965800</v>
      </c>
      <c r="P170" s="40">
        <v>3.8408779149519894E-2</v>
      </c>
    </row>
    <row r="171" spans="1:16" ht="12.75" customHeight="1">
      <c r="A171" s="28">
        <v>161</v>
      </c>
      <c r="B171" s="29" t="s">
        <v>180</v>
      </c>
      <c r="C171" s="30" t="s">
        <v>181</v>
      </c>
      <c r="D171" s="31">
        <v>44798</v>
      </c>
      <c r="E171" s="37">
        <v>2021.9</v>
      </c>
      <c r="F171" s="37">
        <v>2035.45</v>
      </c>
      <c r="G171" s="38">
        <v>1999.5500000000002</v>
      </c>
      <c r="H171" s="38">
        <v>1977.2</v>
      </c>
      <c r="I171" s="38">
        <v>1941.3000000000002</v>
      </c>
      <c r="J171" s="38">
        <v>2057.8000000000002</v>
      </c>
      <c r="K171" s="38">
        <v>2093.7000000000003</v>
      </c>
      <c r="L171" s="38">
        <v>2116.0500000000002</v>
      </c>
      <c r="M171" s="28">
        <v>2071.35</v>
      </c>
      <c r="N171" s="28">
        <v>2013.1</v>
      </c>
      <c r="O171" s="39">
        <v>2762309</v>
      </c>
      <c r="P171" s="40">
        <v>1.6931375486964339E-2</v>
      </c>
    </row>
    <row r="172" spans="1:16" ht="12.75" customHeight="1">
      <c r="A172" s="28">
        <v>162</v>
      </c>
      <c r="B172" s="29" t="s">
        <v>44</v>
      </c>
      <c r="C172" s="30" t="s">
        <v>460</v>
      </c>
      <c r="D172" s="31">
        <v>44798</v>
      </c>
      <c r="E172" s="37">
        <v>197.45</v>
      </c>
      <c r="F172" s="37">
        <v>198.13333333333333</v>
      </c>
      <c r="G172" s="38">
        <v>195.76666666666665</v>
      </c>
      <c r="H172" s="38">
        <v>194.08333333333331</v>
      </c>
      <c r="I172" s="38">
        <v>191.71666666666664</v>
      </c>
      <c r="J172" s="38">
        <v>199.81666666666666</v>
      </c>
      <c r="K172" s="38">
        <v>202.18333333333334</v>
      </c>
      <c r="L172" s="38">
        <v>203.86666666666667</v>
      </c>
      <c r="M172" s="28">
        <v>200.5</v>
      </c>
      <c r="N172" s="28">
        <v>196.45</v>
      </c>
      <c r="O172" s="39">
        <v>10535000</v>
      </c>
      <c r="P172" s="40">
        <v>-6.9284064665127024E-3</v>
      </c>
    </row>
    <row r="173" spans="1:16" ht="12.75" customHeight="1">
      <c r="A173" s="28">
        <v>163</v>
      </c>
      <c r="B173" s="29" t="s">
        <v>42</v>
      </c>
      <c r="C173" s="30" t="s">
        <v>182</v>
      </c>
      <c r="D173" s="31">
        <v>44798</v>
      </c>
      <c r="E173" s="37">
        <v>748.5</v>
      </c>
      <c r="F173" s="37">
        <v>745.80000000000007</v>
      </c>
      <c r="G173" s="38">
        <v>736.35000000000014</v>
      </c>
      <c r="H173" s="38">
        <v>724.2</v>
      </c>
      <c r="I173" s="38">
        <v>714.75000000000011</v>
      </c>
      <c r="J173" s="38">
        <v>757.95000000000016</v>
      </c>
      <c r="K173" s="38">
        <v>767.4000000000002</v>
      </c>
      <c r="L173" s="38">
        <v>779.55000000000018</v>
      </c>
      <c r="M173" s="28">
        <v>755.25</v>
      </c>
      <c r="N173" s="28">
        <v>733.65</v>
      </c>
      <c r="O173" s="39">
        <v>5731550</v>
      </c>
      <c r="P173" s="40">
        <v>-7.6526857983811626E-3</v>
      </c>
    </row>
    <row r="174" spans="1:16" ht="12.75" customHeight="1">
      <c r="A174" s="28">
        <v>164</v>
      </c>
      <c r="B174" s="29" t="s">
        <v>58</v>
      </c>
      <c r="C174" s="30" t="s">
        <v>183</v>
      </c>
      <c r="D174" s="31">
        <v>44798</v>
      </c>
      <c r="E174" s="37">
        <v>98.5</v>
      </c>
      <c r="F174" s="37">
        <v>98.3</v>
      </c>
      <c r="G174" s="38">
        <v>97.399999999999991</v>
      </c>
      <c r="H174" s="38">
        <v>96.3</v>
      </c>
      <c r="I174" s="38">
        <v>95.399999999999991</v>
      </c>
      <c r="J174" s="38">
        <v>99.399999999999991</v>
      </c>
      <c r="K174" s="38">
        <v>100.3</v>
      </c>
      <c r="L174" s="38">
        <v>101.39999999999999</v>
      </c>
      <c r="M174" s="28">
        <v>99.2</v>
      </c>
      <c r="N174" s="28">
        <v>97.2</v>
      </c>
      <c r="O174" s="39">
        <v>45270000</v>
      </c>
      <c r="P174" s="40">
        <v>-1.3295553618134264E-2</v>
      </c>
    </row>
    <row r="175" spans="1:16" ht="12.75" customHeight="1">
      <c r="A175" s="28">
        <v>165</v>
      </c>
      <c r="B175" s="29" t="s">
        <v>168</v>
      </c>
      <c r="C175" s="30" t="s">
        <v>184</v>
      </c>
      <c r="D175" s="31">
        <v>44798</v>
      </c>
      <c r="E175" s="37">
        <v>137.4</v>
      </c>
      <c r="F175" s="37">
        <v>137.03333333333333</v>
      </c>
      <c r="G175" s="38">
        <v>136.01666666666665</v>
      </c>
      <c r="H175" s="38">
        <v>134.63333333333333</v>
      </c>
      <c r="I175" s="38">
        <v>133.61666666666665</v>
      </c>
      <c r="J175" s="38">
        <v>138.41666666666666</v>
      </c>
      <c r="K175" s="38">
        <v>139.43333333333337</v>
      </c>
      <c r="L175" s="38">
        <v>140.81666666666666</v>
      </c>
      <c r="M175" s="28">
        <v>138.05000000000001</v>
      </c>
      <c r="N175" s="28">
        <v>135.65</v>
      </c>
      <c r="O175" s="39">
        <v>23592000</v>
      </c>
      <c r="P175" s="40">
        <v>0</v>
      </c>
    </row>
    <row r="176" spans="1:16" ht="12.75" customHeight="1">
      <c r="A176" s="28">
        <v>166</v>
      </c>
      <c r="B176" s="228" t="s">
        <v>79</v>
      </c>
      <c r="C176" s="30" t="s">
        <v>185</v>
      </c>
      <c r="D176" s="31">
        <v>44798</v>
      </c>
      <c r="E176" s="37">
        <v>2634.45</v>
      </c>
      <c r="F176" s="37">
        <v>2619.7999999999997</v>
      </c>
      <c r="G176" s="38">
        <v>2594.7999999999993</v>
      </c>
      <c r="H176" s="38">
        <v>2555.1499999999996</v>
      </c>
      <c r="I176" s="38">
        <v>2530.1499999999992</v>
      </c>
      <c r="J176" s="38">
        <v>2659.4499999999994</v>
      </c>
      <c r="K176" s="38">
        <v>2684.4500000000003</v>
      </c>
      <c r="L176" s="38">
        <v>2724.0999999999995</v>
      </c>
      <c r="M176" s="28">
        <v>2644.8</v>
      </c>
      <c r="N176" s="28">
        <v>2580.15</v>
      </c>
      <c r="O176" s="39">
        <v>32819750</v>
      </c>
      <c r="P176" s="40">
        <v>1.1160748671339444E-2</v>
      </c>
    </row>
    <row r="177" spans="1:16" ht="12.75" customHeight="1">
      <c r="A177" s="28">
        <v>167</v>
      </c>
      <c r="B177" s="29" t="s">
        <v>119</v>
      </c>
      <c r="C177" s="30" t="s">
        <v>186</v>
      </c>
      <c r="D177" s="31">
        <v>44798</v>
      </c>
      <c r="E177" s="37">
        <v>81.900000000000006</v>
      </c>
      <c r="F177" s="37">
        <v>81.13333333333334</v>
      </c>
      <c r="G177" s="38">
        <v>79.76666666666668</v>
      </c>
      <c r="H177" s="38">
        <v>77.63333333333334</v>
      </c>
      <c r="I177" s="38">
        <v>76.26666666666668</v>
      </c>
      <c r="J177" s="38">
        <v>83.26666666666668</v>
      </c>
      <c r="K177" s="38">
        <v>84.633333333333326</v>
      </c>
      <c r="L177" s="38">
        <v>86.76666666666668</v>
      </c>
      <c r="M177" s="28">
        <v>82.5</v>
      </c>
      <c r="N177" s="28">
        <v>79</v>
      </c>
      <c r="O177" s="39">
        <v>104220000</v>
      </c>
      <c r="P177" s="40">
        <v>-5.6798436142484796E-2</v>
      </c>
    </row>
    <row r="178" spans="1:16" ht="12.75" customHeight="1">
      <c r="A178" s="28">
        <v>168</v>
      </c>
      <c r="B178" s="29" t="s">
        <v>58</v>
      </c>
      <c r="C178" s="30" t="s">
        <v>273</v>
      </c>
      <c r="D178" s="31">
        <v>44798</v>
      </c>
      <c r="E178" s="37">
        <v>956.1</v>
      </c>
      <c r="F178" s="37">
        <v>953.2833333333333</v>
      </c>
      <c r="G178" s="38">
        <v>942.96666666666658</v>
      </c>
      <c r="H178" s="38">
        <v>929.83333333333326</v>
      </c>
      <c r="I178" s="38">
        <v>919.51666666666654</v>
      </c>
      <c r="J178" s="38">
        <v>966.41666666666663</v>
      </c>
      <c r="K178" s="38">
        <v>976.73333333333323</v>
      </c>
      <c r="L178" s="38">
        <v>989.86666666666667</v>
      </c>
      <c r="M178" s="28">
        <v>963.6</v>
      </c>
      <c r="N178" s="28">
        <v>940.15</v>
      </c>
      <c r="O178" s="39">
        <v>5976800</v>
      </c>
      <c r="P178" s="40">
        <v>1.9792519792519791E-2</v>
      </c>
    </row>
    <row r="179" spans="1:16" ht="12.75" customHeight="1">
      <c r="A179" s="28">
        <v>169</v>
      </c>
      <c r="B179" s="29" t="s">
        <v>63</v>
      </c>
      <c r="C179" s="30" t="s">
        <v>187</v>
      </c>
      <c r="D179" s="31">
        <v>44798</v>
      </c>
      <c r="E179" s="37">
        <v>1288.55</v>
      </c>
      <c r="F179" s="37">
        <v>1279.0833333333333</v>
      </c>
      <c r="G179" s="38">
        <v>1267.1666666666665</v>
      </c>
      <c r="H179" s="38">
        <v>1245.7833333333333</v>
      </c>
      <c r="I179" s="38">
        <v>1233.8666666666666</v>
      </c>
      <c r="J179" s="38">
        <v>1300.4666666666665</v>
      </c>
      <c r="K179" s="38">
        <v>1312.383333333333</v>
      </c>
      <c r="L179" s="38">
        <v>1333.7666666666664</v>
      </c>
      <c r="M179" s="28">
        <v>1291</v>
      </c>
      <c r="N179" s="28">
        <v>1257.7</v>
      </c>
      <c r="O179" s="39">
        <v>6258750</v>
      </c>
      <c r="P179" s="40">
        <v>-1.4874276944870736E-2</v>
      </c>
    </row>
    <row r="180" spans="1:16" ht="12.75" customHeight="1">
      <c r="A180" s="28">
        <v>170</v>
      </c>
      <c r="B180" s="29" t="s">
        <v>58</v>
      </c>
      <c r="C180" s="30" t="s">
        <v>188</v>
      </c>
      <c r="D180" s="31">
        <v>44798</v>
      </c>
      <c r="E180" s="37">
        <v>530.65</v>
      </c>
      <c r="F180" s="37">
        <v>530.05000000000007</v>
      </c>
      <c r="G180" s="38">
        <v>526.95000000000016</v>
      </c>
      <c r="H180" s="38">
        <v>523.25000000000011</v>
      </c>
      <c r="I180" s="38">
        <v>520.1500000000002</v>
      </c>
      <c r="J180" s="38">
        <v>533.75000000000011</v>
      </c>
      <c r="K180" s="38">
        <v>536.85</v>
      </c>
      <c r="L180" s="38">
        <v>540.55000000000007</v>
      </c>
      <c r="M180" s="28">
        <v>533.15</v>
      </c>
      <c r="N180" s="28">
        <v>526.35</v>
      </c>
      <c r="O180" s="39">
        <v>56862000</v>
      </c>
      <c r="P180" s="40">
        <v>-3.6669970267591674E-2</v>
      </c>
    </row>
    <row r="181" spans="1:16" ht="12.75" customHeight="1">
      <c r="A181" s="28">
        <v>171</v>
      </c>
      <c r="B181" s="29" t="s">
        <v>42</v>
      </c>
      <c r="C181" s="30" t="s">
        <v>189</v>
      </c>
      <c r="D181" s="31">
        <v>44798</v>
      </c>
      <c r="E181" s="37">
        <v>21051.45</v>
      </c>
      <c r="F181" s="37">
        <v>21105.766666666666</v>
      </c>
      <c r="G181" s="38">
        <v>20929.133333333331</v>
      </c>
      <c r="H181" s="38">
        <v>20806.816666666666</v>
      </c>
      <c r="I181" s="38">
        <v>20630.183333333331</v>
      </c>
      <c r="J181" s="38">
        <v>21228.083333333332</v>
      </c>
      <c r="K181" s="38">
        <v>21404.716666666671</v>
      </c>
      <c r="L181" s="38">
        <v>21527.033333333333</v>
      </c>
      <c r="M181" s="28">
        <v>21282.400000000001</v>
      </c>
      <c r="N181" s="28">
        <v>20983.45</v>
      </c>
      <c r="O181" s="39">
        <v>338900</v>
      </c>
      <c r="P181" s="40">
        <v>1.4898555064760051E-2</v>
      </c>
    </row>
    <row r="182" spans="1:16" ht="12.75" customHeight="1">
      <c r="A182" s="28">
        <v>172</v>
      </c>
      <c r="B182" s="29" t="s">
        <v>70</v>
      </c>
      <c r="C182" s="30" t="s">
        <v>190</v>
      </c>
      <c r="D182" s="31">
        <v>44798</v>
      </c>
      <c r="E182" s="37">
        <v>2853</v>
      </c>
      <c r="F182" s="37">
        <v>2854.3833333333332</v>
      </c>
      <c r="G182" s="38">
        <v>2829.8166666666666</v>
      </c>
      <c r="H182" s="38">
        <v>2806.6333333333332</v>
      </c>
      <c r="I182" s="38">
        <v>2782.0666666666666</v>
      </c>
      <c r="J182" s="38">
        <v>2877.5666666666666</v>
      </c>
      <c r="K182" s="38">
        <v>2902.1333333333332</v>
      </c>
      <c r="L182" s="38">
        <v>2925.3166666666666</v>
      </c>
      <c r="M182" s="28">
        <v>2878.95</v>
      </c>
      <c r="N182" s="28">
        <v>2831.2</v>
      </c>
      <c r="O182" s="39">
        <v>1721225</v>
      </c>
      <c r="P182" s="40">
        <v>-4.8060836501901141E-2</v>
      </c>
    </row>
    <row r="183" spans="1:16" ht="12.75" customHeight="1">
      <c r="A183" s="28">
        <v>173</v>
      </c>
      <c r="B183" s="29" t="s">
        <v>40</v>
      </c>
      <c r="C183" s="30" t="s">
        <v>191</v>
      </c>
      <c r="D183" s="31">
        <v>44798</v>
      </c>
      <c r="E183" s="37">
        <v>2448.75</v>
      </c>
      <c r="F183" s="37">
        <v>2446.7833333333333</v>
      </c>
      <c r="G183" s="38">
        <v>2422.8166666666666</v>
      </c>
      <c r="H183" s="38">
        <v>2396.8833333333332</v>
      </c>
      <c r="I183" s="38">
        <v>2372.9166666666665</v>
      </c>
      <c r="J183" s="38">
        <v>2472.7166666666667</v>
      </c>
      <c r="K183" s="38">
        <v>2496.6833333333329</v>
      </c>
      <c r="L183" s="38">
        <v>2522.6166666666668</v>
      </c>
      <c r="M183" s="28">
        <v>2470.75</v>
      </c>
      <c r="N183" s="28">
        <v>2420.85</v>
      </c>
      <c r="O183" s="39">
        <v>3827250</v>
      </c>
      <c r="P183" s="40">
        <v>4.6264396101978545E-3</v>
      </c>
    </row>
    <row r="184" spans="1:16" ht="12.75" customHeight="1">
      <c r="A184" s="28">
        <v>174</v>
      </c>
      <c r="B184" s="29" t="s">
        <v>63</v>
      </c>
      <c r="C184" s="30" t="s">
        <v>192</v>
      </c>
      <c r="D184" s="31">
        <v>44798</v>
      </c>
      <c r="E184" s="37">
        <v>1367.75</v>
      </c>
      <c r="F184" s="37">
        <v>1379.9333333333334</v>
      </c>
      <c r="G184" s="38">
        <v>1349.6166666666668</v>
      </c>
      <c r="H184" s="38">
        <v>1331.4833333333333</v>
      </c>
      <c r="I184" s="38">
        <v>1301.1666666666667</v>
      </c>
      <c r="J184" s="38">
        <v>1398.0666666666668</v>
      </c>
      <c r="K184" s="38">
        <v>1428.3833333333334</v>
      </c>
      <c r="L184" s="38">
        <v>1446.5166666666669</v>
      </c>
      <c r="M184" s="28">
        <v>1410.25</v>
      </c>
      <c r="N184" s="28">
        <v>1361.8</v>
      </c>
      <c r="O184" s="39">
        <v>4302000</v>
      </c>
      <c r="P184" s="40">
        <v>3.329009943795936E-2</v>
      </c>
    </row>
    <row r="185" spans="1:16" ht="12.75" customHeight="1">
      <c r="A185" s="28">
        <v>175</v>
      </c>
      <c r="B185" s="29" t="s">
        <v>47</v>
      </c>
      <c r="C185" s="30" t="s">
        <v>193</v>
      </c>
      <c r="D185" s="31">
        <v>44798</v>
      </c>
      <c r="E185" s="37">
        <v>913.4</v>
      </c>
      <c r="F185" s="37">
        <v>914</v>
      </c>
      <c r="G185" s="38">
        <v>906.4</v>
      </c>
      <c r="H185" s="38">
        <v>899.4</v>
      </c>
      <c r="I185" s="38">
        <v>891.8</v>
      </c>
      <c r="J185" s="38">
        <v>921</v>
      </c>
      <c r="K185" s="38">
        <v>928.59999999999991</v>
      </c>
      <c r="L185" s="38">
        <v>935.6</v>
      </c>
      <c r="M185" s="28">
        <v>921.6</v>
      </c>
      <c r="N185" s="28">
        <v>907</v>
      </c>
      <c r="O185" s="39">
        <v>20552700</v>
      </c>
      <c r="P185" s="40">
        <v>9.2812209961843865E-3</v>
      </c>
    </row>
    <row r="186" spans="1:16" ht="12.75" customHeight="1">
      <c r="A186" s="28">
        <v>176</v>
      </c>
      <c r="B186" s="29" t="s">
        <v>180</v>
      </c>
      <c r="C186" s="30" t="s">
        <v>194</v>
      </c>
      <c r="D186" s="31">
        <v>44798</v>
      </c>
      <c r="E186" s="37">
        <v>475</v>
      </c>
      <c r="F186" s="37">
        <v>476.95</v>
      </c>
      <c r="G186" s="38">
        <v>469.75</v>
      </c>
      <c r="H186" s="38">
        <v>464.5</v>
      </c>
      <c r="I186" s="38">
        <v>457.3</v>
      </c>
      <c r="J186" s="38">
        <v>482.2</v>
      </c>
      <c r="K186" s="38">
        <v>489.39999999999992</v>
      </c>
      <c r="L186" s="38">
        <v>494.65</v>
      </c>
      <c r="M186" s="28">
        <v>484.15</v>
      </c>
      <c r="N186" s="28">
        <v>471.7</v>
      </c>
      <c r="O186" s="39">
        <v>10794000</v>
      </c>
      <c r="P186" s="40">
        <v>1.5666901905434016E-2</v>
      </c>
    </row>
    <row r="187" spans="1:16" ht="12.75" customHeight="1">
      <c r="A187" s="28">
        <v>177</v>
      </c>
      <c r="B187" s="29" t="s">
        <v>47</v>
      </c>
      <c r="C187" s="30" t="s">
        <v>275</v>
      </c>
      <c r="D187" s="31">
        <v>44798</v>
      </c>
      <c r="E187" s="37">
        <v>588.29999999999995</v>
      </c>
      <c r="F187" s="37">
        <v>583.25</v>
      </c>
      <c r="G187" s="38">
        <v>577.25</v>
      </c>
      <c r="H187" s="38">
        <v>566.20000000000005</v>
      </c>
      <c r="I187" s="38">
        <v>560.20000000000005</v>
      </c>
      <c r="J187" s="38">
        <v>594.29999999999995</v>
      </c>
      <c r="K187" s="38">
        <v>600.29999999999995</v>
      </c>
      <c r="L187" s="38">
        <v>611.34999999999991</v>
      </c>
      <c r="M187" s="28">
        <v>589.25</v>
      </c>
      <c r="N187" s="28">
        <v>572.20000000000005</v>
      </c>
      <c r="O187" s="39">
        <v>2638000</v>
      </c>
      <c r="P187" s="40">
        <v>-2.8360957642725598E-2</v>
      </c>
    </row>
    <row r="188" spans="1:16" ht="12.75" customHeight="1">
      <c r="A188" s="28">
        <v>178</v>
      </c>
      <c r="B188" s="29" t="s">
        <v>38</v>
      </c>
      <c r="C188" s="30" t="s">
        <v>195</v>
      </c>
      <c r="D188" s="31">
        <v>44798</v>
      </c>
      <c r="E188" s="37">
        <v>1123.4000000000001</v>
      </c>
      <c r="F188" s="37">
        <v>1120.8666666666668</v>
      </c>
      <c r="G188" s="38">
        <v>1077.8333333333335</v>
      </c>
      <c r="H188" s="38">
        <v>1032.2666666666667</v>
      </c>
      <c r="I188" s="38">
        <v>989.23333333333335</v>
      </c>
      <c r="J188" s="38">
        <v>1166.4333333333336</v>
      </c>
      <c r="K188" s="38">
        <v>1209.4666666666669</v>
      </c>
      <c r="L188" s="38">
        <v>1255.0333333333338</v>
      </c>
      <c r="M188" s="28">
        <v>1163.9000000000001</v>
      </c>
      <c r="N188" s="28">
        <v>1075.3</v>
      </c>
      <c r="O188" s="39">
        <v>9463000</v>
      </c>
      <c r="P188" s="40">
        <v>0.20747735102717876</v>
      </c>
    </row>
    <row r="189" spans="1:16" ht="12.75" customHeight="1">
      <c r="A189" s="28">
        <v>179</v>
      </c>
      <c r="B189" s="29" t="s">
        <v>74</v>
      </c>
      <c r="C189" s="30" t="s">
        <v>503</v>
      </c>
      <c r="D189" s="31">
        <v>44798</v>
      </c>
      <c r="E189" s="37">
        <v>1095.1500000000001</v>
      </c>
      <c r="F189" s="37">
        <v>1074</v>
      </c>
      <c r="G189" s="38">
        <v>1026.0999999999999</v>
      </c>
      <c r="H189" s="38">
        <v>957.05</v>
      </c>
      <c r="I189" s="38">
        <v>909.14999999999986</v>
      </c>
      <c r="J189" s="38">
        <v>1143.05</v>
      </c>
      <c r="K189" s="38">
        <v>1190.95</v>
      </c>
      <c r="L189" s="38">
        <v>1260</v>
      </c>
      <c r="M189" s="28">
        <v>1121.9000000000001</v>
      </c>
      <c r="N189" s="28">
        <v>1004.95</v>
      </c>
      <c r="O189" s="39">
        <v>3071000</v>
      </c>
      <c r="P189" s="40">
        <v>-5.1830255911888565E-3</v>
      </c>
    </row>
    <row r="190" spans="1:16" ht="12.75" customHeight="1">
      <c r="A190" s="28">
        <v>180</v>
      </c>
      <c r="B190" s="29" t="s">
        <v>56</v>
      </c>
      <c r="C190" s="30" t="s">
        <v>196</v>
      </c>
      <c r="D190" s="31">
        <v>44798</v>
      </c>
      <c r="E190" s="37">
        <v>765.8</v>
      </c>
      <c r="F190" s="37">
        <v>768.65</v>
      </c>
      <c r="G190" s="38">
        <v>759.75</v>
      </c>
      <c r="H190" s="38">
        <v>753.7</v>
      </c>
      <c r="I190" s="38">
        <v>744.80000000000007</v>
      </c>
      <c r="J190" s="38">
        <v>774.69999999999993</v>
      </c>
      <c r="K190" s="38">
        <v>783.5999999999998</v>
      </c>
      <c r="L190" s="38">
        <v>789.64999999999986</v>
      </c>
      <c r="M190" s="28">
        <v>777.55</v>
      </c>
      <c r="N190" s="28">
        <v>762.6</v>
      </c>
      <c r="O190" s="39">
        <v>10314000</v>
      </c>
      <c r="P190" s="40">
        <v>3.0019773503505303E-2</v>
      </c>
    </row>
    <row r="191" spans="1:16" ht="12.75" customHeight="1">
      <c r="A191" s="28">
        <v>181</v>
      </c>
      <c r="B191" s="29" t="s">
        <v>49</v>
      </c>
      <c r="C191" s="30" t="s">
        <v>197</v>
      </c>
      <c r="D191" s="31">
        <v>44798</v>
      </c>
      <c r="E191" s="37">
        <v>477.75</v>
      </c>
      <c r="F191" s="37">
        <v>477.18333333333334</v>
      </c>
      <c r="G191" s="38">
        <v>471.7166666666667</v>
      </c>
      <c r="H191" s="38">
        <v>465.68333333333334</v>
      </c>
      <c r="I191" s="38">
        <v>460.2166666666667</v>
      </c>
      <c r="J191" s="38">
        <v>483.2166666666667</v>
      </c>
      <c r="K191" s="38">
        <v>488.68333333333328</v>
      </c>
      <c r="L191" s="38">
        <v>494.7166666666667</v>
      </c>
      <c r="M191" s="28">
        <v>482.65</v>
      </c>
      <c r="N191" s="28">
        <v>471.15</v>
      </c>
      <c r="O191" s="39">
        <v>66407850</v>
      </c>
      <c r="P191" s="40">
        <v>-9.9636718998959012E-3</v>
      </c>
    </row>
    <row r="192" spans="1:16" ht="12.75" customHeight="1">
      <c r="A192" s="28">
        <v>182</v>
      </c>
      <c r="B192" s="29" t="s">
        <v>168</v>
      </c>
      <c r="C192" s="30" t="s">
        <v>198</v>
      </c>
      <c r="D192" s="31">
        <v>44798</v>
      </c>
      <c r="E192" s="37">
        <v>233.4</v>
      </c>
      <c r="F192" s="37">
        <v>233.1</v>
      </c>
      <c r="G192" s="38">
        <v>229.45</v>
      </c>
      <c r="H192" s="38">
        <v>225.5</v>
      </c>
      <c r="I192" s="38">
        <v>221.85</v>
      </c>
      <c r="J192" s="38">
        <v>237.04999999999998</v>
      </c>
      <c r="K192" s="38">
        <v>240.70000000000002</v>
      </c>
      <c r="L192" s="38">
        <v>244.64999999999998</v>
      </c>
      <c r="M192" s="28">
        <v>236.75</v>
      </c>
      <c r="N192" s="28">
        <v>229.15</v>
      </c>
      <c r="O192" s="39">
        <v>93166875</v>
      </c>
      <c r="P192" s="40">
        <v>1.3362211372563415E-2</v>
      </c>
    </row>
    <row r="193" spans="1:16" ht="12.75" customHeight="1">
      <c r="A193" s="28">
        <v>183</v>
      </c>
      <c r="B193" s="29" t="s">
        <v>119</v>
      </c>
      <c r="C193" s="30" t="s">
        <v>199</v>
      </c>
      <c r="D193" s="31">
        <v>44798</v>
      </c>
      <c r="E193" s="37">
        <v>112.9</v>
      </c>
      <c r="F193" s="37">
        <v>111.76666666666665</v>
      </c>
      <c r="G193" s="38">
        <v>110.23333333333331</v>
      </c>
      <c r="H193" s="38">
        <v>107.56666666666665</v>
      </c>
      <c r="I193" s="38">
        <v>106.0333333333333</v>
      </c>
      <c r="J193" s="38">
        <v>114.43333333333331</v>
      </c>
      <c r="K193" s="38">
        <v>115.96666666666667</v>
      </c>
      <c r="L193" s="38">
        <v>118.63333333333331</v>
      </c>
      <c r="M193" s="28">
        <v>113.3</v>
      </c>
      <c r="N193" s="28">
        <v>109.1</v>
      </c>
      <c r="O193" s="39">
        <v>250575750</v>
      </c>
      <c r="P193" s="40">
        <v>1.2293322802740243E-2</v>
      </c>
    </row>
    <row r="194" spans="1:16" ht="12.75" customHeight="1">
      <c r="A194" s="28">
        <v>184</v>
      </c>
      <c r="B194" s="29" t="s">
        <v>86</v>
      </c>
      <c r="C194" s="30" t="s">
        <v>200</v>
      </c>
      <c r="D194" s="31">
        <v>44798</v>
      </c>
      <c r="E194" s="37">
        <v>3403.8</v>
      </c>
      <c r="F194" s="37">
        <v>3407</v>
      </c>
      <c r="G194" s="38">
        <v>3384.8</v>
      </c>
      <c r="H194" s="38">
        <v>3365.8</v>
      </c>
      <c r="I194" s="38">
        <v>3343.6000000000004</v>
      </c>
      <c r="J194" s="38">
        <v>3426</v>
      </c>
      <c r="K194" s="38">
        <v>3448.2</v>
      </c>
      <c r="L194" s="38">
        <v>3467.2</v>
      </c>
      <c r="M194" s="28">
        <v>3429.2</v>
      </c>
      <c r="N194" s="28">
        <v>3388</v>
      </c>
      <c r="O194" s="39">
        <v>11853450</v>
      </c>
      <c r="P194" s="40">
        <v>1.2797445579179442E-3</v>
      </c>
    </row>
    <row r="195" spans="1:16" ht="12.75" customHeight="1">
      <c r="A195" s="28">
        <v>185</v>
      </c>
      <c r="B195" s="29" t="s">
        <v>86</v>
      </c>
      <c r="C195" s="30" t="s">
        <v>201</v>
      </c>
      <c r="D195" s="31">
        <v>44798</v>
      </c>
      <c r="E195" s="37">
        <v>1066.95</v>
      </c>
      <c r="F195" s="37">
        <v>1070.6499999999999</v>
      </c>
      <c r="G195" s="38">
        <v>1060.5999999999997</v>
      </c>
      <c r="H195" s="38">
        <v>1054.2499999999998</v>
      </c>
      <c r="I195" s="38">
        <v>1044.1999999999996</v>
      </c>
      <c r="J195" s="38">
        <v>1076.9999999999998</v>
      </c>
      <c r="K195" s="38">
        <v>1087.05</v>
      </c>
      <c r="L195" s="38">
        <v>1093.3999999999999</v>
      </c>
      <c r="M195" s="28">
        <v>1080.7</v>
      </c>
      <c r="N195" s="28">
        <v>1064.3</v>
      </c>
      <c r="O195" s="39">
        <v>22244400</v>
      </c>
      <c r="P195" s="40">
        <v>-7.7880369329586512E-3</v>
      </c>
    </row>
    <row r="196" spans="1:16" ht="12.75" customHeight="1">
      <c r="A196" s="28">
        <v>186</v>
      </c>
      <c r="B196" s="29" t="s">
        <v>56</v>
      </c>
      <c r="C196" s="30" t="s">
        <v>202</v>
      </c>
      <c r="D196" s="31">
        <v>44798</v>
      </c>
      <c r="E196" s="37">
        <v>2474.4</v>
      </c>
      <c r="F196" s="37">
        <v>2478.7833333333333</v>
      </c>
      <c r="G196" s="38">
        <v>2460.7666666666664</v>
      </c>
      <c r="H196" s="38">
        <v>2447.1333333333332</v>
      </c>
      <c r="I196" s="38">
        <v>2429.1166666666663</v>
      </c>
      <c r="J196" s="38">
        <v>2492.4166666666665</v>
      </c>
      <c r="K196" s="38">
        <v>2510.4333333333338</v>
      </c>
      <c r="L196" s="38">
        <v>2524.0666666666666</v>
      </c>
      <c r="M196" s="28">
        <v>2496.8000000000002</v>
      </c>
      <c r="N196" s="28">
        <v>2465.15</v>
      </c>
      <c r="O196" s="39">
        <v>5443875</v>
      </c>
      <c r="P196" s="40">
        <v>-3.1037244693632358E-2</v>
      </c>
    </row>
    <row r="197" spans="1:16" ht="12.75" customHeight="1">
      <c r="A197" s="28">
        <v>187</v>
      </c>
      <c r="B197" s="29" t="s">
        <v>47</v>
      </c>
      <c r="C197" s="30" t="s">
        <v>203</v>
      </c>
      <c r="D197" s="31">
        <v>44798</v>
      </c>
      <c r="E197" s="37">
        <v>1543.25</v>
      </c>
      <c r="F197" s="37">
        <v>1547.3166666666666</v>
      </c>
      <c r="G197" s="38">
        <v>1531.6333333333332</v>
      </c>
      <c r="H197" s="38">
        <v>1520.0166666666667</v>
      </c>
      <c r="I197" s="38">
        <v>1504.3333333333333</v>
      </c>
      <c r="J197" s="38">
        <v>1558.9333333333332</v>
      </c>
      <c r="K197" s="38">
        <v>1574.6166666666666</v>
      </c>
      <c r="L197" s="38">
        <v>1586.2333333333331</v>
      </c>
      <c r="M197" s="28">
        <v>1563</v>
      </c>
      <c r="N197" s="28">
        <v>1535.7</v>
      </c>
      <c r="O197" s="39">
        <v>1623500</v>
      </c>
      <c r="P197" s="40">
        <v>1.6911994989038521E-2</v>
      </c>
    </row>
    <row r="198" spans="1:16" ht="12.75" customHeight="1">
      <c r="A198" s="28">
        <v>188</v>
      </c>
      <c r="B198" s="29" t="s">
        <v>168</v>
      </c>
      <c r="C198" s="30" t="s">
        <v>204</v>
      </c>
      <c r="D198" s="31">
        <v>44798</v>
      </c>
      <c r="E198" s="37">
        <v>579.79999999999995</v>
      </c>
      <c r="F198" s="37">
        <v>574.01666666666665</v>
      </c>
      <c r="G198" s="38">
        <v>562.5333333333333</v>
      </c>
      <c r="H198" s="38">
        <v>545.26666666666665</v>
      </c>
      <c r="I198" s="38">
        <v>533.7833333333333</v>
      </c>
      <c r="J198" s="38">
        <v>591.2833333333333</v>
      </c>
      <c r="K198" s="38">
        <v>602.76666666666665</v>
      </c>
      <c r="L198" s="38">
        <v>620.0333333333333</v>
      </c>
      <c r="M198" s="28">
        <v>585.5</v>
      </c>
      <c r="N198" s="28">
        <v>556.75</v>
      </c>
      <c r="O198" s="39">
        <v>3297000</v>
      </c>
      <c r="P198" s="40">
        <v>2.3277467411545624E-2</v>
      </c>
    </row>
    <row r="199" spans="1:16" ht="12.75" customHeight="1">
      <c r="A199" s="28">
        <v>189</v>
      </c>
      <c r="B199" s="29" t="s">
        <v>44</v>
      </c>
      <c r="C199" s="30" t="s">
        <v>205</v>
      </c>
      <c r="D199" s="31">
        <v>44798</v>
      </c>
      <c r="E199" s="37">
        <v>1387.95</v>
      </c>
      <c r="F199" s="37">
        <v>1373.2666666666667</v>
      </c>
      <c r="G199" s="38">
        <v>1348.8333333333333</v>
      </c>
      <c r="H199" s="38">
        <v>1309.7166666666667</v>
      </c>
      <c r="I199" s="38">
        <v>1285.2833333333333</v>
      </c>
      <c r="J199" s="38">
        <v>1412.3833333333332</v>
      </c>
      <c r="K199" s="38">
        <v>1436.8166666666666</v>
      </c>
      <c r="L199" s="38">
        <v>1475.9333333333332</v>
      </c>
      <c r="M199" s="28">
        <v>1397.7</v>
      </c>
      <c r="N199" s="28">
        <v>1334.15</v>
      </c>
      <c r="O199" s="39">
        <v>5027875</v>
      </c>
      <c r="P199" s="40">
        <v>2.5432500369658436E-2</v>
      </c>
    </row>
    <row r="200" spans="1:16" ht="12.75" customHeight="1">
      <c r="A200" s="28">
        <v>190</v>
      </c>
      <c r="B200" s="29" t="s">
        <v>49</v>
      </c>
      <c r="C200" s="30" t="s">
        <v>206</v>
      </c>
      <c r="D200" s="31">
        <v>44798</v>
      </c>
      <c r="E200" s="37">
        <v>954.1</v>
      </c>
      <c r="F200" s="37">
        <v>955.18333333333339</v>
      </c>
      <c r="G200" s="38">
        <v>950.41666666666674</v>
      </c>
      <c r="H200" s="38">
        <v>946.73333333333335</v>
      </c>
      <c r="I200" s="38">
        <v>941.9666666666667</v>
      </c>
      <c r="J200" s="38">
        <v>958.86666666666679</v>
      </c>
      <c r="K200" s="38">
        <v>963.63333333333344</v>
      </c>
      <c r="L200" s="38">
        <v>967.31666666666683</v>
      </c>
      <c r="M200" s="28">
        <v>959.95</v>
      </c>
      <c r="N200" s="28">
        <v>951.5</v>
      </c>
      <c r="O200" s="39">
        <v>8736000</v>
      </c>
      <c r="P200" s="40">
        <v>-1.1205378581719224E-3</v>
      </c>
    </row>
    <row r="201" spans="1:16" ht="12.75" customHeight="1">
      <c r="A201" s="28">
        <v>191</v>
      </c>
      <c r="B201" s="29" t="s">
        <v>56</v>
      </c>
      <c r="C201" s="30" t="s">
        <v>207</v>
      </c>
      <c r="D201" s="31">
        <v>44798</v>
      </c>
      <c r="E201" s="37">
        <v>1640.55</v>
      </c>
      <c r="F201" s="37">
        <v>1634.2666666666667</v>
      </c>
      <c r="G201" s="38">
        <v>1623.5333333333333</v>
      </c>
      <c r="H201" s="38">
        <v>1606.5166666666667</v>
      </c>
      <c r="I201" s="38">
        <v>1595.7833333333333</v>
      </c>
      <c r="J201" s="38">
        <v>1651.2833333333333</v>
      </c>
      <c r="K201" s="38">
        <v>1662.0166666666664</v>
      </c>
      <c r="L201" s="38">
        <v>1679.0333333333333</v>
      </c>
      <c r="M201" s="28">
        <v>1645</v>
      </c>
      <c r="N201" s="28">
        <v>1617.25</v>
      </c>
      <c r="O201" s="39">
        <v>1055200</v>
      </c>
      <c r="P201" s="40">
        <v>-2.7286135693215339E-2</v>
      </c>
    </row>
    <row r="202" spans="1:16" ht="12.75" customHeight="1">
      <c r="A202" s="28">
        <v>192</v>
      </c>
      <c r="B202" s="29" t="s">
        <v>42</v>
      </c>
      <c r="C202" s="30" t="s">
        <v>208</v>
      </c>
      <c r="D202" s="31">
        <v>44798</v>
      </c>
      <c r="E202" s="37">
        <v>6587.3</v>
      </c>
      <c r="F202" s="37">
        <v>6590.333333333333</v>
      </c>
      <c r="G202" s="38">
        <v>6537.4166666666661</v>
      </c>
      <c r="H202" s="38">
        <v>6487.5333333333328</v>
      </c>
      <c r="I202" s="38">
        <v>6434.6166666666659</v>
      </c>
      <c r="J202" s="38">
        <v>6640.2166666666662</v>
      </c>
      <c r="K202" s="38">
        <v>6693.1333333333323</v>
      </c>
      <c r="L202" s="38">
        <v>6743.0166666666664</v>
      </c>
      <c r="M202" s="28">
        <v>6643.25</v>
      </c>
      <c r="N202" s="28">
        <v>6540.45</v>
      </c>
      <c r="O202" s="39">
        <v>1996600</v>
      </c>
      <c r="P202" s="40">
        <v>1.2536984103104158E-3</v>
      </c>
    </row>
    <row r="203" spans="1:16" ht="12.75" customHeight="1">
      <c r="A203" s="28">
        <v>193</v>
      </c>
      <c r="B203" s="29" t="s">
        <v>38</v>
      </c>
      <c r="C203" s="30" t="s">
        <v>209</v>
      </c>
      <c r="D203" s="31">
        <v>44798</v>
      </c>
      <c r="E203" s="37">
        <v>789.7</v>
      </c>
      <c r="F203" s="37">
        <v>783.13333333333333</v>
      </c>
      <c r="G203" s="38">
        <v>774.51666666666665</v>
      </c>
      <c r="H203" s="38">
        <v>759.33333333333337</v>
      </c>
      <c r="I203" s="38">
        <v>750.7166666666667</v>
      </c>
      <c r="J203" s="38">
        <v>798.31666666666661</v>
      </c>
      <c r="K203" s="38">
        <v>806.93333333333317</v>
      </c>
      <c r="L203" s="38">
        <v>822.11666666666656</v>
      </c>
      <c r="M203" s="28">
        <v>791.75</v>
      </c>
      <c r="N203" s="28">
        <v>767.95</v>
      </c>
      <c r="O203" s="39">
        <v>20458100</v>
      </c>
      <c r="P203" s="40">
        <v>-3.4895130626763152E-2</v>
      </c>
    </row>
    <row r="204" spans="1:16" ht="12.75" customHeight="1">
      <c r="A204" s="28">
        <v>194</v>
      </c>
      <c r="B204" s="29" t="s">
        <v>119</v>
      </c>
      <c r="C204" s="30" t="s">
        <v>210</v>
      </c>
      <c r="D204" s="31">
        <v>44798</v>
      </c>
      <c r="E204" s="37">
        <v>263.35000000000002</v>
      </c>
      <c r="F204" s="37">
        <v>260.3</v>
      </c>
      <c r="G204" s="38">
        <v>254.3</v>
      </c>
      <c r="H204" s="38">
        <v>245.25</v>
      </c>
      <c r="I204" s="38">
        <v>239.25</v>
      </c>
      <c r="J204" s="38">
        <v>269.35000000000002</v>
      </c>
      <c r="K204" s="38">
        <v>275.35000000000002</v>
      </c>
      <c r="L204" s="38">
        <v>284.40000000000003</v>
      </c>
      <c r="M204" s="28">
        <v>266.3</v>
      </c>
      <c r="N204" s="28">
        <v>251.25</v>
      </c>
      <c r="O204" s="39">
        <v>46718550</v>
      </c>
      <c r="P204" s="40">
        <v>2.7545767565540516E-2</v>
      </c>
    </row>
    <row r="205" spans="1:16" ht="12.75" customHeight="1">
      <c r="A205" s="28">
        <v>195</v>
      </c>
      <c r="B205" s="29" t="s">
        <v>70</v>
      </c>
      <c r="C205" s="30" t="s">
        <v>211</v>
      </c>
      <c r="D205" s="31">
        <v>44798</v>
      </c>
      <c r="E205" s="37">
        <v>1011.4</v>
      </c>
      <c r="F205" s="37">
        <v>1008.15</v>
      </c>
      <c r="G205" s="38">
        <v>997.25</v>
      </c>
      <c r="H205" s="38">
        <v>983.1</v>
      </c>
      <c r="I205" s="38">
        <v>972.2</v>
      </c>
      <c r="J205" s="38">
        <v>1022.3</v>
      </c>
      <c r="K205" s="38">
        <v>1033.1999999999998</v>
      </c>
      <c r="L205" s="38">
        <v>1047.3499999999999</v>
      </c>
      <c r="M205" s="28">
        <v>1019.05</v>
      </c>
      <c r="N205" s="28">
        <v>994</v>
      </c>
      <c r="O205" s="39">
        <v>4407000</v>
      </c>
      <c r="P205" s="40">
        <v>5.2920797993071318E-2</v>
      </c>
    </row>
    <row r="206" spans="1:16" ht="12.75" customHeight="1">
      <c r="A206" s="28">
        <v>196</v>
      </c>
      <c r="B206" s="29" t="s">
        <v>70</v>
      </c>
      <c r="C206" s="30" t="s">
        <v>280</v>
      </c>
      <c r="D206" s="31">
        <v>44798</v>
      </c>
      <c r="E206" s="37">
        <v>1796.05</v>
      </c>
      <c r="F206" s="37">
        <v>1799.7833333333335</v>
      </c>
      <c r="G206" s="38">
        <v>1776.116666666667</v>
      </c>
      <c r="H206" s="38">
        <v>1756.1833333333334</v>
      </c>
      <c r="I206" s="38">
        <v>1732.5166666666669</v>
      </c>
      <c r="J206" s="38">
        <v>1819.7166666666672</v>
      </c>
      <c r="K206" s="38">
        <v>1843.3833333333337</v>
      </c>
      <c r="L206" s="38">
        <v>1863.3166666666673</v>
      </c>
      <c r="M206" s="28">
        <v>1823.45</v>
      </c>
      <c r="N206" s="28">
        <v>1779.85</v>
      </c>
      <c r="O206" s="39">
        <v>487550</v>
      </c>
      <c r="P206" s="40">
        <v>5.3706505295007562E-2</v>
      </c>
    </row>
    <row r="207" spans="1:16" ht="12.75" customHeight="1">
      <c r="A207" s="28">
        <v>197</v>
      </c>
      <c r="B207" s="29" t="s">
        <v>86</v>
      </c>
      <c r="C207" s="30" t="s">
        <v>212</v>
      </c>
      <c r="D207" s="31">
        <v>44798</v>
      </c>
      <c r="E207" s="37">
        <v>437.1</v>
      </c>
      <c r="F207" s="37">
        <v>437.7166666666667</v>
      </c>
      <c r="G207" s="38">
        <v>435.53333333333342</v>
      </c>
      <c r="H207" s="38">
        <v>433.9666666666667</v>
      </c>
      <c r="I207" s="38">
        <v>431.78333333333342</v>
      </c>
      <c r="J207" s="38">
        <v>439.28333333333342</v>
      </c>
      <c r="K207" s="38">
        <v>441.4666666666667</v>
      </c>
      <c r="L207" s="38">
        <v>443.03333333333342</v>
      </c>
      <c r="M207" s="28">
        <v>439.9</v>
      </c>
      <c r="N207" s="28">
        <v>436.15</v>
      </c>
      <c r="O207" s="39">
        <v>40431000</v>
      </c>
      <c r="P207" s="40">
        <v>4.5967301098245785E-3</v>
      </c>
    </row>
    <row r="208" spans="1:16" ht="12.75" customHeight="1">
      <c r="A208" s="28">
        <v>198</v>
      </c>
      <c r="B208" s="29" t="s">
        <v>180</v>
      </c>
      <c r="C208" s="30" t="s">
        <v>213</v>
      </c>
      <c r="D208" s="31">
        <v>44798</v>
      </c>
      <c r="E208" s="37">
        <v>242.6</v>
      </c>
      <c r="F208" s="37">
        <v>244.45000000000002</v>
      </c>
      <c r="G208" s="38">
        <v>239.65000000000003</v>
      </c>
      <c r="H208" s="38">
        <v>236.70000000000002</v>
      </c>
      <c r="I208" s="38">
        <v>231.90000000000003</v>
      </c>
      <c r="J208" s="38">
        <v>247.40000000000003</v>
      </c>
      <c r="K208" s="38">
        <v>252.20000000000005</v>
      </c>
      <c r="L208" s="38">
        <v>255.15000000000003</v>
      </c>
      <c r="M208" s="28">
        <v>249.25</v>
      </c>
      <c r="N208" s="28">
        <v>241.5</v>
      </c>
      <c r="O208" s="39">
        <v>74853000</v>
      </c>
      <c r="P208" s="40">
        <v>2.4639645189109279E-2</v>
      </c>
    </row>
    <row r="209" spans="1:16" ht="12.75" customHeight="1">
      <c r="A209" s="28">
        <v>199</v>
      </c>
      <c r="B209" s="29" t="s">
        <v>47</v>
      </c>
      <c r="C209" s="30" t="s">
        <v>827</v>
      </c>
      <c r="D209" s="31">
        <v>44798</v>
      </c>
      <c r="E209" s="37">
        <v>388.15</v>
      </c>
      <c r="F209" s="37">
        <v>386.45</v>
      </c>
      <c r="G209" s="38">
        <v>383.2</v>
      </c>
      <c r="H209" s="38">
        <v>378.25</v>
      </c>
      <c r="I209" s="38">
        <v>375</v>
      </c>
      <c r="J209" s="38">
        <v>391.4</v>
      </c>
      <c r="K209" s="38">
        <v>394.65</v>
      </c>
      <c r="L209" s="38">
        <v>399.59999999999997</v>
      </c>
      <c r="M209" s="28">
        <v>389.7</v>
      </c>
      <c r="N209" s="28">
        <v>381.5</v>
      </c>
      <c r="O209" s="39">
        <v>14648400</v>
      </c>
      <c r="P209" s="40">
        <v>3.8010204081632651E-2</v>
      </c>
    </row>
    <row r="210" spans="1:16" ht="12.75" customHeight="1">
      <c r="A210" s="28"/>
      <c r="B210" s="29"/>
      <c r="C210" s="30"/>
      <c r="D210" s="31"/>
      <c r="E210" s="37"/>
      <c r="F210" s="37"/>
      <c r="G210" s="38"/>
      <c r="H210" s="38"/>
      <c r="I210" s="38"/>
      <c r="J210" s="38"/>
      <c r="K210" s="38"/>
      <c r="L210" s="38"/>
      <c r="M210" s="28"/>
      <c r="N210" s="28"/>
      <c r="O210" s="39"/>
      <c r="P210" s="40"/>
    </row>
    <row r="211" spans="1:16" ht="12.75" customHeight="1">
      <c r="A211" s="28"/>
      <c r="B211" s="29"/>
      <c r="C211" s="30"/>
      <c r="D211" s="31"/>
      <c r="E211" s="37"/>
      <c r="F211" s="37"/>
      <c r="G211" s="38"/>
      <c r="H211" s="38"/>
      <c r="I211" s="38"/>
      <c r="J211" s="38"/>
      <c r="K211" s="38"/>
      <c r="L211" s="38"/>
      <c r="M211" s="28"/>
      <c r="N211" s="28"/>
      <c r="O211" s="39"/>
      <c r="P211" s="40"/>
    </row>
    <row r="212" spans="1:16" ht="12.75" customHeight="1">
      <c r="A212" s="28"/>
      <c r="B212" s="273"/>
      <c r="C212" s="252"/>
      <c r="D212" s="274"/>
      <c r="E212" s="253"/>
      <c r="F212" s="253"/>
      <c r="G212" s="275"/>
      <c r="H212" s="275"/>
      <c r="I212" s="275"/>
      <c r="J212" s="275"/>
      <c r="K212" s="275"/>
      <c r="L212" s="275"/>
      <c r="M212" s="252"/>
      <c r="N212" s="252"/>
      <c r="O212" s="276"/>
      <c r="P212" s="277"/>
    </row>
    <row r="213" spans="1:16" ht="12.75" customHeight="1">
      <c r="A213" s="28"/>
      <c r="B213" s="273"/>
      <c r="C213" s="252"/>
      <c r="D213" s="274"/>
      <c r="E213" s="253"/>
      <c r="F213" s="253"/>
      <c r="G213" s="275"/>
      <c r="H213" s="275"/>
      <c r="I213" s="275"/>
      <c r="J213" s="275"/>
      <c r="K213" s="275"/>
      <c r="L213" s="275"/>
      <c r="M213" s="252"/>
      <c r="N213" s="252"/>
      <c r="O213" s="276"/>
      <c r="P213" s="277"/>
    </row>
    <row r="214" spans="1:16" ht="12.75" customHeight="1">
      <c r="A214" s="252"/>
      <c r="B214" s="42"/>
      <c r="C214" s="41"/>
      <c r="D214" s="43"/>
      <c r="E214" s="44"/>
      <c r="F214" s="44"/>
      <c r="G214" s="45"/>
      <c r="H214" s="45"/>
      <c r="I214" s="45"/>
      <c r="J214" s="45"/>
      <c r="K214" s="45"/>
      <c r="L214" s="1"/>
      <c r="M214" s="1"/>
      <c r="N214" s="1"/>
      <c r="O214" s="1"/>
      <c r="P214" s="1"/>
    </row>
    <row r="215" spans="1:16" ht="12.75" customHeight="1">
      <c r="A215" s="252"/>
      <c r="B215" s="4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B216" s="4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41"/>
      <c r="B217" s="4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4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214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215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216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217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6" t="s">
        <v>218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21" t="s">
        <v>219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220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221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222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223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224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225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226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227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47" t="s">
        <v>228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</row>
    <row r="519" spans="1:16" ht="12.75" customHeight="1">
      <c r="A519" s="1"/>
    </row>
    <row r="520" spans="1:16" ht="12.75" customHeight="1">
      <c r="A520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J24" sqref="J24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85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44789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27" t="s">
        <v>16</v>
      </c>
      <c r="B8" s="429"/>
      <c r="C8" s="433" t="s">
        <v>20</v>
      </c>
      <c r="D8" s="433" t="s">
        <v>21</v>
      </c>
      <c r="E8" s="424" t="s">
        <v>22</v>
      </c>
      <c r="F8" s="425"/>
      <c r="G8" s="426"/>
      <c r="H8" s="424" t="s">
        <v>23</v>
      </c>
      <c r="I8" s="425"/>
      <c r="J8" s="426"/>
      <c r="K8" s="23"/>
      <c r="L8" s="50"/>
      <c r="M8" s="50"/>
      <c r="N8" s="1"/>
      <c r="O8" s="1"/>
    </row>
    <row r="9" spans="1:15" ht="36" customHeight="1">
      <c r="A9" s="431"/>
      <c r="B9" s="432"/>
      <c r="C9" s="432"/>
      <c r="D9" s="432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229</v>
      </c>
      <c r="N9" s="1"/>
      <c r="O9" s="1"/>
    </row>
    <row r="10" spans="1:15" ht="12.75" customHeight="1">
      <c r="A10" s="53">
        <v>1</v>
      </c>
      <c r="B10" s="28" t="s">
        <v>230</v>
      </c>
      <c r="C10" s="34">
        <v>17698.150000000001</v>
      </c>
      <c r="D10" s="32">
        <v>17673.55</v>
      </c>
      <c r="E10" s="32">
        <v>17622.449999999997</v>
      </c>
      <c r="F10" s="32">
        <v>17546.749999999996</v>
      </c>
      <c r="G10" s="32">
        <v>17495.649999999994</v>
      </c>
      <c r="H10" s="32">
        <v>17749.25</v>
      </c>
      <c r="I10" s="32">
        <v>17800.349999999999</v>
      </c>
      <c r="J10" s="32">
        <v>17876.050000000003</v>
      </c>
      <c r="K10" s="34">
        <v>17724.650000000001</v>
      </c>
      <c r="L10" s="34">
        <v>17597.849999999999</v>
      </c>
      <c r="M10" s="54"/>
      <c r="N10" s="1"/>
      <c r="O10" s="1"/>
    </row>
    <row r="11" spans="1:15" ht="12.75" customHeight="1">
      <c r="A11" s="53">
        <v>2</v>
      </c>
      <c r="B11" s="28" t="s">
        <v>231</v>
      </c>
      <c r="C11" s="28">
        <v>39042.300000000003</v>
      </c>
      <c r="D11" s="37">
        <v>38957.050000000003</v>
      </c>
      <c r="E11" s="37">
        <v>38825.200000000004</v>
      </c>
      <c r="F11" s="37">
        <v>38608.1</v>
      </c>
      <c r="G11" s="37">
        <v>38476.25</v>
      </c>
      <c r="H11" s="37">
        <v>39174.150000000009</v>
      </c>
      <c r="I11" s="37">
        <v>39306.000000000015</v>
      </c>
      <c r="J11" s="37">
        <v>39523.100000000013</v>
      </c>
      <c r="K11" s="28">
        <v>39088.9</v>
      </c>
      <c r="L11" s="28">
        <v>38739.949999999997</v>
      </c>
      <c r="M11" s="54"/>
      <c r="N11" s="1"/>
      <c r="O11" s="1"/>
    </row>
    <row r="12" spans="1:15" ht="12.75" customHeight="1">
      <c r="A12" s="53">
        <v>3</v>
      </c>
      <c r="B12" s="41" t="s">
        <v>232</v>
      </c>
      <c r="C12" s="28">
        <v>2647.4</v>
      </c>
      <c r="D12" s="37">
        <v>2626.9</v>
      </c>
      <c r="E12" s="37">
        <v>2603.7000000000003</v>
      </c>
      <c r="F12" s="37">
        <v>2560</v>
      </c>
      <c r="G12" s="37">
        <v>2536.8000000000002</v>
      </c>
      <c r="H12" s="37">
        <v>2670.6000000000004</v>
      </c>
      <c r="I12" s="37">
        <v>2693.8</v>
      </c>
      <c r="J12" s="37">
        <v>2737.5000000000005</v>
      </c>
      <c r="K12" s="28">
        <v>2650.1</v>
      </c>
      <c r="L12" s="28">
        <v>2583.1999999999998</v>
      </c>
      <c r="M12" s="54"/>
      <c r="N12" s="1"/>
      <c r="O12" s="1"/>
    </row>
    <row r="13" spans="1:15" ht="12.75" customHeight="1">
      <c r="A13" s="53">
        <v>4</v>
      </c>
      <c r="B13" s="28" t="s">
        <v>233</v>
      </c>
      <c r="C13" s="28">
        <v>5020.6000000000004</v>
      </c>
      <c r="D13" s="37">
        <v>5009.3833333333332</v>
      </c>
      <c r="E13" s="37">
        <v>4988.0666666666666</v>
      </c>
      <c r="F13" s="37">
        <v>4955.5333333333338</v>
      </c>
      <c r="G13" s="37">
        <v>4934.2166666666672</v>
      </c>
      <c r="H13" s="37">
        <v>5041.9166666666661</v>
      </c>
      <c r="I13" s="37">
        <v>5063.2333333333318</v>
      </c>
      <c r="J13" s="37">
        <v>5095.7666666666655</v>
      </c>
      <c r="K13" s="28">
        <v>5030.7</v>
      </c>
      <c r="L13" s="28">
        <v>4976.8500000000004</v>
      </c>
      <c r="M13" s="54"/>
      <c r="N13" s="1"/>
      <c r="O13" s="1"/>
    </row>
    <row r="14" spans="1:15" ht="12.75" customHeight="1">
      <c r="A14" s="53">
        <v>5</v>
      </c>
      <c r="B14" s="28" t="s">
        <v>234</v>
      </c>
      <c r="C14" s="28">
        <v>29885.9</v>
      </c>
      <c r="D14" s="37">
        <v>29966.683333333334</v>
      </c>
      <c r="E14" s="37">
        <v>29738.366666666669</v>
      </c>
      <c r="F14" s="37">
        <v>29590.833333333336</v>
      </c>
      <c r="G14" s="37">
        <v>29362.51666666667</v>
      </c>
      <c r="H14" s="37">
        <v>30114.216666666667</v>
      </c>
      <c r="I14" s="37">
        <v>30342.533333333333</v>
      </c>
      <c r="J14" s="37">
        <v>30490.066666666666</v>
      </c>
      <c r="K14" s="28">
        <v>30195</v>
      </c>
      <c r="L14" s="28">
        <v>29819.15</v>
      </c>
      <c r="M14" s="54"/>
      <c r="N14" s="1"/>
      <c r="O14" s="1"/>
    </row>
    <row r="15" spans="1:15" ht="12.75" customHeight="1">
      <c r="A15" s="53">
        <v>6</v>
      </c>
      <c r="B15" s="28" t="s">
        <v>235</v>
      </c>
      <c r="C15" s="28">
        <v>4139.1000000000004</v>
      </c>
      <c r="D15" s="37">
        <v>4114.916666666667</v>
      </c>
      <c r="E15" s="37">
        <v>4086.4833333333336</v>
      </c>
      <c r="F15" s="37">
        <v>4033.8666666666668</v>
      </c>
      <c r="G15" s="37">
        <v>4005.4333333333334</v>
      </c>
      <c r="H15" s="37">
        <v>4167.5333333333338</v>
      </c>
      <c r="I15" s="37">
        <v>4195.9666666666662</v>
      </c>
      <c r="J15" s="37">
        <v>4248.5833333333339</v>
      </c>
      <c r="K15" s="28">
        <v>4143.3500000000004</v>
      </c>
      <c r="L15" s="28">
        <v>4062.3</v>
      </c>
      <c r="M15" s="54"/>
      <c r="N15" s="1"/>
      <c r="O15" s="1"/>
    </row>
    <row r="16" spans="1:15" ht="12.75" customHeight="1">
      <c r="A16" s="53">
        <v>7</v>
      </c>
      <c r="B16" s="28" t="s">
        <v>236</v>
      </c>
      <c r="C16" s="28">
        <v>8358.4500000000007</v>
      </c>
      <c r="D16" s="37">
        <v>8357.1833333333343</v>
      </c>
      <c r="E16" s="37">
        <v>8328.4166666666679</v>
      </c>
      <c r="F16" s="37">
        <v>8298.3833333333332</v>
      </c>
      <c r="G16" s="37">
        <v>8269.6166666666668</v>
      </c>
      <c r="H16" s="37">
        <v>8387.216666666669</v>
      </c>
      <c r="I16" s="37">
        <v>8415.9833333333354</v>
      </c>
      <c r="J16" s="37">
        <v>8446.0166666666701</v>
      </c>
      <c r="K16" s="28">
        <v>8385.9500000000007</v>
      </c>
      <c r="L16" s="28">
        <v>8327.15</v>
      </c>
      <c r="M16" s="54"/>
      <c r="N16" s="1"/>
      <c r="O16" s="1"/>
    </row>
    <row r="17" spans="1:15" ht="12.75" customHeight="1">
      <c r="A17" s="53">
        <v>8</v>
      </c>
      <c r="B17" s="28" t="s">
        <v>288</v>
      </c>
      <c r="C17" s="28">
        <v>2797.25</v>
      </c>
      <c r="D17" s="37">
        <v>2807.0166666666664</v>
      </c>
      <c r="E17" s="37">
        <v>2776.333333333333</v>
      </c>
      <c r="F17" s="37">
        <v>2755.4166666666665</v>
      </c>
      <c r="G17" s="37">
        <v>2724.7333333333331</v>
      </c>
      <c r="H17" s="37">
        <v>2827.9333333333329</v>
      </c>
      <c r="I17" s="37">
        <v>2858.6166666666663</v>
      </c>
      <c r="J17" s="37">
        <v>2879.5333333333328</v>
      </c>
      <c r="K17" s="28">
        <v>2837.7</v>
      </c>
      <c r="L17" s="28">
        <v>2786.1</v>
      </c>
      <c r="M17" s="28">
        <v>3.86571</v>
      </c>
      <c r="N17" s="1"/>
      <c r="O17" s="1"/>
    </row>
    <row r="18" spans="1:15" ht="12.75" customHeight="1">
      <c r="A18" s="53">
        <v>9</v>
      </c>
      <c r="B18" s="28" t="s">
        <v>43</v>
      </c>
      <c r="C18" s="28">
        <v>2227.6</v>
      </c>
      <c r="D18" s="37">
        <v>2228.9833333333331</v>
      </c>
      <c r="E18" s="37">
        <v>2212.1666666666661</v>
      </c>
      <c r="F18" s="37">
        <v>2196.7333333333331</v>
      </c>
      <c r="G18" s="37">
        <v>2179.9166666666661</v>
      </c>
      <c r="H18" s="37">
        <v>2244.4166666666661</v>
      </c>
      <c r="I18" s="37">
        <v>2261.2333333333327</v>
      </c>
      <c r="J18" s="37">
        <v>2276.6666666666661</v>
      </c>
      <c r="K18" s="28">
        <v>2245.8000000000002</v>
      </c>
      <c r="L18" s="28">
        <v>2213.5500000000002</v>
      </c>
      <c r="M18" s="28">
        <v>1.8734</v>
      </c>
      <c r="N18" s="1"/>
      <c r="O18" s="1"/>
    </row>
    <row r="19" spans="1:15" ht="12.75" customHeight="1">
      <c r="A19" s="53">
        <v>10</v>
      </c>
      <c r="B19" s="28" t="s">
        <v>59</v>
      </c>
      <c r="C19" s="55">
        <v>631.15</v>
      </c>
      <c r="D19" s="37">
        <v>635.75</v>
      </c>
      <c r="E19" s="37">
        <v>623.5</v>
      </c>
      <c r="F19" s="37">
        <v>615.85</v>
      </c>
      <c r="G19" s="37">
        <v>603.6</v>
      </c>
      <c r="H19" s="37">
        <v>643.4</v>
      </c>
      <c r="I19" s="37">
        <v>655.65</v>
      </c>
      <c r="J19" s="37">
        <v>663.3</v>
      </c>
      <c r="K19" s="28">
        <v>648</v>
      </c>
      <c r="L19" s="28">
        <v>628.1</v>
      </c>
      <c r="M19" s="28">
        <v>85.163340000000005</v>
      </c>
      <c r="N19" s="1"/>
      <c r="O19" s="1"/>
    </row>
    <row r="20" spans="1:15" ht="12.75" customHeight="1">
      <c r="A20" s="53">
        <v>11</v>
      </c>
      <c r="B20" s="28" t="s">
        <v>237</v>
      </c>
      <c r="C20" s="28">
        <v>18793.349999999999</v>
      </c>
      <c r="D20" s="37">
        <v>18929.683333333334</v>
      </c>
      <c r="E20" s="37">
        <v>18613.666666666668</v>
      </c>
      <c r="F20" s="37">
        <v>18433.983333333334</v>
      </c>
      <c r="G20" s="37">
        <v>18117.966666666667</v>
      </c>
      <c r="H20" s="37">
        <v>19109.366666666669</v>
      </c>
      <c r="I20" s="37">
        <v>19425.383333333331</v>
      </c>
      <c r="J20" s="37">
        <v>19605.066666666669</v>
      </c>
      <c r="K20" s="28">
        <v>19245.7</v>
      </c>
      <c r="L20" s="28">
        <v>18750</v>
      </c>
      <c r="M20" s="28">
        <v>0.22475999999999999</v>
      </c>
      <c r="N20" s="1"/>
      <c r="O20" s="1"/>
    </row>
    <row r="21" spans="1:15" ht="12.75" customHeight="1">
      <c r="A21" s="53">
        <v>12</v>
      </c>
      <c r="B21" s="28" t="s">
        <v>45</v>
      </c>
      <c r="C21" s="28">
        <v>2864.55</v>
      </c>
      <c r="D21" s="37">
        <v>2856.5833333333335</v>
      </c>
      <c r="E21" s="37">
        <v>2842.0166666666669</v>
      </c>
      <c r="F21" s="37">
        <v>2819.4833333333336</v>
      </c>
      <c r="G21" s="37">
        <v>2804.916666666667</v>
      </c>
      <c r="H21" s="37">
        <v>2879.1166666666668</v>
      </c>
      <c r="I21" s="37">
        <v>2893.6833333333334</v>
      </c>
      <c r="J21" s="37">
        <v>2916.2166666666667</v>
      </c>
      <c r="K21" s="28">
        <v>2871.15</v>
      </c>
      <c r="L21" s="28">
        <v>2834.05</v>
      </c>
      <c r="M21" s="28">
        <v>8.4302499999999991</v>
      </c>
      <c r="N21" s="1"/>
      <c r="O21" s="1"/>
    </row>
    <row r="22" spans="1:15" ht="12.75" customHeight="1">
      <c r="A22" s="53">
        <v>13</v>
      </c>
      <c r="B22" s="28" t="s">
        <v>238</v>
      </c>
      <c r="C22" s="28">
        <v>2176</v>
      </c>
      <c r="D22" s="37">
        <v>2174.3833333333332</v>
      </c>
      <c r="E22" s="37">
        <v>2153.7666666666664</v>
      </c>
      <c r="F22" s="37">
        <v>2131.5333333333333</v>
      </c>
      <c r="G22" s="37">
        <v>2110.9166666666665</v>
      </c>
      <c r="H22" s="37">
        <v>2196.6166666666663</v>
      </c>
      <c r="I22" s="37">
        <v>2217.2333333333331</v>
      </c>
      <c r="J22" s="37">
        <v>2239.4666666666662</v>
      </c>
      <c r="K22" s="28">
        <v>2195</v>
      </c>
      <c r="L22" s="28">
        <v>2152.15</v>
      </c>
      <c r="M22" s="28">
        <v>5.1974499999999999</v>
      </c>
      <c r="N22" s="1"/>
      <c r="O22" s="1"/>
    </row>
    <row r="23" spans="1:15" ht="12.75" customHeight="1">
      <c r="A23" s="53">
        <v>14</v>
      </c>
      <c r="B23" s="28" t="s">
        <v>46</v>
      </c>
      <c r="C23" s="28">
        <v>788.35</v>
      </c>
      <c r="D23" s="37">
        <v>791.18333333333339</v>
      </c>
      <c r="E23" s="37">
        <v>782.66666666666674</v>
      </c>
      <c r="F23" s="37">
        <v>776.98333333333335</v>
      </c>
      <c r="G23" s="37">
        <v>768.4666666666667</v>
      </c>
      <c r="H23" s="37">
        <v>796.86666666666679</v>
      </c>
      <c r="I23" s="37">
        <v>805.38333333333344</v>
      </c>
      <c r="J23" s="37">
        <v>811.06666666666683</v>
      </c>
      <c r="K23" s="28">
        <v>799.7</v>
      </c>
      <c r="L23" s="28">
        <v>785.5</v>
      </c>
      <c r="M23" s="28">
        <v>22.816079999999999</v>
      </c>
      <c r="N23" s="1"/>
      <c r="O23" s="1"/>
    </row>
    <row r="24" spans="1:15" ht="12.75" customHeight="1">
      <c r="A24" s="53">
        <v>15</v>
      </c>
      <c r="B24" s="28" t="s">
        <v>239</v>
      </c>
      <c r="C24" s="28">
        <v>3425.4</v>
      </c>
      <c r="D24" s="37">
        <v>3401.1833333333338</v>
      </c>
      <c r="E24" s="37">
        <v>3362.5666666666675</v>
      </c>
      <c r="F24" s="37">
        <v>3299.7333333333336</v>
      </c>
      <c r="G24" s="37">
        <v>3261.1166666666672</v>
      </c>
      <c r="H24" s="37">
        <v>3464.0166666666678</v>
      </c>
      <c r="I24" s="37">
        <v>3502.6333333333337</v>
      </c>
      <c r="J24" s="37">
        <v>3565.4666666666681</v>
      </c>
      <c r="K24" s="28">
        <v>3439.8</v>
      </c>
      <c r="L24" s="28">
        <v>3338.35</v>
      </c>
      <c r="M24" s="28">
        <v>4.5397800000000004</v>
      </c>
      <c r="N24" s="1"/>
      <c r="O24" s="1"/>
    </row>
    <row r="25" spans="1:15" ht="12.75" customHeight="1">
      <c r="A25" s="53">
        <v>16</v>
      </c>
      <c r="B25" s="28" t="s">
        <v>240</v>
      </c>
      <c r="C25" s="28">
        <v>3535.6</v>
      </c>
      <c r="D25" s="37">
        <v>3517.0666666666671</v>
      </c>
      <c r="E25" s="37">
        <v>3481.1333333333341</v>
      </c>
      <c r="F25" s="37">
        <v>3426.666666666667</v>
      </c>
      <c r="G25" s="37">
        <v>3390.733333333334</v>
      </c>
      <c r="H25" s="37">
        <v>3571.5333333333342</v>
      </c>
      <c r="I25" s="37">
        <v>3607.4666666666676</v>
      </c>
      <c r="J25" s="37">
        <v>3661.9333333333343</v>
      </c>
      <c r="K25" s="28">
        <v>3553</v>
      </c>
      <c r="L25" s="28">
        <v>3462.6</v>
      </c>
      <c r="M25" s="28">
        <v>2.7971200000000001</v>
      </c>
      <c r="N25" s="1"/>
      <c r="O25" s="1"/>
    </row>
    <row r="26" spans="1:15" ht="12.75" customHeight="1">
      <c r="A26" s="53">
        <v>17</v>
      </c>
      <c r="B26" s="28" t="s">
        <v>241</v>
      </c>
      <c r="C26" s="28">
        <v>110.85</v>
      </c>
      <c r="D26" s="37">
        <v>110.95</v>
      </c>
      <c r="E26" s="37">
        <v>109.4</v>
      </c>
      <c r="F26" s="37">
        <v>107.95</v>
      </c>
      <c r="G26" s="37">
        <v>106.4</v>
      </c>
      <c r="H26" s="37">
        <v>112.4</v>
      </c>
      <c r="I26" s="37">
        <v>113.94999999999999</v>
      </c>
      <c r="J26" s="37">
        <v>115.4</v>
      </c>
      <c r="K26" s="28">
        <v>112.5</v>
      </c>
      <c r="L26" s="28">
        <v>109.5</v>
      </c>
      <c r="M26" s="28">
        <v>103.14086</v>
      </c>
      <c r="N26" s="1"/>
      <c r="O26" s="1"/>
    </row>
    <row r="27" spans="1:15" ht="12.75" customHeight="1">
      <c r="A27" s="53">
        <v>18</v>
      </c>
      <c r="B27" s="28" t="s">
        <v>41</v>
      </c>
      <c r="C27" s="28">
        <v>289.89999999999998</v>
      </c>
      <c r="D27" s="37">
        <v>290.59999999999997</v>
      </c>
      <c r="E27" s="37">
        <v>286.34999999999991</v>
      </c>
      <c r="F27" s="37">
        <v>282.79999999999995</v>
      </c>
      <c r="G27" s="37">
        <v>278.5499999999999</v>
      </c>
      <c r="H27" s="37">
        <v>294.14999999999992</v>
      </c>
      <c r="I27" s="37">
        <v>298.40000000000003</v>
      </c>
      <c r="J27" s="37">
        <v>301.94999999999993</v>
      </c>
      <c r="K27" s="28">
        <v>294.85000000000002</v>
      </c>
      <c r="L27" s="28">
        <v>287.05</v>
      </c>
      <c r="M27" s="28">
        <v>39.992939999999997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652.5</v>
      </c>
      <c r="D28" s="37">
        <v>653.31666666666672</v>
      </c>
      <c r="E28" s="37">
        <v>647.48333333333346</v>
      </c>
      <c r="F28" s="37">
        <v>642.4666666666667</v>
      </c>
      <c r="G28" s="37">
        <v>636.63333333333344</v>
      </c>
      <c r="H28" s="37">
        <v>658.33333333333348</v>
      </c>
      <c r="I28" s="37">
        <v>664.16666666666674</v>
      </c>
      <c r="J28" s="37">
        <v>669.18333333333351</v>
      </c>
      <c r="K28" s="28">
        <v>659.15</v>
      </c>
      <c r="L28" s="28">
        <v>648.29999999999995</v>
      </c>
      <c r="M28" s="28">
        <v>0.88339000000000001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2956.95</v>
      </c>
      <c r="D29" s="37">
        <v>2955.65</v>
      </c>
      <c r="E29" s="37">
        <v>2931.3</v>
      </c>
      <c r="F29" s="37">
        <v>2905.65</v>
      </c>
      <c r="G29" s="37">
        <v>2881.3</v>
      </c>
      <c r="H29" s="37">
        <v>2981.3</v>
      </c>
      <c r="I29" s="37">
        <v>3005.6499999999996</v>
      </c>
      <c r="J29" s="37">
        <v>3031.3</v>
      </c>
      <c r="K29" s="28">
        <v>2980</v>
      </c>
      <c r="L29" s="28">
        <v>2930</v>
      </c>
      <c r="M29" s="28">
        <v>1.23339</v>
      </c>
      <c r="N29" s="1"/>
      <c r="O29" s="1"/>
    </row>
    <row r="30" spans="1:15" ht="12.75" customHeight="1">
      <c r="A30" s="53">
        <v>21</v>
      </c>
      <c r="B30" s="28" t="s">
        <v>51</v>
      </c>
      <c r="C30" s="28">
        <v>384.8</v>
      </c>
      <c r="D30" s="37">
        <v>383.88333333333338</v>
      </c>
      <c r="E30" s="37">
        <v>379.76666666666677</v>
      </c>
      <c r="F30" s="37">
        <v>374.73333333333341</v>
      </c>
      <c r="G30" s="37">
        <v>370.61666666666679</v>
      </c>
      <c r="H30" s="37">
        <v>388.91666666666674</v>
      </c>
      <c r="I30" s="37">
        <v>393.03333333333342</v>
      </c>
      <c r="J30" s="37">
        <v>398.06666666666672</v>
      </c>
      <c r="K30" s="28">
        <v>388</v>
      </c>
      <c r="L30" s="28">
        <v>378.85</v>
      </c>
      <c r="M30" s="28">
        <v>51.87959</v>
      </c>
      <c r="N30" s="1"/>
      <c r="O30" s="1"/>
    </row>
    <row r="31" spans="1:15" ht="12.75" customHeight="1">
      <c r="A31" s="53">
        <v>22</v>
      </c>
      <c r="B31" s="28" t="s">
        <v>53</v>
      </c>
      <c r="C31" s="28">
        <v>4312.75</v>
      </c>
      <c r="D31" s="37">
        <v>4327.8833333333332</v>
      </c>
      <c r="E31" s="37">
        <v>4260.9666666666662</v>
      </c>
      <c r="F31" s="37">
        <v>4209.1833333333334</v>
      </c>
      <c r="G31" s="37">
        <v>4142.2666666666664</v>
      </c>
      <c r="H31" s="37">
        <v>4379.6666666666661</v>
      </c>
      <c r="I31" s="37">
        <v>4446.5833333333339</v>
      </c>
      <c r="J31" s="37">
        <v>4498.3666666666659</v>
      </c>
      <c r="K31" s="28">
        <v>4394.8</v>
      </c>
      <c r="L31" s="28">
        <v>4276.1000000000004</v>
      </c>
      <c r="M31" s="28">
        <v>14.126250000000001</v>
      </c>
      <c r="N31" s="1"/>
      <c r="O31" s="1"/>
    </row>
    <row r="32" spans="1:15" ht="12.75" customHeight="1">
      <c r="A32" s="53">
        <v>23</v>
      </c>
      <c r="B32" s="28" t="s">
        <v>54</v>
      </c>
      <c r="C32" s="28">
        <v>236.1</v>
      </c>
      <c r="D32" s="37">
        <v>235.65</v>
      </c>
      <c r="E32" s="37">
        <v>231.8</v>
      </c>
      <c r="F32" s="37">
        <v>227.5</v>
      </c>
      <c r="G32" s="37">
        <v>223.65</v>
      </c>
      <c r="H32" s="37">
        <v>239.95000000000002</v>
      </c>
      <c r="I32" s="37">
        <v>243.79999999999998</v>
      </c>
      <c r="J32" s="37">
        <v>248.10000000000002</v>
      </c>
      <c r="K32" s="28">
        <v>239.5</v>
      </c>
      <c r="L32" s="28">
        <v>231.35</v>
      </c>
      <c r="M32" s="28">
        <v>31.43149</v>
      </c>
      <c r="N32" s="1"/>
      <c r="O32" s="1"/>
    </row>
    <row r="33" spans="1:15" ht="12.75" customHeight="1">
      <c r="A33" s="53">
        <v>24</v>
      </c>
      <c r="B33" s="28" t="s">
        <v>55</v>
      </c>
      <c r="C33" s="28">
        <v>147.15</v>
      </c>
      <c r="D33" s="37">
        <v>147.43333333333334</v>
      </c>
      <c r="E33" s="37">
        <v>145.76666666666668</v>
      </c>
      <c r="F33" s="37">
        <v>144.38333333333335</v>
      </c>
      <c r="G33" s="37">
        <v>142.7166666666667</v>
      </c>
      <c r="H33" s="37">
        <v>148.81666666666666</v>
      </c>
      <c r="I33" s="37">
        <v>150.48333333333329</v>
      </c>
      <c r="J33" s="37">
        <v>151.86666666666665</v>
      </c>
      <c r="K33" s="28">
        <v>149.1</v>
      </c>
      <c r="L33" s="28">
        <v>146.05000000000001</v>
      </c>
      <c r="M33" s="28">
        <v>102.11874</v>
      </c>
      <c r="N33" s="1"/>
      <c r="O33" s="1"/>
    </row>
    <row r="34" spans="1:15" ht="12.75" customHeight="1">
      <c r="A34" s="53">
        <v>25</v>
      </c>
      <c r="B34" s="28" t="s">
        <v>57</v>
      </c>
      <c r="C34" s="28">
        <v>3427.85</v>
      </c>
      <c r="D34" s="37">
        <v>3415.2166666666667</v>
      </c>
      <c r="E34" s="37">
        <v>3395.6333333333332</v>
      </c>
      <c r="F34" s="37">
        <v>3363.4166666666665</v>
      </c>
      <c r="G34" s="37">
        <v>3343.833333333333</v>
      </c>
      <c r="H34" s="37">
        <v>3447.4333333333334</v>
      </c>
      <c r="I34" s="37">
        <v>3467.0166666666664</v>
      </c>
      <c r="J34" s="37">
        <v>3499.2333333333336</v>
      </c>
      <c r="K34" s="28">
        <v>3434.8</v>
      </c>
      <c r="L34" s="28">
        <v>3383</v>
      </c>
      <c r="M34" s="28">
        <v>5.4847200000000003</v>
      </c>
      <c r="N34" s="1"/>
      <c r="O34" s="1"/>
    </row>
    <row r="35" spans="1:15" ht="12.75" customHeight="1">
      <c r="A35" s="53">
        <v>26</v>
      </c>
      <c r="B35" s="28" t="s">
        <v>302</v>
      </c>
      <c r="C35" s="28">
        <v>1985.55</v>
      </c>
      <c r="D35" s="37">
        <v>1989.1166666666666</v>
      </c>
      <c r="E35" s="37">
        <v>1969.3833333333332</v>
      </c>
      <c r="F35" s="37">
        <v>1953.2166666666667</v>
      </c>
      <c r="G35" s="37">
        <v>1933.4833333333333</v>
      </c>
      <c r="H35" s="37">
        <v>2005.2833333333331</v>
      </c>
      <c r="I35" s="37">
        <v>2025.0166666666662</v>
      </c>
      <c r="J35" s="37">
        <v>2041.1833333333329</v>
      </c>
      <c r="K35" s="28">
        <v>2008.85</v>
      </c>
      <c r="L35" s="28">
        <v>1972.95</v>
      </c>
      <c r="M35" s="28">
        <v>2.2467299999999999</v>
      </c>
      <c r="N35" s="1"/>
      <c r="O35" s="1"/>
    </row>
    <row r="36" spans="1:15" ht="12.75" customHeight="1">
      <c r="A36" s="53">
        <v>27</v>
      </c>
      <c r="B36" s="28" t="s">
        <v>60</v>
      </c>
      <c r="C36" s="28">
        <v>593.45000000000005</v>
      </c>
      <c r="D36" s="37">
        <v>589.5333333333333</v>
      </c>
      <c r="E36" s="37">
        <v>575.06666666666661</v>
      </c>
      <c r="F36" s="37">
        <v>556.68333333333328</v>
      </c>
      <c r="G36" s="37">
        <v>542.21666666666658</v>
      </c>
      <c r="H36" s="37">
        <v>607.91666666666663</v>
      </c>
      <c r="I36" s="37">
        <v>622.38333333333333</v>
      </c>
      <c r="J36" s="37">
        <v>640.76666666666665</v>
      </c>
      <c r="K36" s="28">
        <v>604</v>
      </c>
      <c r="L36" s="28">
        <v>571.15</v>
      </c>
      <c r="M36" s="28">
        <v>61.786200000000001</v>
      </c>
      <c r="N36" s="1"/>
      <c r="O36" s="1"/>
    </row>
    <row r="37" spans="1:15" ht="12.75" customHeight="1">
      <c r="A37" s="53">
        <v>28</v>
      </c>
      <c r="B37" s="28" t="s">
        <v>243</v>
      </c>
      <c r="C37" s="28">
        <v>4336.7</v>
      </c>
      <c r="D37" s="37">
        <v>4326.2333333333336</v>
      </c>
      <c r="E37" s="37">
        <v>4265.4666666666672</v>
      </c>
      <c r="F37" s="37">
        <v>4194.2333333333336</v>
      </c>
      <c r="G37" s="37">
        <v>4133.4666666666672</v>
      </c>
      <c r="H37" s="37">
        <v>4397.4666666666672</v>
      </c>
      <c r="I37" s="37">
        <v>4458.2333333333336</v>
      </c>
      <c r="J37" s="37">
        <v>4529.4666666666672</v>
      </c>
      <c r="K37" s="28">
        <v>4387</v>
      </c>
      <c r="L37" s="28">
        <v>4255</v>
      </c>
      <c r="M37" s="28">
        <v>4.4830300000000003</v>
      </c>
      <c r="N37" s="1"/>
      <c r="O37" s="1"/>
    </row>
    <row r="38" spans="1:15" ht="12.75" customHeight="1">
      <c r="A38" s="53">
        <v>29</v>
      </c>
      <c r="B38" s="28" t="s">
        <v>61</v>
      </c>
      <c r="C38" s="28">
        <v>760.55</v>
      </c>
      <c r="D38" s="37">
        <v>758.65</v>
      </c>
      <c r="E38" s="37">
        <v>755.3</v>
      </c>
      <c r="F38" s="37">
        <v>750.05</v>
      </c>
      <c r="G38" s="37">
        <v>746.69999999999993</v>
      </c>
      <c r="H38" s="37">
        <v>763.9</v>
      </c>
      <c r="I38" s="37">
        <v>767.25000000000011</v>
      </c>
      <c r="J38" s="37">
        <v>772.5</v>
      </c>
      <c r="K38" s="28">
        <v>762</v>
      </c>
      <c r="L38" s="28">
        <v>753.4</v>
      </c>
      <c r="M38" s="28">
        <v>46.143410000000003</v>
      </c>
      <c r="N38" s="1"/>
      <c r="O38" s="1"/>
    </row>
    <row r="39" spans="1:15" ht="12.75" customHeight="1">
      <c r="A39" s="53">
        <v>30</v>
      </c>
      <c r="B39" s="28" t="s">
        <v>62</v>
      </c>
      <c r="C39" s="28">
        <v>4038</v>
      </c>
      <c r="D39" s="37">
        <v>4037.25</v>
      </c>
      <c r="E39" s="37">
        <v>4014.5</v>
      </c>
      <c r="F39" s="37">
        <v>3991</v>
      </c>
      <c r="G39" s="37">
        <v>3968.25</v>
      </c>
      <c r="H39" s="37">
        <v>4060.75</v>
      </c>
      <c r="I39" s="37">
        <v>4083.5</v>
      </c>
      <c r="J39" s="37">
        <v>4107</v>
      </c>
      <c r="K39" s="28">
        <v>4060</v>
      </c>
      <c r="L39" s="28">
        <v>4013.75</v>
      </c>
      <c r="M39" s="28">
        <v>2.1713900000000002</v>
      </c>
      <c r="N39" s="1"/>
      <c r="O39" s="1"/>
    </row>
    <row r="40" spans="1:15" ht="12.75" customHeight="1">
      <c r="A40" s="53">
        <v>31</v>
      </c>
      <c r="B40" s="28" t="s">
        <v>65</v>
      </c>
      <c r="C40" s="28">
        <v>7309.4</v>
      </c>
      <c r="D40" s="37">
        <v>7308.1500000000005</v>
      </c>
      <c r="E40" s="37">
        <v>7273.3000000000011</v>
      </c>
      <c r="F40" s="37">
        <v>7237.2000000000007</v>
      </c>
      <c r="G40" s="37">
        <v>7202.3500000000013</v>
      </c>
      <c r="H40" s="37">
        <v>7344.2500000000009</v>
      </c>
      <c r="I40" s="37">
        <v>7379.1000000000013</v>
      </c>
      <c r="J40" s="37">
        <v>7415.2000000000007</v>
      </c>
      <c r="K40" s="28">
        <v>7343</v>
      </c>
      <c r="L40" s="28">
        <v>7272.05</v>
      </c>
      <c r="M40" s="28">
        <v>10.36941</v>
      </c>
      <c r="N40" s="1"/>
      <c r="O40" s="1"/>
    </row>
    <row r="41" spans="1:15" ht="12.75" customHeight="1">
      <c r="A41" s="53">
        <v>32</v>
      </c>
      <c r="B41" s="28" t="s">
        <v>64</v>
      </c>
      <c r="C41" s="28">
        <v>15765.45</v>
      </c>
      <c r="D41" s="37">
        <v>15777.949999999999</v>
      </c>
      <c r="E41" s="37">
        <v>15667.499999999998</v>
      </c>
      <c r="F41" s="37">
        <v>15569.55</v>
      </c>
      <c r="G41" s="37">
        <v>15459.099999999999</v>
      </c>
      <c r="H41" s="37">
        <v>15875.899999999998</v>
      </c>
      <c r="I41" s="37">
        <v>15986.349999999999</v>
      </c>
      <c r="J41" s="37">
        <v>16084.299999999997</v>
      </c>
      <c r="K41" s="28">
        <v>15888.4</v>
      </c>
      <c r="L41" s="28">
        <v>15680</v>
      </c>
      <c r="M41" s="28">
        <v>2.0525099999999998</v>
      </c>
      <c r="N41" s="1"/>
      <c r="O41" s="1"/>
    </row>
    <row r="42" spans="1:15" ht="12.75" customHeight="1">
      <c r="A42" s="53">
        <v>33</v>
      </c>
      <c r="B42" s="28" t="s">
        <v>244</v>
      </c>
      <c r="C42" s="28">
        <v>5314.85</v>
      </c>
      <c r="D42" s="37">
        <v>5321.75</v>
      </c>
      <c r="E42" s="37">
        <v>5294.5</v>
      </c>
      <c r="F42" s="37">
        <v>5274.15</v>
      </c>
      <c r="G42" s="37">
        <v>5246.9</v>
      </c>
      <c r="H42" s="37">
        <v>5342.1</v>
      </c>
      <c r="I42" s="37">
        <v>5369.35</v>
      </c>
      <c r="J42" s="37">
        <v>5389.7000000000007</v>
      </c>
      <c r="K42" s="28">
        <v>5349</v>
      </c>
      <c r="L42" s="28">
        <v>5301.4</v>
      </c>
      <c r="M42" s="28">
        <v>0.12330000000000001</v>
      </c>
      <c r="N42" s="1"/>
      <c r="O42" s="1"/>
    </row>
    <row r="43" spans="1:15" ht="12.75" customHeight="1">
      <c r="A43" s="53">
        <v>34</v>
      </c>
      <c r="B43" s="28" t="s">
        <v>66</v>
      </c>
      <c r="C43" s="28">
        <v>2182.8000000000002</v>
      </c>
      <c r="D43" s="37">
        <v>2181.2833333333333</v>
      </c>
      <c r="E43" s="37">
        <v>2160.5666666666666</v>
      </c>
      <c r="F43" s="37">
        <v>2138.3333333333335</v>
      </c>
      <c r="G43" s="37">
        <v>2117.6166666666668</v>
      </c>
      <c r="H43" s="37">
        <v>2203.5166666666664</v>
      </c>
      <c r="I43" s="37">
        <v>2224.2333333333327</v>
      </c>
      <c r="J43" s="37">
        <v>2246.4666666666662</v>
      </c>
      <c r="K43" s="28">
        <v>2202</v>
      </c>
      <c r="L43" s="28">
        <v>2159.0500000000002</v>
      </c>
      <c r="M43" s="28">
        <v>2.8553700000000002</v>
      </c>
      <c r="N43" s="1"/>
      <c r="O43" s="1"/>
    </row>
    <row r="44" spans="1:15" ht="12.75" customHeight="1">
      <c r="A44" s="53">
        <v>35</v>
      </c>
      <c r="B44" s="28" t="s">
        <v>67</v>
      </c>
      <c r="C44" s="28">
        <v>271.25</v>
      </c>
      <c r="D44" s="37">
        <v>271.55</v>
      </c>
      <c r="E44" s="37">
        <v>269.20000000000005</v>
      </c>
      <c r="F44" s="37">
        <v>267.15000000000003</v>
      </c>
      <c r="G44" s="37">
        <v>264.80000000000007</v>
      </c>
      <c r="H44" s="37">
        <v>273.60000000000002</v>
      </c>
      <c r="I44" s="37">
        <v>275.95000000000005</v>
      </c>
      <c r="J44" s="37">
        <v>278</v>
      </c>
      <c r="K44" s="28">
        <v>273.89999999999998</v>
      </c>
      <c r="L44" s="28">
        <v>269.5</v>
      </c>
      <c r="M44" s="28">
        <v>37.422350000000002</v>
      </c>
      <c r="N44" s="1"/>
      <c r="O44" s="1"/>
    </row>
    <row r="45" spans="1:15" ht="12.75" customHeight="1">
      <c r="A45" s="53">
        <v>36</v>
      </c>
      <c r="B45" s="28" t="s">
        <v>68</v>
      </c>
      <c r="C45" s="28">
        <v>123.15</v>
      </c>
      <c r="D45" s="37">
        <v>123.18333333333334</v>
      </c>
      <c r="E45" s="37">
        <v>122.26666666666668</v>
      </c>
      <c r="F45" s="37">
        <v>121.38333333333334</v>
      </c>
      <c r="G45" s="37">
        <v>120.46666666666668</v>
      </c>
      <c r="H45" s="37">
        <v>124.06666666666668</v>
      </c>
      <c r="I45" s="37">
        <v>124.98333333333333</v>
      </c>
      <c r="J45" s="37">
        <v>125.86666666666667</v>
      </c>
      <c r="K45" s="28">
        <v>124.1</v>
      </c>
      <c r="L45" s="28">
        <v>122.3</v>
      </c>
      <c r="M45" s="28">
        <v>194.78756000000001</v>
      </c>
      <c r="N45" s="1"/>
      <c r="O45" s="1"/>
    </row>
    <row r="46" spans="1:15" ht="12.75" customHeight="1">
      <c r="A46" s="53">
        <v>37</v>
      </c>
      <c r="B46" s="28" t="s">
        <v>245</v>
      </c>
      <c r="C46" s="28">
        <v>49.25</v>
      </c>
      <c r="D46" s="37">
        <v>49.283333333333331</v>
      </c>
      <c r="E46" s="37">
        <v>48.86666666666666</v>
      </c>
      <c r="F46" s="37">
        <v>48.483333333333327</v>
      </c>
      <c r="G46" s="37">
        <v>48.066666666666656</v>
      </c>
      <c r="H46" s="37">
        <v>49.666666666666664</v>
      </c>
      <c r="I46" s="37">
        <v>50.083333333333336</v>
      </c>
      <c r="J46" s="37">
        <v>50.466666666666669</v>
      </c>
      <c r="K46" s="28">
        <v>49.7</v>
      </c>
      <c r="L46" s="28">
        <v>48.9</v>
      </c>
      <c r="M46" s="28">
        <v>21.034379999999999</v>
      </c>
      <c r="N46" s="1"/>
      <c r="O46" s="1"/>
    </row>
    <row r="47" spans="1:15" ht="12.75" customHeight="1">
      <c r="A47" s="53">
        <v>38</v>
      </c>
      <c r="B47" s="28" t="s">
        <v>69</v>
      </c>
      <c r="C47" s="28">
        <v>1911.7</v>
      </c>
      <c r="D47" s="37">
        <v>1908.8999999999999</v>
      </c>
      <c r="E47" s="37">
        <v>1886.7999999999997</v>
      </c>
      <c r="F47" s="37">
        <v>1861.8999999999999</v>
      </c>
      <c r="G47" s="37">
        <v>1839.7999999999997</v>
      </c>
      <c r="H47" s="37">
        <v>1933.7999999999997</v>
      </c>
      <c r="I47" s="37">
        <v>1955.8999999999996</v>
      </c>
      <c r="J47" s="37">
        <v>1980.7999999999997</v>
      </c>
      <c r="K47" s="28">
        <v>1931</v>
      </c>
      <c r="L47" s="28">
        <v>1884</v>
      </c>
      <c r="M47" s="28">
        <v>6.2223699999999997</v>
      </c>
      <c r="N47" s="1"/>
      <c r="O47" s="1"/>
    </row>
    <row r="48" spans="1:15" ht="12.75" customHeight="1">
      <c r="A48" s="53">
        <v>39</v>
      </c>
      <c r="B48" s="28" t="s">
        <v>72</v>
      </c>
      <c r="C48" s="28">
        <v>676.4</v>
      </c>
      <c r="D48" s="37">
        <v>675.19999999999993</v>
      </c>
      <c r="E48" s="37">
        <v>671.99999999999989</v>
      </c>
      <c r="F48" s="37">
        <v>667.59999999999991</v>
      </c>
      <c r="G48" s="37">
        <v>664.39999999999986</v>
      </c>
      <c r="H48" s="37">
        <v>679.59999999999991</v>
      </c>
      <c r="I48" s="37">
        <v>682.8</v>
      </c>
      <c r="J48" s="37">
        <v>687.19999999999993</v>
      </c>
      <c r="K48" s="28">
        <v>678.4</v>
      </c>
      <c r="L48" s="28">
        <v>670.8</v>
      </c>
      <c r="M48" s="28">
        <v>3.5665</v>
      </c>
      <c r="N48" s="1"/>
      <c r="O48" s="1"/>
    </row>
    <row r="49" spans="1:15" ht="12.75" customHeight="1">
      <c r="A49" s="53">
        <v>40</v>
      </c>
      <c r="B49" s="28" t="s">
        <v>71</v>
      </c>
      <c r="C49" s="28">
        <v>291.10000000000002</v>
      </c>
      <c r="D49" s="37">
        <v>290.15000000000003</v>
      </c>
      <c r="E49" s="37">
        <v>288.15000000000009</v>
      </c>
      <c r="F49" s="37">
        <v>285.20000000000005</v>
      </c>
      <c r="G49" s="37">
        <v>283.2000000000001</v>
      </c>
      <c r="H49" s="37">
        <v>293.10000000000008</v>
      </c>
      <c r="I49" s="37">
        <v>295.09999999999997</v>
      </c>
      <c r="J49" s="37">
        <v>298.05000000000007</v>
      </c>
      <c r="K49" s="28">
        <v>292.14999999999998</v>
      </c>
      <c r="L49" s="28">
        <v>287.2</v>
      </c>
      <c r="M49" s="28">
        <v>45.916159999999998</v>
      </c>
      <c r="N49" s="1"/>
      <c r="O49" s="1"/>
    </row>
    <row r="50" spans="1:15" ht="12.75" customHeight="1">
      <c r="A50" s="53">
        <v>41</v>
      </c>
      <c r="B50" s="28" t="s">
        <v>73</v>
      </c>
      <c r="C50" s="28">
        <v>790.2</v>
      </c>
      <c r="D50" s="37">
        <v>779.4</v>
      </c>
      <c r="E50" s="37">
        <v>760.8</v>
      </c>
      <c r="F50" s="37">
        <v>731.4</v>
      </c>
      <c r="G50" s="37">
        <v>712.8</v>
      </c>
      <c r="H50" s="37">
        <v>808.8</v>
      </c>
      <c r="I50" s="37">
        <v>827.40000000000009</v>
      </c>
      <c r="J50" s="37">
        <v>856.8</v>
      </c>
      <c r="K50" s="28">
        <v>798</v>
      </c>
      <c r="L50" s="28">
        <v>750</v>
      </c>
      <c r="M50" s="28">
        <v>112.97732999999999</v>
      </c>
      <c r="N50" s="1"/>
      <c r="O50" s="1"/>
    </row>
    <row r="51" spans="1:15" ht="12.75" customHeight="1">
      <c r="A51" s="53">
        <v>42</v>
      </c>
      <c r="B51" s="28" t="s">
        <v>76</v>
      </c>
      <c r="C51" s="28">
        <v>52.9</v>
      </c>
      <c r="D51" s="37">
        <v>53.066666666666663</v>
      </c>
      <c r="E51" s="37">
        <v>52.633333333333326</v>
      </c>
      <c r="F51" s="37">
        <v>52.36666666666666</v>
      </c>
      <c r="G51" s="37">
        <v>51.933333333333323</v>
      </c>
      <c r="H51" s="37">
        <v>53.333333333333329</v>
      </c>
      <c r="I51" s="37">
        <v>53.766666666666666</v>
      </c>
      <c r="J51" s="37">
        <v>54.033333333333331</v>
      </c>
      <c r="K51" s="28">
        <v>53.5</v>
      </c>
      <c r="L51" s="28">
        <v>52.8</v>
      </c>
      <c r="M51" s="28">
        <v>107.63916</v>
      </c>
      <c r="N51" s="1"/>
      <c r="O51" s="1"/>
    </row>
    <row r="52" spans="1:15" ht="12.75" customHeight="1">
      <c r="A52" s="53">
        <v>43</v>
      </c>
      <c r="B52" s="28" t="s">
        <v>80</v>
      </c>
      <c r="C52" s="28">
        <v>333.9</v>
      </c>
      <c r="D52" s="37">
        <v>332.04999999999995</v>
      </c>
      <c r="E52" s="37">
        <v>329.64999999999992</v>
      </c>
      <c r="F52" s="37">
        <v>325.39999999999998</v>
      </c>
      <c r="G52" s="37">
        <v>322.99999999999994</v>
      </c>
      <c r="H52" s="37">
        <v>336.2999999999999</v>
      </c>
      <c r="I52" s="37">
        <v>338.7</v>
      </c>
      <c r="J52" s="37">
        <v>342.94999999999987</v>
      </c>
      <c r="K52" s="28">
        <v>334.45</v>
      </c>
      <c r="L52" s="28">
        <v>327.8</v>
      </c>
      <c r="M52" s="28">
        <v>26.4297</v>
      </c>
      <c r="N52" s="1"/>
      <c r="O52" s="1"/>
    </row>
    <row r="53" spans="1:15" ht="12.75" customHeight="1">
      <c r="A53" s="53">
        <v>44</v>
      </c>
      <c r="B53" s="28" t="s">
        <v>75</v>
      </c>
      <c r="C53" s="28">
        <v>709.7</v>
      </c>
      <c r="D53" s="37">
        <v>709.61666666666667</v>
      </c>
      <c r="E53" s="37">
        <v>706.73333333333335</v>
      </c>
      <c r="F53" s="37">
        <v>703.76666666666665</v>
      </c>
      <c r="G53" s="37">
        <v>700.88333333333333</v>
      </c>
      <c r="H53" s="37">
        <v>712.58333333333337</v>
      </c>
      <c r="I53" s="37">
        <v>715.46666666666681</v>
      </c>
      <c r="J53" s="37">
        <v>718.43333333333339</v>
      </c>
      <c r="K53" s="28">
        <v>712.5</v>
      </c>
      <c r="L53" s="28">
        <v>706.65</v>
      </c>
      <c r="M53" s="28">
        <v>45.401589999999999</v>
      </c>
      <c r="N53" s="1"/>
      <c r="O53" s="1"/>
    </row>
    <row r="54" spans="1:15" ht="12.75" customHeight="1">
      <c r="A54" s="53">
        <v>45</v>
      </c>
      <c r="B54" s="28" t="s">
        <v>77</v>
      </c>
      <c r="C54" s="28">
        <v>311.14999999999998</v>
      </c>
      <c r="D54" s="37">
        <v>312.43333333333334</v>
      </c>
      <c r="E54" s="37">
        <v>309.26666666666665</v>
      </c>
      <c r="F54" s="37">
        <v>307.38333333333333</v>
      </c>
      <c r="G54" s="37">
        <v>304.21666666666664</v>
      </c>
      <c r="H54" s="37">
        <v>314.31666666666666</v>
      </c>
      <c r="I54" s="37">
        <v>317.48333333333329</v>
      </c>
      <c r="J54" s="37">
        <v>319.36666666666667</v>
      </c>
      <c r="K54" s="28">
        <v>315.60000000000002</v>
      </c>
      <c r="L54" s="28">
        <v>310.55</v>
      </c>
      <c r="M54" s="28">
        <v>14.771330000000001</v>
      </c>
      <c r="N54" s="1"/>
      <c r="O54" s="1"/>
    </row>
    <row r="55" spans="1:15" ht="12.75" customHeight="1">
      <c r="A55" s="53">
        <v>46</v>
      </c>
      <c r="B55" s="28" t="s">
        <v>78</v>
      </c>
      <c r="C55" s="28">
        <v>17260.95</v>
      </c>
      <c r="D55" s="37">
        <v>17322.316666666666</v>
      </c>
      <c r="E55" s="37">
        <v>17139.633333333331</v>
      </c>
      <c r="F55" s="37">
        <v>17018.316666666666</v>
      </c>
      <c r="G55" s="37">
        <v>16835.633333333331</v>
      </c>
      <c r="H55" s="37">
        <v>17443.633333333331</v>
      </c>
      <c r="I55" s="37">
        <v>17626.316666666666</v>
      </c>
      <c r="J55" s="37">
        <v>17747.633333333331</v>
      </c>
      <c r="K55" s="28">
        <v>17505</v>
      </c>
      <c r="L55" s="28">
        <v>17201</v>
      </c>
      <c r="M55" s="28">
        <v>0.24628</v>
      </c>
      <c r="N55" s="1"/>
      <c r="O55" s="1"/>
    </row>
    <row r="56" spans="1:15" ht="12.75" customHeight="1">
      <c r="A56" s="53">
        <v>47</v>
      </c>
      <c r="B56" s="28" t="s">
        <v>81</v>
      </c>
      <c r="C56" s="28">
        <v>3659.75</v>
      </c>
      <c r="D56" s="37">
        <v>3644.9</v>
      </c>
      <c r="E56" s="37">
        <v>3622.5</v>
      </c>
      <c r="F56" s="37">
        <v>3585.25</v>
      </c>
      <c r="G56" s="37">
        <v>3562.85</v>
      </c>
      <c r="H56" s="37">
        <v>3682.15</v>
      </c>
      <c r="I56" s="37">
        <v>3704.5500000000006</v>
      </c>
      <c r="J56" s="37">
        <v>3741.8</v>
      </c>
      <c r="K56" s="28">
        <v>3667.3</v>
      </c>
      <c r="L56" s="28">
        <v>3607.65</v>
      </c>
      <c r="M56" s="28">
        <v>2.2858700000000001</v>
      </c>
      <c r="N56" s="1"/>
      <c r="O56" s="1"/>
    </row>
    <row r="57" spans="1:15" ht="12.75" customHeight="1">
      <c r="A57" s="53">
        <v>48</v>
      </c>
      <c r="B57" s="28" t="s">
        <v>82</v>
      </c>
      <c r="C57" s="28">
        <v>231.05</v>
      </c>
      <c r="D57" s="37">
        <v>231.79999999999998</v>
      </c>
      <c r="E57" s="37">
        <v>229.24999999999997</v>
      </c>
      <c r="F57" s="37">
        <v>227.45</v>
      </c>
      <c r="G57" s="37">
        <v>224.89999999999998</v>
      </c>
      <c r="H57" s="37">
        <v>233.59999999999997</v>
      </c>
      <c r="I57" s="37">
        <v>236.14999999999998</v>
      </c>
      <c r="J57" s="37">
        <v>237.94999999999996</v>
      </c>
      <c r="K57" s="28">
        <v>234.35</v>
      </c>
      <c r="L57" s="28">
        <v>230</v>
      </c>
      <c r="M57" s="28">
        <v>75.025409999999994</v>
      </c>
      <c r="N57" s="1"/>
      <c r="O57" s="1"/>
    </row>
    <row r="58" spans="1:15" ht="12.75" customHeight="1">
      <c r="A58" s="53">
        <v>49</v>
      </c>
      <c r="B58" s="28" t="s">
        <v>83</v>
      </c>
      <c r="C58" s="28">
        <v>783.7</v>
      </c>
      <c r="D58" s="37">
        <v>781.43333333333339</v>
      </c>
      <c r="E58" s="37">
        <v>775.76666666666677</v>
      </c>
      <c r="F58" s="37">
        <v>767.83333333333337</v>
      </c>
      <c r="G58" s="37">
        <v>762.16666666666674</v>
      </c>
      <c r="H58" s="37">
        <v>789.36666666666679</v>
      </c>
      <c r="I58" s="37">
        <v>795.0333333333333</v>
      </c>
      <c r="J58" s="37">
        <v>802.96666666666681</v>
      </c>
      <c r="K58" s="28">
        <v>787.1</v>
      </c>
      <c r="L58" s="28">
        <v>773.5</v>
      </c>
      <c r="M58" s="28">
        <v>10.34521</v>
      </c>
      <c r="N58" s="1"/>
      <c r="O58" s="1"/>
    </row>
    <row r="59" spans="1:15" ht="12.75" customHeight="1">
      <c r="A59" s="53">
        <v>50</v>
      </c>
      <c r="B59" s="28" t="s">
        <v>84</v>
      </c>
      <c r="C59" s="28">
        <v>1027.1500000000001</v>
      </c>
      <c r="D59" s="37">
        <v>1031.0333333333333</v>
      </c>
      <c r="E59" s="37">
        <v>1018.4666666666667</v>
      </c>
      <c r="F59" s="37">
        <v>1009.7833333333334</v>
      </c>
      <c r="G59" s="37">
        <v>997.21666666666681</v>
      </c>
      <c r="H59" s="37">
        <v>1039.7166666666667</v>
      </c>
      <c r="I59" s="37">
        <v>1052.2833333333333</v>
      </c>
      <c r="J59" s="37">
        <v>1060.9666666666665</v>
      </c>
      <c r="K59" s="28">
        <v>1043.5999999999999</v>
      </c>
      <c r="L59" s="28">
        <v>1022.35</v>
      </c>
      <c r="M59" s="28">
        <v>11.407170000000001</v>
      </c>
      <c r="N59" s="1"/>
      <c r="O59" s="1"/>
    </row>
    <row r="60" spans="1:15" ht="12.75" customHeight="1">
      <c r="A60" s="53">
        <v>51</v>
      </c>
      <c r="B60" s="28" t="s">
        <v>839</v>
      </c>
      <c r="C60" s="28">
        <v>1621.75</v>
      </c>
      <c r="D60" s="37">
        <v>1618.8500000000001</v>
      </c>
      <c r="E60" s="37">
        <v>1602.9000000000003</v>
      </c>
      <c r="F60" s="37">
        <v>1584.0500000000002</v>
      </c>
      <c r="G60" s="37">
        <v>1568.1000000000004</v>
      </c>
      <c r="H60" s="37">
        <v>1637.7000000000003</v>
      </c>
      <c r="I60" s="37">
        <v>1653.65</v>
      </c>
      <c r="J60" s="37">
        <v>1672.5000000000002</v>
      </c>
      <c r="K60" s="28">
        <v>1634.8</v>
      </c>
      <c r="L60" s="28">
        <v>1600</v>
      </c>
      <c r="M60" s="28">
        <v>0.87502999999999997</v>
      </c>
      <c r="N60" s="1"/>
      <c r="O60" s="1"/>
    </row>
    <row r="61" spans="1:15" ht="12.75" customHeight="1">
      <c r="A61" s="53">
        <v>52</v>
      </c>
      <c r="B61" s="28" t="s">
        <v>85</v>
      </c>
      <c r="C61" s="28">
        <v>221.65</v>
      </c>
      <c r="D61" s="37">
        <v>220.54999999999998</v>
      </c>
      <c r="E61" s="37">
        <v>218.84999999999997</v>
      </c>
      <c r="F61" s="37">
        <v>216.04999999999998</v>
      </c>
      <c r="G61" s="37">
        <v>214.34999999999997</v>
      </c>
      <c r="H61" s="37">
        <v>223.34999999999997</v>
      </c>
      <c r="I61" s="37">
        <v>225.04999999999995</v>
      </c>
      <c r="J61" s="37">
        <v>227.84999999999997</v>
      </c>
      <c r="K61" s="28">
        <v>222.25</v>
      </c>
      <c r="L61" s="28">
        <v>217.75</v>
      </c>
      <c r="M61" s="28">
        <v>88.610889999999998</v>
      </c>
      <c r="N61" s="1"/>
      <c r="O61" s="1"/>
    </row>
    <row r="62" spans="1:15" ht="12.75" customHeight="1">
      <c r="A62" s="53">
        <v>53</v>
      </c>
      <c r="B62" s="28" t="s">
        <v>87</v>
      </c>
      <c r="C62" s="28">
        <v>3792.5</v>
      </c>
      <c r="D62" s="37">
        <v>3815.75</v>
      </c>
      <c r="E62" s="37">
        <v>3761.75</v>
      </c>
      <c r="F62" s="37">
        <v>3731</v>
      </c>
      <c r="G62" s="37">
        <v>3677</v>
      </c>
      <c r="H62" s="37">
        <v>3846.5</v>
      </c>
      <c r="I62" s="37">
        <v>3900.5</v>
      </c>
      <c r="J62" s="37">
        <v>3931.25</v>
      </c>
      <c r="K62" s="28">
        <v>3869.75</v>
      </c>
      <c r="L62" s="28">
        <v>3785</v>
      </c>
      <c r="M62" s="28">
        <v>1.66154</v>
      </c>
      <c r="N62" s="1"/>
      <c r="O62" s="1"/>
    </row>
    <row r="63" spans="1:15" ht="12.75" customHeight="1">
      <c r="A63" s="53">
        <v>54</v>
      </c>
      <c r="B63" s="28" t="s">
        <v>88</v>
      </c>
      <c r="C63" s="28">
        <v>1562.1</v>
      </c>
      <c r="D63" s="37">
        <v>1569.0166666666667</v>
      </c>
      <c r="E63" s="37">
        <v>1553.0833333333333</v>
      </c>
      <c r="F63" s="37">
        <v>1544.0666666666666</v>
      </c>
      <c r="G63" s="37">
        <v>1528.1333333333332</v>
      </c>
      <c r="H63" s="37">
        <v>1578.0333333333333</v>
      </c>
      <c r="I63" s="37">
        <v>1593.9666666666667</v>
      </c>
      <c r="J63" s="37">
        <v>1602.9833333333333</v>
      </c>
      <c r="K63" s="28">
        <v>1584.95</v>
      </c>
      <c r="L63" s="28">
        <v>1560</v>
      </c>
      <c r="M63" s="28">
        <v>2.1045500000000001</v>
      </c>
      <c r="N63" s="1"/>
      <c r="O63" s="1"/>
    </row>
    <row r="64" spans="1:15" ht="12.75" customHeight="1">
      <c r="A64" s="53">
        <v>55</v>
      </c>
      <c r="B64" s="28" t="s">
        <v>89</v>
      </c>
      <c r="C64" s="28">
        <v>700.15</v>
      </c>
      <c r="D64" s="37">
        <v>702.58333333333337</v>
      </c>
      <c r="E64" s="37">
        <v>696.36666666666679</v>
      </c>
      <c r="F64" s="37">
        <v>692.58333333333337</v>
      </c>
      <c r="G64" s="37">
        <v>686.36666666666679</v>
      </c>
      <c r="H64" s="37">
        <v>706.36666666666679</v>
      </c>
      <c r="I64" s="37">
        <v>712.58333333333326</v>
      </c>
      <c r="J64" s="37">
        <v>716.36666666666679</v>
      </c>
      <c r="K64" s="28">
        <v>708.8</v>
      </c>
      <c r="L64" s="28">
        <v>698.8</v>
      </c>
      <c r="M64" s="28">
        <v>8.4280100000000004</v>
      </c>
      <c r="N64" s="1"/>
      <c r="O64" s="1"/>
    </row>
    <row r="65" spans="1:15" ht="12.75" customHeight="1">
      <c r="A65" s="53">
        <v>56</v>
      </c>
      <c r="B65" s="28" t="s">
        <v>90</v>
      </c>
      <c r="C65" s="28">
        <v>1076.05</v>
      </c>
      <c r="D65" s="37">
        <v>1074.8666666666666</v>
      </c>
      <c r="E65" s="37">
        <v>1067.5333333333331</v>
      </c>
      <c r="F65" s="37">
        <v>1059.0166666666664</v>
      </c>
      <c r="G65" s="37">
        <v>1051.6833333333329</v>
      </c>
      <c r="H65" s="37">
        <v>1083.3833333333332</v>
      </c>
      <c r="I65" s="37">
        <v>1090.7166666666667</v>
      </c>
      <c r="J65" s="37">
        <v>1099.2333333333333</v>
      </c>
      <c r="K65" s="28">
        <v>1082.2</v>
      </c>
      <c r="L65" s="28">
        <v>1066.3499999999999</v>
      </c>
      <c r="M65" s="28">
        <v>3.7597999999999998</v>
      </c>
      <c r="N65" s="1"/>
      <c r="O65" s="1"/>
    </row>
    <row r="66" spans="1:15" ht="12.75" customHeight="1">
      <c r="A66" s="53">
        <v>57</v>
      </c>
      <c r="B66" s="28" t="s">
        <v>249</v>
      </c>
      <c r="C66" s="28">
        <v>386</v>
      </c>
      <c r="D66" s="37">
        <v>381.38333333333338</v>
      </c>
      <c r="E66" s="37">
        <v>374.66666666666674</v>
      </c>
      <c r="F66" s="37">
        <v>363.33333333333337</v>
      </c>
      <c r="G66" s="37">
        <v>356.61666666666673</v>
      </c>
      <c r="H66" s="37">
        <v>392.71666666666675</v>
      </c>
      <c r="I66" s="37">
        <v>399.43333333333334</v>
      </c>
      <c r="J66" s="37">
        <v>410.76666666666677</v>
      </c>
      <c r="K66" s="28">
        <v>388.1</v>
      </c>
      <c r="L66" s="28">
        <v>370.05</v>
      </c>
      <c r="M66" s="28">
        <v>54.425559999999997</v>
      </c>
      <c r="N66" s="1"/>
      <c r="O66" s="1"/>
    </row>
    <row r="67" spans="1:15" ht="12.75" customHeight="1">
      <c r="A67" s="53">
        <v>58</v>
      </c>
      <c r="B67" s="28" t="s">
        <v>92</v>
      </c>
      <c r="C67" s="28">
        <v>1249.75</v>
      </c>
      <c r="D67" s="37">
        <v>1259.3</v>
      </c>
      <c r="E67" s="37">
        <v>1229.1999999999998</v>
      </c>
      <c r="F67" s="37">
        <v>1208.6499999999999</v>
      </c>
      <c r="G67" s="37">
        <v>1178.5499999999997</v>
      </c>
      <c r="H67" s="37">
        <v>1279.8499999999999</v>
      </c>
      <c r="I67" s="37">
        <v>1309.9499999999998</v>
      </c>
      <c r="J67" s="37">
        <v>1330.5</v>
      </c>
      <c r="K67" s="28">
        <v>1289.4000000000001</v>
      </c>
      <c r="L67" s="28">
        <v>1238.75</v>
      </c>
      <c r="M67" s="28">
        <v>14.825430000000001</v>
      </c>
      <c r="N67" s="1"/>
      <c r="O67" s="1"/>
    </row>
    <row r="68" spans="1:15" ht="12.75" customHeight="1">
      <c r="A68" s="53">
        <v>59</v>
      </c>
      <c r="B68" s="28" t="s">
        <v>97</v>
      </c>
      <c r="C68" s="28">
        <v>372.9</v>
      </c>
      <c r="D68" s="37">
        <v>373.98333333333335</v>
      </c>
      <c r="E68" s="37">
        <v>370.9666666666667</v>
      </c>
      <c r="F68" s="37">
        <v>369.03333333333336</v>
      </c>
      <c r="G68" s="37">
        <v>366.01666666666671</v>
      </c>
      <c r="H68" s="37">
        <v>375.91666666666669</v>
      </c>
      <c r="I68" s="37">
        <v>378.93333333333334</v>
      </c>
      <c r="J68" s="37">
        <v>380.86666666666667</v>
      </c>
      <c r="K68" s="28">
        <v>377</v>
      </c>
      <c r="L68" s="28">
        <v>372.05</v>
      </c>
      <c r="M68" s="28">
        <v>32.158230000000003</v>
      </c>
      <c r="N68" s="1"/>
      <c r="O68" s="1"/>
    </row>
    <row r="69" spans="1:15" ht="12.75" customHeight="1">
      <c r="A69" s="53">
        <v>60</v>
      </c>
      <c r="B69" s="28" t="s">
        <v>93</v>
      </c>
      <c r="C69" s="28">
        <v>581.6</v>
      </c>
      <c r="D69" s="37">
        <v>580.4666666666667</v>
      </c>
      <c r="E69" s="37">
        <v>574.38333333333344</v>
      </c>
      <c r="F69" s="37">
        <v>567.16666666666674</v>
      </c>
      <c r="G69" s="37">
        <v>561.08333333333348</v>
      </c>
      <c r="H69" s="37">
        <v>587.68333333333339</v>
      </c>
      <c r="I69" s="37">
        <v>593.76666666666665</v>
      </c>
      <c r="J69" s="37">
        <v>600.98333333333335</v>
      </c>
      <c r="K69" s="28">
        <v>586.54999999999995</v>
      </c>
      <c r="L69" s="28">
        <v>573.25</v>
      </c>
      <c r="M69" s="28">
        <v>14.18557</v>
      </c>
      <c r="N69" s="1"/>
      <c r="O69" s="1"/>
    </row>
    <row r="70" spans="1:15" ht="12.75" customHeight="1">
      <c r="A70" s="53">
        <v>61</v>
      </c>
      <c r="B70" s="28" t="s">
        <v>250</v>
      </c>
      <c r="C70" s="28">
        <v>1559.8</v>
      </c>
      <c r="D70" s="37">
        <v>1555.6333333333332</v>
      </c>
      <c r="E70" s="37">
        <v>1536.2666666666664</v>
      </c>
      <c r="F70" s="37">
        <v>1512.7333333333331</v>
      </c>
      <c r="G70" s="37">
        <v>1493.3666666666663</v>
      </c>
      <c r="H70" s="37">
        <v>1579.1666666666665</v>
      </c>
      <c r="I70" s="37">
        <v>1598.5333333333333</v>
      </c>
      <c r="J70" s="37">
        <v>1622.0666666666666</v>
      </c>
      <c r="K70" s="28">
        <v>1575</v>
      </c>
      <c r="L70" s="28">
        <v>1532.1</v>
      </c>
      <c r="M70" s="28">
        <v>1.7184600000000001</v>
      </c>
      <c r="N70" s="1"/>
      <c r="O70" s="1"/>
    </row>
    <row r="71" spans="1:15" ht="12.75" customHeight="1">
      <c r="A71" s="53">
        <v>62</v>
      </c>
      <c r="B71" s="28" t="s">
        <v>94</v>
      </c>
      <c r="C71" s="28">
        <v>2053.8000000000002</v>
      </c>
      <c r="D71" s="37">
        <v>2045.1333333333332</v>
      </c>
      <c r="E71" s="37">
        <v>2015.8166666666666</v>
      </c>
      <c r="F71" s="37">
        <v>1977.8333333333335</v>
      </c>
      <c r="G71" s="37">
        <v>1948.5166666666669</v>
      </c>
      <c r="H71" s="37">
        <v>2083.1166666666663</v>
      </c>
      <c r="I71" s="37">
        <v>2112.4333333333329</v>
      </c>
      <c r="J71" s="37">
        <v>2150.4166666666661</v>
      </c>
      <c r="K71" s="28">
        <v>2074.4499999999998</v>
      </c>
      <c r="L71" s="28">
        <v>2007.15</v>
      </c>
      <c r="M71" s="28">
        <v>10.50362</v>
      </c>
      <c r="N71" s="1"/>
      <c r="O71" s="1"/>
    </row>
    <row r="72" spans="1:15" ht="12.75" customHeight="1">
      <c r="A72" s="53">
        <v>63</v>
      </c>
      <c r="B72" s="28" t="s">
        <v>95</v>
      </c>
      <c r="C72" s="28">
        <v>3726.2</v>
      </c>
      <c r="D72" s="37">
        <v>3794.7999999999997</v>
      </c>
      <c r="E72" s="37">
        <v>3631.3999999999996</v>
      </c>
      <c r="F72" s="37">
        <v>3536.6</v>
      </c>
      <c r="G72" s="37">
        <v>3373.2</v>
      </c>
      <c r="H72" s="37">
        <v>3889.5999999999995</v>
      </c>
      <c r="I72" s="37">
        <v>4053</v>
      </c>
      <c r="J72" s="37">
        <v>4147.7999999999993</v>
      </c>
      <c r="K72" s="28">
        <v>3958.2</v>
      </c>
      <c r="L72" s="28">
        <v>3700</v>
      </c>
      <c r="M72" s="28">
        <v>21.079360000000001</v>
      </c>
      <c r="N72" s="1"/>
      <c r="O72" s="1"/>
    </row>
    <row r="73" spans="1:15" ht="12.75" customHeight="1">
      <c r="A73" s="53">
        <v>64</v>
      </c>
      <c r="B73" s="28" t="s">
        <v>252</v>
      </c>
      <c r="C73" s="28">
        <v>3832.3</v>
      </c>
      <c r="D73" s="37">
        <v>3847.5166666666669</v>
      </c>
      <c r="E73" s="37">
        <v>3800.1333333333337</v>
      </c>
      <c r="F73" s="37">
        <v>3767.9666666666667</v>
      </c>
      <c r="G73" s="37">
        <v>3720.5833333333335</v>
      </c>
      <c r="H73" s="37">
        <v>3879.6833333333338</v>
      </c>
      <c r="I73" s="37">
        <v>3927.0666666666671</v>
      </c>
      <c r="J73" s="37">
        <v>3959.233333333334</v>
      </c>
      <c r="K73" s="28">
        <v>3894.9</v>
      </c>
      <c r="L73" s="28">
        <v>3815.35</v>
      </c>
      <c r="M73" s="28">
        <v>1.7592699999999999</v>
      </c>
      <c r="N73" s="1"/>
      <c r="O73" s="1"/>
    </row>
    <row r="74" spans="1:15" ht="12.75" customHeight="1">
      <c r="A74" s="53">
        <v>65</v>
      </c>
      <c r="B74" s="28" t="s">
        <v>143</v>
      </c>
      <c r="C74" s="28">
        <v>2437.35</v>
      </c>
      <c r="D74" s="37">
        <v>2434.2833333333333</v>
      </c>
      <c r="E74" s="37">
        <v>2419.5666666666666</v>
      </c>
      <c r="F74" s="37">
        <v>2401.7833333333333</v>
      </c>
      <c r="G74" s="37">
        <v>2387.0666666666666</v>
      </c>
      <c r="H74" s="37">
        <v>2452.0666666666666</v>
      </c>
      <c r="I74" s="37">
        <v>2466.7833333333328</v>
      </c>
      <c r="J74" s="37">
        <v>2484.5666666666666</v>
      </c>
      <c r="K74" s="28">
        <v>2449</v>
      </c>
      <c r="L74" s="28">
        <v>2416.5</v>
      </c>
      <c r="M74" s="28">
        <v>1.21783</v>
      </c>
      <c r="N74" s="1"/>
      <c r="O74" s="1"/>
    </row>
    <row r="75" spans="1:15" ht="12.75" customHeight="1">
      <c r="A75" s="53">
        <v>66</v>
      </c>
      <c r="B75" s="28" t="s">
        <v>98</v>
      </c>
      <c r="C75" s="28">
        <v>4260.8</v>
      </c>
      <c r="D75" s="37">
        <v>4257.1333333333341</v>
      </c>
      <c r="E75" s="37">
        <v>4224.6666666666679</v>
      </c>
      <c r="F75" s="37">
        <v>4188.5333333333338</v>
      </c>
      <c r="G75" s="37">
        <v>4156.0666666666675</v>
      </c>
      <c r="H75" s="37">
        <v>4293.2666666666682</v>
      </c>
      <c r="I75" s="37">
        <v>4325.7333333333336</v>
      </c>
      <c r="J75" s="37">
        <v>4361.8666666666686</v>
      </c>
      <c r="K75" s="28">
        <v>4289.6000000000004</v>
      </c>
      <c r="L75" s="28">
        <v>4221</v>
      </c>
      <c r="M75" s="28">
        <v>4.0425800000000001</v>
      </c>
      <c r="N75" s="1"/>
      <c r="O75" s="1"/>
    </row>
    <row r="76" spans="1:15" ht="12.75" customHeight="1">
      <c r="A76" s="53">
        <v>67</v>
      </c>
      <c r="B76" s="28" t="s">
        <v>99</v>
      </c>
      <c r="C76" s="28">
        <v>3210.15</v>
      </c>
      <c r="D76" s="37">
        <v>3187.5166666666664</v>
      </c>
      <c r="E76" s="37">
        <v>3153.6333333333328</v>
      </c>
      <c r="F76" s="37">
        <v>3097.1166666666663</v>
      </c>
      <c r="G76" s="37">
        <v>3063.2333333333327</v>
      </c>
      <c r="H76" s="37">
        <v>3244.0333333333328</v>
      </c>
      <c r="I76" s="37">
        <v>3277.9166666666661</v>
      </c>
      <c r="J76" s="37">
        <v>3334.4333333333329</v>
      </c>
      <c r="K76" s="28">
        <v>3221.4</v>
      </c>
      <c r="L76" s="28">
        <v>3131</v>
      </c>
      <c r="M76" s="28">
        <v>13.2761</v>
      </c>
      <c r="N76" s="1"/>
      <c r="O76" s="1"/>
    </row>
    <row r="77" spans="1:15" ht="12.75" customHeight="1">
      <c r="A77" s="53">
        <v>68</v>
      </c>
      <c r="B77" s="28" t="s">
        <v>253</v>
      </c>
      <c r="C77" s="28">
        <v>457.45</v>
      </c>
      <c r="D77" s="37">
        <v>455.90000000000003</v>
      </c>
      <c r="E77" s="37">
        <v>452.35000000000008</v>
      </c>
      <c r="F77" s="37">
        <v>447.25000000000006</v>
      </c>
      <c r="G77" s="37">
        <v>443.7000000000001</v>
      </c>
      <c r="H77" s="37">
        <v>461.00000000000006</v>
      </c>
      <c r="I77" s="37">
        <v>464.55</v>
      </c>
      <c r="J77" s="37">
        <v>469.65000000000003</v>
      </c>
      <c r="K77" s="28">
        <v>459.45</v>
      </c>
      <c r="L77" s="28">
        <v>450.8</v>
      </c>
      <c r="M77" s="28">
        <v>0.9083</v>
      </c>
      <c r="N77" s="1"/>
      <c r="O77" s="1"/>
    </row>
    <row r="78" spans="1:15" ht="12.75" customHeight="1">
      <c r="A78" s="53">
        <v>69</v>
      </c>
      <c r="B78" s="28" t="s">
        <v>100</v>
      </c>
      <c r="C78" s="28">
        <v>1681.4</v>
      </c>
      <c r="D78" s="37">
        <v>1676.4333333333334</v>
      </c>
      <c r="E78" s="37">
        <v>1657.9166666666667</v>
      </c>
      <c r="F78" s="37">
        <v>1634.4333333333334</v>
      </c>
      <c r="G78" s="37">
        <v>1615.9166666666667</v>
      </c>
      <c r="H78" s="37">
        <v>1699.9166666666667</v>
      </c>
      <c r="I78" s="37">
        <v>1718.4333333333332</v>
      </c>
      <c r="J78" s="37">
        <v>1741.9166666666667</v>
      </c>
      <c r="K78" s="28">
        <v>1694.95</v>
      </c>
      <c r="L78" s="28">
        <v>1652.95</v>
      </c>
      <c r="M78" s="28">
        <v>4.1749999999999998</v>
      </c>
      <c r="N78" s="1"/>
      <c r="O78" s="1"/>
    </row>
    <row r="79" spans="1:15" ht="12.75" customHeight="1">
      <c r="A79" s="53">
        <v>70</v>
      </c>
      <c r="B79" s="28" t="s">
        <v>101</v>
      </c>
      <c r="C79" s="28">
        <v>159.19999999999999</v>
      </c>
      <c r="D79" s="37">
        <v>159.56666666666663</v>
      </c>
      <c r="E79" s="37">
        <v>158.53333333333327</v>
      </c>
      <c r="F79" s="37">
        <v>157.86666666666665</v>
      </c>
      <c r="G79" s="37">
        <v>156.83333333333329</v>
      </c>
      <c r="H79" s="37">
        <v>160.23333333333326</v>
      </c>
      <c r="I79" s="37">
        <v>161.26666666666662</v>
      </c>
      <c r="J79" s="37">
        <v>161.93333333333325</v>
      </c>
      <c r="K79" s="28">
        <v>160.6</v>
      </c>
      <c r="L79" s="28">
        <v>158.9</v>
      </c>
      <c r="M79" s="28">
        <v>19.692820000000001</v>
      </c>
      <c r="N79" s="1"/>
      <c r="O79" s="1"/>
    </row>
    <row r="80" spans="1:15" ht="12.75" customHeight="1">
      <c r="A80" s="53">
        <v>71</v>
      </c>
      <c r="B80" s="28" t="s">
        <v>840</v>
      </c>
      <c r="C80" s="28">
        <v>1398.7</v>
      </c>
      <c r="D80" s="37">
        <v>1403.7833333333335</v>
      </c>
      <c r="E80" s="37">
        <v>1389.416666666667</v>
      </c>
      <c r="F80" s="37">
        <v>1380.1333333333334</v>
      </c>
      <c r="G80" s="37">
        <v>1365.7666666666669</v>
      </c>
      <c r="H80" s="37">
        <v>1413.0666666666671</v>
      </c>
      <c r="I80" s="37">
        <v>1427.4333333333334</v>
      </c>
      <c r="J80" s="37">
        <v>1436.7166666666672</v>
      </c>
      <c r="K80" s="28">
        <v>1418.15</v>
      </c>
      <c r="L80" s="28">
        <v>1394.5</v>
      </c>
      <c r="M80" s="28">
        <v>3.6842299999999999</v>
      </c>
      <c r="N80" s="1"/>
      <c r="O80" s="1"/>
    </row>
    <row r="81" spans="1:15" ht="12.75" customHeight="1">
      <c r="A81" s="53">
        <v>72</v>
      </c>
      <c r="B81" s="28" t="s">
        <v>102</v>
      </c>
      <c r="C81" s="28">
        <v>110.8</v>
      </c>
      <c r="D81" s="37">
        <v>111.06666666666666</v>
      </c>
      <c r="E81" s="37">
        <v>110.23333333333332</v>
      </c>
      <c r="F81" s="37">
        <v>109.66666666666666</v>
      </c>
      <c r="G81" s="37">
        <v>108.83333333333331</v>
      </c>
      <c r="H81" s="37">
        <v>111.63333333333333</v>
      </c>
      <c r="I81" s="37">
        <v>112.46666666666667</v>
      </c>
      <c r="J81" s="37">
        <v>113.03333333333333</v>
      </c>
      <c r="K81" s="28">
        <v>111.9</v>
      </c>
      <c r="L81" s="28">
        <v>110.5</v>
      </c>
      <c r="M81" s="28">
        <v>66.361810000000006</v>
      </c>
      <c r="N81" s="1"/>
      <c r="O81" s="1"/>
    </row>
    <row r="82" spans="1:15" ht="12.75" customHeight="1">
      <c r="A82" s="53">
        <v>73</v>
      </c>
      <c r="B82" s="28" t="s">
        <v>255</v>
      </c>
      <c r="C82" s="28">
        <v>281.35000000000002</v>
      </c>
      <c r="D82" s="37">
        <v>281.3</v>
      </c>
      <c r="E82" s="37">
        <v>271.20000000000005</v>
      </c>
      <c r="F82" s="37">
        <v>261.05</v>
      </c>
      <c r="G82" s="37">
        <v>250.95000000000005</v>
      </c>
      <c r="H82" s="37">
        <v>291.45000000000005</v>
      </c>
      <c r="I82" s="37">
        <v>301.55000000000007</v>
      </c>
      <c r="J82" s="37">
        <v>311.70000000000005</v>
      </c>
      <c r="K82" s="28">
        <v>291.39999999999998</v>
      </c>
      <c r="L82" s="28">
        <v>271.14999999999998</v>
      </c>
      <c r="M82" s="28">
        <v>60.17503</v>
      </c>
      <c r="N82" s="1"/>
      <c r="O82" s="1"/>
    </row>
    <row r="83" spans="1:15" ht="12.75" customHeight="1">
      <c r="A83" s="53">
        <v>74</v>
      </c>
      <c r="B83" s="28" t="s">
        <v>103</v>
      </c>
      <c r="C83" s="28">
        <v>131.5</v>
      </c>
      <c r="D83" s="37">
        <v>130.6</v>
      </c>
      <c r="E83" s="37">
        <v>129.39999999999998</v>
      </c>
      <c r="F83" s="37">
        <v>127.29999999999998</v>
      </c>
      <c r="G83" s="37">
        <v>126.09999999999997</v>
      </c>
      <c r="H83" s="37">
        <v>132.69999999999999</v>
      </c>
      <c r="I83" s="37">
        <v>133.89999999999998</v>
      </c>
      <c r="J83" s="37">
        <v>136</v>
      </c>
      <c r="K83" s="28">
        <v>131.80000000000001</v>
      </c>
      <c r="L83" s="28">
        <v>128.5</v>
      </c>
      <c r="M83" s="28">
        <v>194.30629999999999</v>
      </c>
      <c r="N83" s="1"/>
      <c r="O83" s="1"/>
    </row>
    <row r="84" spans="1:15" ht="12.75" customHeight="1">
      <c r="A84" s="53">
        <v>75</v>
      </c>
      <c r="B84" s="28" t="s">
        <v>256</v>
      </c>
      <c r="C84" s="28">
        <v>2364.9</v>
      </c>
      <c r="D84" s="37">
        <v>2351.1833333333334</v>
      </c>
      <c r="E84" s="37">
        <v>2326.7166666666667</v>
      </c>
      <c r="F84" s="37">
        <v>2288.5333333333333</v>
      </c>
      <c r="G84" s="37">
        <v>2264.0666666666666</v>
      </c>
      <c r="H84" s="37">
        <v>2389.3666666666668</v>
      </c>
      <c r="I84" s="37">
        <v>2413.8333333333339</v>
      </c>
      <c r="J84" s="37">
        <v>2452.0166666666669</v>
      </c>
      <c r="K84" s="28">
        <v>2375.65</v>
      </c>
      <c r="L84" s="28">
        <v>2313</v>
      </c>
      <c r="M84" s="28">
        <v>1.4470000000000001</v>
      </c>
      <c r="N84" s="1"/>
      <c r="O84" s="1"/>
    </row>
    <row r="85" spans="1:15" ht="12.75" customHeight="1">
      <c r="A85" s="53">
        <v>76</v>
      </c>
      <c r="B85" s="28" t="s">
        <v>104</v>
      </c>
      <c r="C85" s="28">
        <v>388.8</v>
      </c>
      <c r="D85" s="37">
        <v>389.26666666666665</v>
      </c>
      <c r="E85" s="37">
        <v>382.5333333333333</v>
      </c>
      <c r="F85" s="37">
        <v>376.26666666666665</v>
      </c>
      <c r="G85" s="37">
        <v>369.5333333333333</v>
      </c>
      <c r="H85" s="37">
        <v>395.5333333333333</v>
      </c>
      <c r="I85" s="37">
        <v>402.26666666666665</v>
      </c>
      <c r="J85" s="37">
        <v>408.5333333333333</v>
      </c>
      <c r="K85" s="28">
        <v>396</v>
      </c>
      <c r="L85" s="28">
        <v>383</v>
      </c>
      <c r="M85" s="28">
        <v>20.325849999999999</v>
      </c>
      <c r="N85" s="1"/>
      <c r="O85" s="1"/>
    </row>
    <row r="86" spans="1:15" ht="12.75" customHeight="1">
      <c r="A86" s="53">
        <v>77</v>
      </c>
      <c r="B86" s="28" t="s">
        <v>107</v>
      </c>
      <c r="C86" s="28">
        <v>864.8</v>
      </c>
      <c r="D86" s="37">
        <v>866.16666666666663</v>
      </c>
      <c r="E86" s="37">
        <v>856.33333333333326</v>
      </c>
      <c r="F86" s="37">
        <v>847.86666666666667</v>
      </c>
      <c r="G86" s="37">
        <v>838.0333333333333</v>
      </c>
      <c r="H86" s="37">
        <v>874.63333333333321</v>
      </c>
      <c r="I86" s="37">
        <v>884.46666666666647</v>
      </c>
      <c r="J86" s="37">
        <v>892.93333333333317</v>
      </c>
      <c r="K86" s="28">
        <v>876</v>
      </c>
      <c r="L86" s="28">
        <v>857.7</v>
      </c>
      <c r="M86" s="28">
        <v>8.1044800000000006</v>
      </c>
      <c r="N86" s="1"/>
      <c r="O86" s="1"/>
    </row>
    <row r="87" spans="1:15" ht="12.75" customHeight="1">
      <c r="A87" s="53">
        <v>78</v>
      </c>
      <c r="B87" s="28" t="s">
        <v>108</v>
      </c>
      <c r="C87" s="28">
        <v>1354.55</v>
      </c>
      <c r="D87" s="37">
        <v>1359.0333333333335</v>
      </c>
      <c r="E87" s="37">
        <v>1346.0666666666671</v>
      </c>
      <c r="F87" s="37">
        <v>1337.5833333333335</v>
      </c>
      <c r="G87" s="37">
        <v>1324.616666666667</v>
      </c>
      <c r="H87" s="37">
        <v>1367.5166666666671</v>
      </c>
      <c r="I87" s="37">
        <v>1380.4833333333338</v>
      </c>
      <c r="J87" s="37">
        <v>1388.9666666666672</v>
      </c>
      <c r="K87" s="28">
        <v>1372</v>
      </c>
      <c r="L87" s="28">
        <v>1350.55</v>
      </c>
      <c r="M87" s="28">
        <v>4.8007299999999997</v>
      </c>
      <c r="N87" s="1"/>
      <c r="O87" s="1"/>
    </row>
    <row r="88" spans="1:15" ht="12.75" customHeight="1">
      <c r="A88" s="53">
        <v>79</v>
      </c>
      <c r="B88" s="28" t="s">
        <v>110</v>
      </c>
      <c r="C88" s="28">
        <v>1622.6</v>
      </c>
      <c r="D88" s="37">
        <v>1621.8666666666668</v>
      </c>
      <c r="E88" s="37">
        <v>1590.7333333333336</v>
      </c>
      <c r="F88" s="37">
        <v>1558.8666666666668</v>
      </c>
      <c r="G88" s="37">
        <v>1527.7333333333336</v>
      </c>
      <c r="H88" s="37">
        <v>1653.7333333333336</v>
      </c>
      <c r="I88" s="37">
        <v>1684.8666666666668</v>
      </c>
      <c r="J88" s="37">
        <v>1716.7333333333336</v>
      </c>
      <c r="K88" s="28">
        <v>1653</v>
      </c>
      <c r="L88" s="28">
        <v>1590</v>
      </c>
      <c r="M88" s="28">
        <v>17.965969999999999</v>
      </c>
      <c r="N88" s="1"/>
      <c r="O88" s="1"/>
    </row>
    <row r="89" spans="1:15" ht="12.75" customHeight="1">
      <c r="A89" s="53">
        <v>80</v>
      </c>
      <c r="B89" s="28" t="s">
        <v>111</v>
      </c>
      <c r="C89" s="28">
        <v>480.25</v>
      </c>
      <c r="D89" s="37">
        <v>476.7833333333333</v>
      </c>
      <c r="E89" s="37">
        <v>465.71666666666658</v>
      </c>
      <c r="F89" s="37">
        <v>451.18333333333328</v>
      </c>
      <c r="G89" s="37">
        <v>440.11666666666656</v>
      </c>
      <c r="H89" s="37">
        <v>491.31666666666661</v>
      </c>
      <c r="I89" s="37">
        <v>502.38333333333333</v>
      </c>
      <c r="J89" s="37">
        <v>516.91666666666663</v>
      </c>
      <c r="K89" s="28">
        <v>487.85</v>
      </c>
      <c r="L89" s="28">
        <v>462.25</v>
      </c>
      <c r="M89" s="28">
        <v>35.339660000000002</v>
      </c>
      <c r="N89" s="1"/>
      <c r="O89" s="1"/>
    </row>
    <row r="90" spans="1:15" ht="12.75" customHeight="1">
      <c r="A90" s="53">
        <v>81</v>
      </c>
      <c r="B90" s="28" t="s">
        <v>259</v>
      </c>
      <c r="C90" s="28">
        <v>246.95</v>
      </c>
      <c r="D90" s="37">
        <v>243.23333333333335</v>
      </c>
      <c r="E90" s="37">
        <v>237.26666666666671</v>
      </c>
      <c r="F90" s="37">
        <v>227.58333333333337</v>
      </c>
      <c r="G90" s="37">
        <v>221.61666666666673</v>
      </c>
      <c r="H90" s="37">
        <v>252.91666666666669</v>
      </c>
      <c r="I90" s="37">
        <v>258.88333333333333</v>
      </c>
      <c r="J90" s="37">
        <v>268.56666666666666</v>
      </c>
      <c r="K90" s="28">
        <v>249.2</v>
      </c>
      <c r="L90" s="28">
        <v>233.55</v>
      </c>
      <c r="M90" s="28">
        <v>28.751909999999999</v>
      </c>
      <c r="N90" s="1"/>
      <c r="O90" s="1"/>
    </row>
    <row r="91" spans="1:15" ht="12.75" customHeight="1">
      <c r="A91" s="53">
        <v>82</v>
      </c>
      <c r="B91" s="28" t="s">
        <v>113</v>
      </c>
      <c r="C91" s="28">
        <v>956.4</v>
      </c>
      <c r="D91" s="37">
        <v>958.13333333333333</v>
      </c>
      <c r="E91" s="37">
        <v>952.26666666666665</v>
      </c>
      <c r="F91" s="37">
        <v>948.13333333333333</v>
      </c>
      <c r="G91" s="37">
        <v>942.26666666666665</v>
      </c>
      <c r="H91" s="37">
        <v>962.26666666666665</v>
      </c>
      <c r="I91" s="37">
        <v>968.13333333333321</v>
      </c>
      <c r="J91" s="37">
        <v>972.26666666666665</v>
      </c>
      <c r="K91" s="28">
        <v>964</v>
      </c>
      <c r="L91" s="28">
        <v>954</v>
      </c>
      <c r="M91" s="28">
        <v>30.223040000000001</v>
      </c>
      <c r="N91" s="1"/>
      <c r="O91" s="1"/>
    </row>
    <row r="92" spans="1:15" ht="12.75" customHeight="1">
      <c r="A92" s="53">
        <v>83</v>
      </c>
      <c r="B92" s="28" t="s">
        <v>115</v>
      </c>
      <c r="C92" s="28">
        <v>1956.5</v>
      </c>
      <c r="D92" s="37">
        <v>1981.5333333333335</v>
      </c>
      <c r="E92" s="37">
        <v>1923.116666666667</v>
      </c>
      <c r="F92" s="37">
        <v>1889.7333333333336</v>
      </c>
      <c r="G92" s="37">
        <v>1831.3166666666671</v>
      </c>
      <c r="H92" s="37">
        <v>2014.916666666667</v>
      </c>
      <c r="I92" s="37">
        <v>2073.3333333333335</v>
      </c>
      <c r="J92" s="37">
        <v>2106.7166666666672</v>
      </c>
      <c r="K92" s="28">
        <v>2039.95</v>
      </c>
      <c r="L92" s="28">
        <v>1948.15</v>
      </c>
      <c r="M92" s="28">
        <v>9.3248700000000007</v>
      </c>
      <c r="N92" s="1"/>
      <c r="O92" s="1"/>
    </row>
    <row r="93" spans="1:15" ht="12.75" customHeight="1">
      <c r="A93" s="53">
        <v>84</v>
      </c>
      <c r="B93" s="28" t="s">
        <v>116</v>
      </c>
      <c r="C93" s="28">
        <v>1485.15</v>
      </c>
      <c r="D93" s="37">
        <v>1483.4666666666665</v>
      </c>
      <c r="E93" s="37">
        <v>1477.633333333333</v>
      </c>
      <c r="F93" s="37">
        <v>1470.1166666666666</v>
      </c>
      <c r="G93" s="37">
        <v>1464.2833333333331</v>
      </c>
      <c r="H93" s="37">
        <v>1490.9833333333329</v>
      </c>
      <c r="I93" s="37">
        <v>1496.8166666666664</v>
      </c>
      <c r="J93" s="37">
        <v>1504.3333333333328</v>
      </c>
      <c r="K93" s="28">
        <v>1489.3</v>
      </c>
      <c r="L93" s="28">
        <v>1475.95</v>
      </c>
      <c r="M93" s="28">
        <v>44.251849999999997</v>
      </c>
      <c r="N93" s="1"/>
      <c r="O93" s="1"/>
    </row>
    <row r="94" spans="1:15" ht="12.75" customHeight="1">
      <c r="A94" s="53">
        <v>85</v>
      </c>
      <c r="B94" s="28" t="s">
        <v>117</v>
      </c>
      <c r="C94" s="28">
        <v>544.95000000000005</v>
      </c>
      <c r="D94" s="37">
        <v>544.48333333333346</v>
      </c>
      <c r="E94" s="37">
        <v>540.6166666666669</v>
      </c>
      <c r="F94" s="37">
        <v>536.28333333333342</v>
      </c>
      <c r="G94" s="37">
        <v>532.41666666666686</v>
      </c>
      <c r="H94" s="37">
        <v>548.81666666666695</v>
      </c>
      <c r="I94" s="37">
        <v>552.68333333333351</v>
      </c>
      <c r="J94" s="37">
        <v>557.01666666666699</v>
      </c>
      <c r="K94" s="28">
        <v>548.35</v>
      </c>
      <c r="L94" s="28">
        <v>540.15</v>
      </c>
      <c r="M94" s="28">
        <v>29.048159999999999</v>
      </c>
      <c r="N94" s="1"/>
      <c r="O94" s="1"/>
    </row>
    <row r="95" spans="1:15" ht="12.75" customHeight="1">
      <c r="A95" s="53">
        <v>86</v>
      </c>
      <c r="B95" s="28" t="s">
        <v>112</v>
      </c>
      <c r="C95" s="28">
        <v>1297.1500000000001</v>
      </c>
      <c r="D95" s="37">
        <v>1302.3166666666666</v>
      </c>
      <c r="E95" s="37">
        <v>1288.6333333333332</v>
      </c>
      <c r="F95" s="37">
        <v>1280.1166666666666</v>
      </c>
      <c r="G95" s="37">
        <v>1266.4333333333332</v>
      </c>
      <c r="H95" s="37">
        <v>1310.8333333333333</v>
      </c>
      <c r="I95" s="37">
        <v>1324.5166666666667</v>
      </c>
      <c r="J95" s="37">
        <v>1333.0333333333333</v>
      </c>
      <c r="K95" s="28">
        <v>1316</v>
      </c>
      <c r="L95" s="28">
        <v>1293.8</v>
      </c>
      <c r="M95" s="28">
        <v>4.7759499999999999</v>
      </c>
      <c r="N95" s="1"/>
      <c r="O95" s="1"/>
    </row>
    <row r="96" spans="1:15" ht="12.75" customHeight="1">
      <c r="A96" s="53">
        <v>87</v>
      </c>
      <c r="B96" s="28" t="s">
        <v>118</v>
      </c>
      <c r="C96" s="28">
        <v>2761.9</v>
      </c>
      <c r="D96" s="37">
        <v>2769.5833333333335</v>
      </c>
      <c r="E96" s="37">
        <v>2744.166666666667</v>
      </c>
      <c r="F96" s="37">
        <v>2726.4333333333334</v>
      </c>
      <c r="G96" s="37">
        <v>2701.0166666666669</v>
      </c>
      <c r="H96" s="37">
        <v>2787.3166666666671</v>
      </c>
      <c r="I96" s="37">
        <v>2812.733333333334</v>
      </c>
      <c r="J96" s="37">
        <v>2830.4666666666672</v>
      </c>
      <c r="K96" s="28">
        <v>2795</v>
      </c>
      <c r="L96" s="28">
        <v>2751.85</v>
      </c>
      <c r="M96" s="28">
        <v>4.3575999999999997</v>
      </c>
      <c r="N96" s="1"/>
      <c r="O96" s="1"/>
    </row>
    <row r="97" spans="1:15" ht="12.75" customHeight="1">
      <c r="A97" s="53">
        <v>88</v>
      </c>
      <c r="B97" s="28" t="s">
        <v>120</v>
      </c>
      <c r="C97" s="28">
        <v>436.25</v>
      </c>
      <c r="D97" s="37">
        <v>437.31666666666666</v>
      </c>
      <c r="E97" s="37">
        <v>431.93333333333334</v>
      </c>
      <c r="F97" s="37">
        <v>427.61666666666667</v>
      </c>
      <c r="G97" s="37">
        <v>422.23333333333335</v>
      </c>
      <c r="H97" s="37">
        <v>441.63333333333333</v>
      </c>
      <c r="I97" s="37">
        <v>447.01666666666665</v>
      </c>
      <c r="J97" s="37">
        <v>451.33333333333331</v>
      </c>
      <c r="K97" s="28">
        <v>442.7</v>
      </c>
      <c r="L97" s="28">
        <v>433</v>
      </c>
      <c r="M97" s="28">
        <v>94.206339999999997</v>
      </c>
      <c r="N97" s="1"/>
      <c r="O97" s="1"/>
    </row>
    <row r="98" spans="1:15" ht="12.75" customHeight="1">
      <c r="A98" s="53">
        <v>89</v>
      </c>
      <c r="B98" s="28" t="s">
        <v>260</v>
      </c>
      <c r="C98" s="28">
        <v>2270.1999999999998</v>
      </c>
      <c r="D98" s="37">
        <v>2260.6166666666668</v>
      </c>
      <c r="E98" s="37">
        <v>2227.5833333333335</v>
      </c>
      <c r="F98" s="37">
        <v>2184.9666666666667</v>
      </c>
      <c r="G98" s="37">
        <v>2151.9333333333334</v>
      </c>
      <c r="H98" s="37">
        <v>2303.2333333333336</v>
      </c>
      <c r="I98" s="37">
        <v>2336.2666666666664</v>
      </c>
      <c r="J98" s="37">
        <v>2378.8833333333337</v>
      </c>
      <c r="K98" s="28">
        <v>2293.65</v>
      </c>
      <c r="L98" s="28">
        <v>2218</v>
      </c>
      <c r="M98" s="28">
        <v>17.11788</v>
      </c>
      <c r="N98" s="1"/>
      <c r="O98" s="1"/>
    </row>
    <row r="99" spans="1:15" ht="12.75" customHeight="1">
      <c r="A99" s="53">
        <v>90</v>
      </c>
      <c r="B99" s="28" t="s">
        <v>121</v>
      </c>
      <c r="C99" s="28">
        <v>245.85</v>
      </c>
      <c r="D99" s="37">
        <v>244.43333333333331</v>
      </c>
      <c r="E99" s="37">
        <v>241.91666666666663</v>
      </c>
      <c r="F99" s="37">
        <v>237.98333333333332</v>
      </c>
      <c r="G99" s="37">
        <v>235.46666666666664</v>
      </c>
      <c r="H99" s="37">
        <v>248.36666666666662</v>
      </c>
      <c r="I99" s="37">
        <v>250.88333333333333</v>
      </c>
      <c r="J99" s="37">
        <v>254.81666666666661</v>
      </c>
      <c r="K99" s="28">
        <v>246.95</v>
      </c>
      <c r="L99" s="28">
        <v>240.5</v>
      </c>
      <c r="M99" s="28">
        <v>43.126130000000003</v>
      </c>
      <c r="N99" s="1"/>
      <c r="O99" s="1"/>
    </row>
    <row r="100" spans="1:15" ht="12.75" customHeight="1">
      <c r="A100" s="53">
        <v>91</v>
      </c>
      <c r="B100" s="28" t="s">
        <v>122</v>
      </c>
      <c r="C100" s="28">
        <v>2594.9499999999998</v>
      </c>
      <c r="D100" s="37">
        <v>2602.0499999999997</v>
      </c>
      <c r="E100" s="37">
        <v>2577.9999999999995</v>
      </c>
      <c r="F100" s="37">
        <v>2561.0499999999997</v>
      </c>
      <c r="G100" s="37">
        <v>2536.9999999999995</v>
      </c>
      <c r="H100" s="37">
        <v>2618.9999999999995</v>
      </c>
      <c r="I100" s="37">
        <v>2643.0499999999997</v>
      </c>
      <c r="J100" s="37">
        <v>2659.9999999999995</v>
      </c>
      <c r="K100" s="28">
        <v>2626.1</v>
      </c>
      <c r="L100" s="28">
        <v>2585.1</v>
      </c>
      <c r="M100" s="28">
        <v>14.73527</v>
      </c>
      <c r="N100" s="1"/>
      <c r="O100" s="1"/>
    </row>
    <row r="101" spans="1:15" ht="12.75" customHeight="1">
      <c r="A101" s="53">
        <v>92</v>
      </c>
      <c r="B101" s="28" t="s">
        <v>261</v>
      </c>
      <c r="C101" s="28">
        <v>273.7</v>
      </c>
      <c r="D101" s="37">
        <v>274.40000000000003</v>
      </c>
      <c r="E101" s="37">
        <v>272.30000000000007</v>
      </c>
      <c r="F101" s="37">
        <v>270.90000000000003</v>
      </c>
      <c r="G101" s="37">
        <v>268.80000000000007</v>
      </c>
      <c r="H101" s="37">
        <v>275.80000000000007</v>
      </c>
      <c r="I101" s="37">
        <v>277.90000000000009</v>
      </c>
      <c r="J101" s="37">
        <v>279.30000000000007</v>
      </c>
      <c r="K101" s="28">
        <v>276.5</v>
      </c>
      <c r="L101" s="28">
        <v>273</v>
      </c>
      <c r="M101" s="28">
        <v>8.6732600000000009</v>
      </c>
      <c r="N101" s="1"/>
      <c r="O101" s="1"/>
    </row>
    <row r="102" spans="1:15" ht="12.75" customHeight="1">
      <c r="A102" s="53">
        <v>93</v>
      </c>
      <c r="B102" s="28" t="s">
        <v>380</v>
      </c>
      <c r="C102" s="28">
        <v>39888.699999999997</v>
      </c>
      <c r="D102" s="37">
        <v>40162.983333333337</v>
      </c>
      <c r="E102" s="37">
        <v>39486.816666666673</v>
      </c>
      <c r="F102" s="37">
        <v>39084.933333333334</v>
      </c>
      <c r="G102" s="37">
        <v>38408.76666666667</v>
      </c>
      <c r="H102" s="37">
        <v>40564.866666666676</v>
      </c>
      <c r="I102" s="37">
        <v>41241.033333333333</v>
      </c>
      <c r="J102" s="37">
        <v>41642.916666666679</v>
      </c>
      <c r="K102" s="28">
        <v>40839.15</v>
      </c>
      <c r="L102" s="28">
        <v>39761.1</v>
      </c>
      <c r="M102" s="28">
        <v>2.7140000000000001E-2</v>
      </c>
      <c r="N102" s="1"/>
      <c r="O102" s="1"/>
    </row>
    <row r="103" spans="1:15" ht="12.75" customHeight="1">
      <c r="A103" s="53">
        <v>94</v>
      </c>
      <c r="B103" s="28" t="s">
        <v>114</v>
      </c>
      <c r="C103" s="28">
        <v>2456.4</v>
      </c>
      <c r="D103" s="37">
        <v>2454.9833333333336</v>
      </c>
      <c r="E103" s="37">
        <v>2440.0166666666673</v>
      </c>
      <c r="F103" s="37">
        <v>2423.6333333333337</v>
      </c>
      <c r="G103" s="37">
        <v>2408.6666666666674</v>
      </c>
      <c r="H103" s="37">
        <v>2471.3666666666672</v>
      </c>
      <c r="I103" s="37">
        <v>2486.3333333333335</v>
      </c>
      <c r="J103" s="37">
        <v>2502.7166666666672</v>
      </c>
      <c r="K103" s="28">
        <v>2469.9499999999998</v>
      </c>
      <c r="L103" s="28">
        <v>2438.6</v>
      </c>
      <c r="M103" s="28">
        <v>25.021190000000001</v>
      </c>
      <c r="N103" s="1"/>
      <c r="O103" s="1"/>
    </row>
    <row r="104" spans="1:15" ht="12.75" customHeight="1">
      <c r="A104" s="53">
        <v>95</v>
      </c>
      <c r="B104" s="28" t="s">
        <v>124</v>
      </c>
      <c r="C104" s="28">
        <v>874.4</v>
      </c>
      <c r="D104" s="37">
        <v>870.05000000000007</v>
      </c>
      <c r="E104" s="37">
        <v>862.85000000000014</v>
      </c>
      <c r="F104" s="37">
        <v>851.30000000000007</v>
      </c>
      <c r="G104" s="37">
        <v>844.10000000000014</v>
      </c>
      <c r="H104" s="37">
        <v>881.60000000000014</v>
      </c>
      <c r="I104" s="37">
        <v>888.80000000000018</v>
      </c>
      <c r="J104" s="37">
        <v>900.35000000000014</v>
      </c>
      <c r="K104" s="28">
        <v>877.25</v>
      </c>
      <c r="L104" s="28">
        <v>858.5</v>
      </c>
      <c r="M104" s="28">
        <v>107.92852999999999</v>
      </c>
      <c r="N104" s="1"/>
      <c r="O104" s="1"/>
    </row>
    <row r="105" spans="1:15" ht="12.75" customHeight="1">
      <c r="A105" s="53">
        <v>96</v>
      </c>
      <c r="B105" s="28" t="s">
        <v>125</v>
      </c>
      <c r="C105" s="28">
        <v>1237.8499999999999</v>
      </c>
      <c r="D105" s="37">
        <v>1235.7</v>
      </c>
      <c r="E105" s="37">
        <v>1227.4000000000001</v>
      </c>
      <c r="F105" s="37">
        <v>1216.95</v>
      </c>
      <c r="G105" s="37">
        <v>1208.6500000000001</v>
      </c>
      <c r="H105" s="37">
        <v>1246.1500000000001</v>
      </c>
      <c r="I105" s="37">
        <v>1254.4499999999998</v>
      </c>
      <c r="J105" s="37">
        <v>1264.9000000000001</v>
      </c>
      <c r="K105" s="28">
        <v>1244</v>
      </c>
      <c r="L105" s="28">
        <v>1225.25</v>
      </c>
      <c r="M105" s="28">
        <v>6.59145</v>
      </c>
      <c r="N105" s="1"/>
      <c r="O105" s="1"/>
    </row>
    <row r="106" spans="1:15" ht="12.75" customHeight="1">
      <c r="A106" s="53">
        <v>97</v>
      </c>
      <c r="B106" s="28" t="s">
        <v>126</v>
      </c>
      <c r="C106" s="28">
        <v>558.79999999999995</v>
      </c>
      <c r="D106" s="37">
        <v>555.16666666666663</v>
      </c>
      <c r="E106" s="37">
        <v>548.23333333333323</v>
      </c>
      <c r="F106" s="37">
        <v>537.66666666666663</v>
      </c>
      <c r="G106" s="37">
        <v>530.73333333333323</v>
      </c>
      <c r="H106" s="37">
        <v>565.73333333333323</v>
      </c>
      <c r="I106" s="37">
        <v>572.66666666666663</v>
      </c>
      <c r="J106" s="37">
        <v>583.23333333333323</v>
      </c>
      <c r="K106" s="28">
        <v>562.1</v>
      </c>
      <c r="L106" s="28">
        <v>544.6</v>
      </c>
      <c r="M106" s="28">
        <v>19.60389</v>
      </c>
      <c r="N106" s="1"/>
      <c r="O106" s="1"/>
    </row>
    <row r="107" spans="1:15" ht="12.75" customHeight="1">
      <c r="A107" s="53">
        <v>98</v>
      </c>
      <c r="B107" s="28" t="s">
        <v>262</v>
      </c>
      <c r="C107" s="28">
        <v>477.3</v>
      </c>
      <c r="D107" s="37">
        <v>474.91666666666669</v>
      </c>
      <c r="E107" s="37">
        <v>470.33333333333337</v>
      </c>
      <c r="F107" s="37">
        <v>463.36666666666667</v>
      </c>
      <c r="G107" s="37">
        <v>458.78333333333336</v>
      </c>
      <c r="H107" s="37">
        <v>481.88333333333338</v>
      </c>
      <c r="I107" s="37">
        <v>486.46666666666675</v>
      </c>
      <c r="J107" s="37">
        <v>493.43333333333339</v>
      </c>
      <c r="K107" s="28">
        <v>479.5</v>
      </c>
      <c r="L107" s="28">
        <v>467.95</v>
      </c>
      <c r="M107" s="28">
        <v>4.1289499999999997</v>
      </c>
      <c r="N107" s="1"/>
      <c r="O107" s="1"/>
    </row>
    <row r="108" spans="1:15" ht="12.75" customHeight="1">
      <c r="A108" s="53">
        <v>99</v>
      </c>
      <c r="B108" s="28" t="s">
        <v>383</v>
      </c>
      <c r="C108" s="28">
        <v>39.85</v>
      </c>
      <c r="D108" s="37">
        <v>40.31666666666667</v>
      </c>
      <c r="E108" s="37">
        <v>38.733333333333341</v>
      </c>
      <c r="F108" s="37">
        <v>37.616666666666674</v>
      </c>
      <c r="G108" s="37">
        <v>36.033333333333346</v>
      </c>
      <c r="H108" s="37">
        <v>41.433333333333337</v>
      </c>
      <c r="I108" s="37">
        <v>43.016666666666666</v>
      </c>
      <c r="J108" s="37">
        <v>44.133333333333333</v>
      </c>
      <c r="K108" s="28">
        <v>41.9</v>
      </c>
      <c r="L108" s="28">
        <v>39.200000000000003</v>
      </c>
      <c r="M108" s="28">
        <v>106.03924000000001</v>
      </c>
      <c r="N108" s="1"/>
      <c r="O108" s="1"/>
    </row>
    <row r="109" spans="1:15" ht="12.75" customHeight="1">
      <c r="A109" s="53">
        <v>100</v>
      </c>
      <c r="B109" s="28" t="s">
        <v>128</v>
      </c>
      <c r="C109" s="28">
        <v>45.1</v>
      </c>
      <c r="D109" s="37">
        <v>45.233333333333327</v>
      </c>
      <c r="E109" s="37">
        <v>44.716666666666654</v>
      </c>
      <c r="F109" s="37">
        <v>44.333333333333329</v>
      </c>
      <c r="G109" s="37">
        <v>43.816666666666656</v>
      </c>
      <c r="H109" s="37">
        <v>45.616666666666653</v>
      </c>
      <c r="I109" s="37">
        <v>46.133333333333319</v>
      </c>
      <c r="J109" s="37">
        <v>46.516666666666652</v>
      </c>
      <c r="K109" s="28">
        <v>45.75</v>
      </c>
      <c r="L109" s="28">
        <v>44.85</v>
      </c>
      <c r="M109" s="28">
        <v>369.44486999999998</v>
      </c>
      <c r="N109" s="1"/>
      <c r="O109" s="1"/>
    </row>
    <row r="110" spans="1:15" ht="12.75" customHeight="1">
      <c r="A110" s="53">
        <v>101</v>
      </c>
      <c r="B110" s="28" t="s">
        <v>137</v>
      </c>
      <c r="C110" s="28">
        <v>308.55</v>
      </c>
      <c r="D110" s="37">
        <v>307.48333333333335</v>
      </c>
      <c r="E110" s="37">
        <v>305.56666666666672</v>
      </c>
      <c r="F110" s="37">
        <v>302.58333333333337</v>
      </c>
      <c r="G110" s="37">
        <v>300.66666666666674</v>
      </c>
      <c r="H110" s="37">
        <v>310.4666666666667</v>
      </c>
      <c r="I110" s="37">
        <v>312.38333333333333</v>
      </c>
      <c r="J110" s="37">
        <v>315.36666666666667</v>
      </c>
      <c r="K110" s="28">
        <v>309.39999999999998</v>
      </c>
      <c r="L110" s="28">
        <v>304.5</v>
      </c>
      <c r="M110" s="28">
        <v>64.225040000000007</v>
      </c>
      <c r="N110" s="1"/>
      <c r="O110" s="1"/>
    </row>
    <row r="111" spans="1:15" ht="12.75" customHeight="1">
      <c r="A111" s="53">
        <v>102</v>
      </c>
      <c r="B111" s="28" t="s">
        <v>263</v>
      </c>
      <c r="C111" s="28">
        <v>4272</v>
      </c>
      <c r="D111" s="37">
        <v>4302.6000000000004</v>
      </c>
      <c r="E111" s="37">
        <v>4227.5000000000009</v>
      </c>
      <c r="F111" s="37">
        <v>4183.0000000000009</v>
      </c>
      <c r="G111" s="37">
        <v>4107.9000000000015</v>
      </c>
      <c r="H111" s="37">
        <v>4347.1000000000004</v>
      </c>
      <c r="I111" s="37">
        <v>4422.1999999999989</v>
      </c>
      <c r="J111" s="37">
        <v>4466.7</v>
      </c>
      <c r="K111" s="28">
        <v>4377.7</v>
      </c>
      <c r="L111" s="28">
        <v>4258.1000000000004</v>
      </c>
      <c r="M111" s="28">
        <v>1.0734300000000001</v>
      </c>
      <c r="N111" s="1"/>
      <c r="O111" s="1"/>
    </row>
    <row r="112" spans="1:15" ht="12.75" customHeight="1">
      <c r="A112" s="53">
        <v>103</v>
      </c>
      <c r="B112" s="28" t="s">
        <v>393</v>
      </c>
      <c r="C112" s="28">
        <v>182.4</v>
      </c>
      <c r="D112" s="37">
        <v>181.45000000000002</v>
      </c>
      <c r="E112" s="37">
        <v>179.55000000000004</v>
      </c>
      <c r="F112" s="37">
        <v>176.70000000000002</v>
      </c>
      <c r="G112" s="37">
        <v>174.80000000000004</v>
      </c>
      <c r="H112" s="37">
        <v>184.30000000000004</v>
      </c>
      <c r="I112" s="37">
        <v>186.20000000000002</v>
      </c>
      <c r="J112" s="37">
        <v>189.05000000000004</v>
      </c>
      <c r="K112" s="28">
        <v>183.35</v>
      </c>
      <c r="L112" s="28">
        <v>178.6</v>
      </c>
      <c r="M112" s="28">
        <v>13.455959999999999</v>
      </c>
      <c r="N112" s="1"/>
      <c r="O112" s="1"/>
    </row>
    <row r="113" spans="1:15" ht="12.75" customHeight="1">
      <c r="A113" s="53">
        <v>104</v>
      </c>
      <c r="B113" s="28" t="s">
        <v>394</v>
      </c>
      <c r="C113" s="28">
        <v>165.15</v>
      </c>
      <c r="D113" s="37">
        <v>165.41666666666666</v>
      </c>
      <c r="E113" s="37">
        <v>163.33333333333331</v>
      </c>
      <c r="F113" s="37">
        <v>161.51666666666665</v>
      </c>
      <c r="G113" s="37">
        <v>159.43333333333331</v>
      </c>
      <c r="H113" s="37">
        <v>167.23333333333332</v>
      </c>
      <c r="I113" s="37">
        <v>169.31666666666663</v>
      </c>
      <c r="J113" s="37">
        <v>171.13333333333333</v>
      </c>
      <c r="K113" s="28">
        <v>167.5</v>
      </c>
      <c r="L113" s="28">
        <v>163.6</v>
      </c>
      <c r="M113" s="28">
        <v>59.303629999999998</v>
      </c>
      <c r="N113" s="1"/>
      <c r="O113" s="1"/>
    </row>
    <row r="114" spans="1:15" ht="12.75" customHeight="1">
      <c r="A114" s="53">
        <v>105</v>
      </c>
      <c r="B114" s="28" t="s">
        <v>130</v>
      </c>
      <c r="C114" s="28">
        <v>271.95</v>
      </c>
      <c r="D114" s="37">
        <v>273.43333333333334</v>
      </c>
      <c r="E114" s="37">
        <v>269.06666666666666</v>
      </c>
      <c r="F114" s="37">
        <v>266.18333333333334</v>
      </c>
      <c r="G114" s="37">
        <v>261.81666666666666</v>
      </c>
      <c r="H114" s="37">
        <v>276.31666666666666</v>
      </c>
      <c r="I114" s="37">
        <v>280.68333333333334</v>
      </c>
      <c r="J114" s="37">
        <v>283.56666666666666</v>
      </c>
      <c r="K114" s="28">
        <v>277.8</v>
      </c>
      <c r="L114" s="28">
        <v>270.55</v>
      </c>
      <c r="M114" s="28">
        <v>55.966659999999997</v>
      </c>
      <c r="N114" s="1"/>
      <c r="O114" s="1"/>
    </row>
    <row r="115" spans="1:15" ht="12.75" customHeight="1">
      <c r="A115" s="53">
        <v>106</v>
      </c>
      <c r="B115" s="28" t="s">
        <v>135</v>
      </c>
      <c r="C115" s="28">
        <v>71.55</v>
      </c>
      <c r="D115" s="37">
        <v>71.350000000000009</v>
      </c>
      <c r="E115" s="37">
        <v>71.000000000000014</v>
      </c>
      <c r="F115" s="37">
        <v>70.45</v>
      </c>
      <c r="G115" s="37">
        <v>70.100000000000009</v>
      </c>
      <c r="H115" s="37">
        <v>71.90000000000002</v>
      </c>
      <c r="I115" s="37">
        <v>72.250000000000014</v>
      </c>
      <c r="J115" s="37">
        <v>72.800000000000026</v>
      </c>
      <c r="K115" s="28">
        <v>71.7</v>
      </c>
      <c r="L115" s="28">
        <v>70.8</v>
      </c>
      <c r="M115" s="28">
        <v>122.94928</v>
      </c>
      <c r="N115" s="1"/>
      <c r="O115" s="1"/>
    </row>
    <row r="116" spans="1:15" ht="12.75" customHeight="1">
      <c r="A116" s="53">
        <v>107</v>
      </c>
      <c r="B116" s="28" t="s">
        <v>136</v>
      </c>
      <c r="C116" s="28">
        <v>666.45</v>
      </c>
      <c r="D116" s="37">
        <v>671.7</v>
      </c>
      <c r="E116" s="37">
        <v>658.45</v>
      </c>
      <c r="F116" s="37">
        <v>650.45000000000005</v>
      </c>
      <c r="G116" s="37">
        <v>637.20000000000005</v>
      </c>
      <c r="H116" s="37">
        <v>679.7</v>
      </c>
      <c r="I116" s="37">
        <v>692.95</v>
      </c>
      <c r="J116" s="37">
        <v>700.95</v>
      </c>
      <c r="K116" s="28">
        <v>684.95</v>
      </c>
      <c r="L116" s="28">
        <v>663.7</v>
      </c>
      <c r="M116" s="28">
        <v>40.809109999999997</v>
      </c>
      <c r="N116" s="1"/>
      <c r="O116" s="1"/>
    </row>
    <row r="117" spans="1:15" ht="12.75" customHeight="1">
      <c r="A117" s="53">
        <v>108</v>
      </c>
      <c r="B117" s="28" t="s">
        <v>129</v>
      </c>
      <c r="C117" s="28">
        <v>430.35</v>
      </c>
      <c r="D117" s="37">
        <v>425.4666666666667</v>
      </c>
      <c r="E117" s="37">
        <v>413.28333333333342</v>
      </c>
      <c r="F117" s="37">
        <v>396.2166666666667</v>
      </c>
      <c r="G117" s="37">
        <v>384.03333333333342</v>
      </c>
      <c r="H117" s="37">
        <v>442.53333333333342</v>
      </c>
      <c r="I117" s="37">
        <v>454.7166666666667</v>
      </c>
      <c r="J117" s="37">
        <v>471.78333333333342</v>
      </c>
      <c r="K117" s="28">
        <v>437.65</v>
      </c>
      <c r="L117" s="28">
        <v>408.4</v>
      </c>
      <c r="M117" s="28">
        <v>155.67092</v>
      </c>
      <c r="N117" s="1"/>
      <c r="O117" s="1"/>
    </row>
    <row r="118" spans="1:15" ht="12.75" customHeight="1">
      <c r="A118" s="53">
        <v>109</v>
      </c>
      <c r="B118" s="28" t="s">
        <v>133</v>
      </c>
      <c r="C118" s="28">
        <v>196.45</v>
      </c>
      <c r="D118" s="37">
        <v>197.18333333333331</v>
      </c>
      <c r="E118" s="37">
        <v>194.66666666666663</v>
      </c>
      <c r="F118" s="37">
        <v>192.88333333333333</v>
      </c>
      <c r="G118" s="37">
        <v>190.36666666666665</v>
      </c>
      <c r="H118" s="37">
        <v>198.96666666666661</v>
      </c>
      <c r="I118" s="37">
        <v>201.48333333333332</v>
      </c>
      <c r="J118" s="37">
        <v>203.26666666666659</v>
      </c>
      <c r="K118" s="28">
        <v>199.7</v>
      </c>
      <c r="L118" s="28">
        <v>195.4</v>
      </c>
      <c r="M118" s="28">
        <v>36.361870000000003</v>
      </c>
      <c r="N118" s="1"/>
      <c r="O118" s="1"/>
    </row>
    <row r="119" spans="1:15" ht="12.75" customHeight="1">
      <c r="A119" s="53">
        <v>110</v>
      </c>
      <c r="B119" s="28" t="s">
        <v>132</v>
      </c>
      <c r="C119" s="28">
        <v>1080.45</v>
      </c>
      <c r="D119" s="37">
        <v>1081.3500000000001</v>
      </c>
      <c r="E119" s="37">
        <v>1074.6500000000003</v>
      </c>
      <c r="F119" s="37">
        <v>1068.8500000000001</v>
      </c>
      <c r="G119" s="37">
        <v>1062.1500000000003</v>
      </c>
      <c r="H119" s="37">
        <v>1087.1500000000003</v>
      </c>
      <c r="I119" s="37">
        <v>1093.8500000000001</v>
      </c>
      <c r="J119" s="37">
        <v>1099.6500000000003</v>
      </c>
      <c r="K119" s="28">
        <v>1088.05</v>
      </c>
      <c r="L119" s="28">
        <v>1075.55</v>
      </c>
      <c r="M119" s="28">
        <v>24.635159999999999</v>
      </c>
      <c r="N119" s="1"/>
      <c r="O119" s="1"/>
    </row>
    <row r="120" spans="1:15" ht="12.75" customHeight="1">
      <c r="A120" s="53">
        <v>111</v>
      </c>
      <c r="B120" s="28" t="s">
        <v>164</v>
      </c>
      <c r="C120" s="28">
        <v>4433.25</v>
      </c>
      <c r="D120" s="37">
        <v>4474.416666666667</v>
      </c>
      <c r="E120" s="37">
        <v>4369.8333333333339</v>
      </c>
      <c r="F120" s="37">
        <v>4306.416666666667</v>
      </c>
      <c r="G120" s="37">
        <v>4201.8333333333339</v>
      </c>
      <c r="H120" s="37">
        <v>4537.8333333333339</v>
      </c>
      <c r="I120" s="37">
        <v>4642.4166666666679</v>
      </c>
      <c r="J120" s="37">
        <v>4705.8333333333339</v>
      </c>
      <c r="K120" s="28">
        <v>4579</v>
      </c>
      <c r="L120" s="28">
        <v>4411</v>
      </c>
      <c r="M120" s="28">
        <v>15.19858</v>
      </c>
      <c r="N120" s="1"/>
      <c r="O120" s="1"/>
    </row>
    <row r="121" spans="1:15" ht="12.75" customHeight="1">
      <c r="A121" s="53">
        <v>112</v>
      </c>
      <c r="B121" s="28" t="s">
        <v>134</v>
      </c>
      <c r="C121" s="28">
        <v>1594.1</v>
      </c>
      <c r="D121" s="37">
        <v>1599.4166666666667</v>
      </c>
      <c r="E121" s="37">
        <v>1584.8333333333335</v>
      </c>
      <c r="F121" s="37">
        <v>1575.5666666666668</v>
      </c>
      <c r="G121" s="37">
        <v>1560.9833333333336</v>
      </c>
      <c r="H121" s="37">
        <v>1608.6833333333334</v>
      </c>
      <c r="I121" s="37">
        <v>1623.2666666666669</v>
      </c>
      <c r="J121" s="37">
        <v>1632.5333333333333</v>
      </c>
      <c r="K121" s="28">
        <v>1614</v>
      </c>
      <c r="L121" s="28">
        <v>1590.15</v>
      </c>
      <c r="M121" s="28">
        <v>35.622860000000003</v>
      </c>
      <c r="N121" s="1"/>
      <c r="O121" s="1"/>
    </row>
    <row r="122" spans="1:15" ht="12.75" customHeight="1">
      <c r="A122" s="53">
        <v>113</v>
      </c>
      <c r="B122" s="28" t="s">
        <v>131</v>
      </c>
      <c r="C122" s="28">
        <v>2014.15</v>
      </c>
      <c r="D122" s="37">
        <v>2014.55</v>
      </c>
      <c r="E122" s="37">
        <v>2001.6</v>
      </c>
      <c r="F122" s="37">
        <v>1989.05</v>
      </c>
      <c r="G122" s="37">
        <v>1976.1</v>
      </c>
      <c r="H122" s="37">
        <v>2027.1</v>
      </c>
      <c r="I122" s="37">
        <v>2040.0500000000002</v>
      </c>
      <c r="J122" s="37">
        <v>2052.6</v>
      </c>
      <c r="K122" s="28">
        <v>2027.5</v>
      </c>
      <c r="L122" s="28">
        <v>2002</v>
      </c>
      <c r="M122" s="28">
        <v>2.79338</v>
      </c>
      <c r="N122" s="1"/>
      <c r="O122" s="1"/>
    </row>
    <row r="123" spans="1:15" ht="12.75" customHeight="1">
      <c r="A123" s="53">
        <v>114</v>
      </c>
      <c r="B123" s="28" t="s">
        <v>264</v>
      </c>
      <c r="C123" s="28">
        <v>928.05</v>
      </c>
      <c r="D123" s="37">
        <v>945.48333333333323</v>
      </c>
      <c r="E123" s="37">
        <v>900.96666666666647</v>
      </c>
      <c r="F123" s="37">
        <v>873.88333333333321</v>
      </c>
      <c r="G123" s="37">
        <v>829.36666666666645</v>
      </c>
      <c r="H123" s="37">
        <v>972.56666666666649</v>
      </c>
      <c r="I123" s="37">
        <v>1017.0833333333331</v>
      </c>
      <c r="J123" s="37">
        <v>1044.1666666666665</v>
      </c>
      <c r="K123" s="28">
        <v>990</v>
      </c>
      <c r="L123" s="28">
        <v>918.4</v>
      </c>
      <c r="M123" s="28">
        <v>38.97119</v>
      </c>
      <c r="N123" s="1"/>
      <c r="O123" s="1"/>
    </row>
    <row r="124" spans="1:15" ht="12.75" customHeight="1">
      <c r="A124" s="53">
        <v>115</v>
      </c>
      <c r="B124" s="28" t="s">
        <v>265</v>
      </c>
      <c r="C124" s="28">
        <v>320.05</v>
      </c>
      <c r="D124" s="37">
        <v>317.88333333333333</v>
      </c>
      <c r="E124" s="37">
        <v>314.26666666666665</v>
      </c>
      <c r="F124" s="37">
        <v>308.48333333333335</v>
      </c>
      <c r="G124" s="37">
        <v>304.86666666666667</v>
      </c>
      <c r="H124" s="37">
        <v>323.66666666666663</v>
      </c>
      <c r="I124" s="37">
        <v>327.2833333333333</v>
      </c>
      <c r="J124" s="37">
        <v>333.06666666666661</v>
      </c>
      <c r="K124" s="28">
        <v>321.5</v>
      </c>
      <c r="L124" s="28">
        <v>312.10000000000002</v>
      </c>
      <c r="M124" s="28">
        <v>13.474869999999999</v>
      </c>
      <c r="N124" s="1"/>
      <c r="O124" s="1"/>
    </row>
    <row r="125" spans="1:15" ht="12.75" customHeight="1">
      <c r="A125" s="53">
        <v>116</v>
      </c>
      <c r="B125" s="28" t="s">
        <v>139</v>
      </c>
      <c r="C125" s="28">
        <v>678.2</v>
      </c>
      <c r="D125" s="37">
        <v>678.73333333333335</v>
      </c>
      <c r="E125" s="37">
        <v>672.4666666666667</v>
      </c>
      <c r="F125" s="37">
        <v>666.73333333333335</v>
      </c>
      <c r="G125" s="37">
        <v>660.4666666666667</v>
      </c>
      <c r="H125" s="37">
        <v>684.4666666666667</v>
      </c>
      <c r="I125" s="37">
        <v>690.73333333333335</v>
      </c>
      <c r="J125" s="37">
        <v>696.4666666666667</v>
      </c>
      <c r="K125" s="28">
        <v>685</v>
      </c>
      <c r="L125" s="28">
        <v>673</v>
      </c>
      <c r="M125" s="28">
        <v>34.766710000000003</v>
      </c>
      <c r="N125" s="1"/>
      <c r="O125" s="1"/>
    </row>
    <row r="126" spans="1:15" ht="12.75" customHeight="1">
      <c r="A126" s="53">
        <v>117</v>
      </c>
      <c r="B126" s="28" t="s">
        <v>138</v>
      </c>
      <c r="C126" s="28">
        <v>404.35</v>
      </c>
      <c r="D126" s="37">
        <v>403.16666666666669</v>
      </c>
      <c r="E126" s="37">
        <v>397.38333333333338</v>
      </c>
      <c r="F126" s="37">
        <v>390.41666666666669</v>
      </c>
      <c r="G126" s="37">
        <v>384.63333333333338</v>
      </c>
      <c r="H126" s="37">
        <v>410.13333333333338</v>
      </c>
      <c r="I126" s="37">
        <v>415.91666666666669</v>
      </c>
      <c r="J126" s="37">
        <v>422.88333333333338</v>
      </c>
      <c r="K126" s="28">
        <v>408.95</v>
      </c>
      <c r="L126" s="28">
        <v>396.2</v>
      </c>
      <c r="M126" s="28">
        <v>50.925289999999997</v>
      </c>
      <c r="N126" s="1"/>
      <c r="O126" s="1"/>
    </row>
    <row r="127" spans="1:15" ht="12.75" customHeight="1">
      <c r="A127" s="53">
        <v>118</v>
      </c>
      <c r="B127" s="28" t="s">
        <v>140</v>
      </c>
      <c r="C127" s="28">
        <v>574.15</v>
      </c>
      <c r="D127" s="37">
        <v>579.4</v>
      </c>
      <c r="E127" s="37">
        <v>567.59999999999991</v>
      </c>
      <c r="F127" s="37">
        <v>561.04999999999995</v>
      </c>
      <c r="G127" s="37">
        <v>549.24999999999989</v>
      </c>
      <c r="H127" s="37">
        <v>585.94999999999993</v>
      </c>
      <c r="I127" s="37">
        <v>597.74999999999989</v>
      </c>
      <c r="J127" s="37">
        <v>604.29999999999995</v>
      </c>
      <c r="K127" s="28">
        <v>591.20000000000005</v>
      </c>
      <c r="L127" s="28">
        <v>572.85</v>
      </c>
      <c r="M127" s="28">
        <v>30.01351</v>
      </c>
      <c r="N127" s="1"/>
      <c r="O127" s="1"/>
    </row>
    <row r="128" spans="1:15" ht="12.75" customHeight="1">
      <c r="A128" s="53">
        <v>119</v>
      </c>
      <c r="B128" s="28" t="s">
        <v>141</v>
      </c>
      <c r="C128" s="28">
        <v>1841.2</v>
      </c>
      <c r="D128" s="37">
        <v>1845.8999999999999</v>
      </c>
      <c r="E128" s="37">
        <v>1831.7999999999997</v>
      </c>
      <c r="F128" s="37">
        <v>1822.3999999999999</v>
      </c>
      <c r="G128" s="37">
        <v>1808.2999999999997</v>
      </c>
      <c r="H128" s="37">
        <v>1855.2999999999997</v>
      </c>
      <c r="I128" s="37">
        <v>1869.3999999999996</v>
      </c>
      <c r="J128" s="37">
        <v>1878.7999999999997</v>
      </c>
      <c r="K128" s="28">
        <v>1860</v>
      </c>
      <c r="L128" s="28">
        <v>1836.5</v>
      </c>
      <c r="M128" s="28">
        <v>13.96522</v>
      </c>
      <c r="N128" s="1"/>
      <c r="O128" s="1"/>
    </row>
    <row r="129" spans="1:15" ht="12.75" customHeight="1">
      <c r="A129" s="53">
        <v>120</v>
      </c>
      <c r="B129" s="28" t="s">
        <v>142</v>
      </c>
      <c r="C129" s="28">
        <v>76.25</v>
      </c>
      <c r="D129" s="37">
        <v>76.433333333333337</v>
      </c>
      <c r="E129" s="37">
        <v>75.816666666666677</v>
      </c>
      <c r="F129" s="37">
        <v>75.38333333333334</v>
      </c>
      <c r="G129" s="37">
        <v>74.76666666666668</v>
      </c>
      <c r="H129" s="37">
        <v>76.866666666666674</v>
      </c>
      <c r="I129" s="37">
        <v>77.483333333333348</v>
      </c>
      <c r="J129" s="37">
        <v>77.916666666666671</v>
      </c>
      <c r="K129" s="28">
        <v>77.05</v>
      </c>
      <c r="L129" s="28">
        <v>76</v>
      </c>
      <c r="M129" s="28">
        <v>30.177530000000001</v>
      </c>
      <c r="N129" s="1"/>
      <c r="O129" s="1"/>
    </row>
    <row r="130" spans="1:15" ht="12.75" customHeight="1">
      <c r="A130" s="53">
        <v>121</v>
      </c>
      <c r="B130" s="28" t="s">
        <v>147</v>
      </c>
      <c r="C130" s="28">
        <v>3659.5</v>
      </c>
      <c r="D130" s="37">
        <v>3648.2833333333333</v>
      </c>
      <c r="E130" s="37">
        <v>3622.3166666666666</v>
      </c>
      <c r="F130" s="37">
        <v>3585.1333333333332</v>
      </c>
      <c r="G130" s="37">
        <v>3559.1666666666665</v>
      </c>
      <c r="H130" s="37">
        <v>3685.4666666666667</v>
      </c>
      <c r="I130" s="37">
        <v>3711.4333333333329</v>
      </c>
      <c r="J130" s="37">
        <v>3748.6166666666668</v>
      </c>
      <c r="K130" s="28">
        <v>3674.25</v>
      </c>
      <c r="L130" s="28">
        <v>3611.1</v>
      </c>
      <c r="M130" s="28">
        <v>2.8542399999999999</v>
      </c>
      <c r="N130" s="1"/>
      <c r="O130" s="1"/>
    </row>
    <row r="131" spans="1:15" ht="12.75" customHeight="1">
      <c r="A131" s="53">
        <v>122</v>
      </c>
      <c r="B131" s="28" t="s">
        <v>144</v>
      </c>
      <c r="C131" s="28">
        <v>386.55</v>
      </c>
      <c r="D131" s="37">
        <v>385.01666666666665</v>
      </c>
      <c r="E131" s="37">
        <v>382.2833333333333</v>
      </c>
      <c r="F131" s="37">
        <v>378.01666666666665</v>
      </c>
      <c r="G131" s="37">
        <v>375.2833333333333</v>
      </c>
      <c r="H131" s="37">
        <v>389.2833333333333</v>
      </c>
      <c r="I131" s="37">
        <v>392.01666666666665</v>
      </c>
      <c r="J131" s="37">
        <v>396.2833333333333</v>
      </c>
      <c r="K131" s="28">
        <v>387.75</v>
      </c>
      <c r="L131" s="28">
        <v>380.75</v>
      </c>
      <c r="M131" s="28">
        <v>14.607839999999999</v>
      </c>
      <c r="N131" s="1"/>
      <c r="O131" s="1"/>
    </row>
    <row r="132" spans="1:15" ht="12.75" customHeight="1">
      <c r="A132" s="53">
        <v>123</v>
      </c>
      <c r="B132" s="28" t="s">
        <v>146</v>
      </c>
      <c r="C132" s="28">
        <v>4911.3999999999996</v>
      </c>
      <c r="D132" s="37">
        <v>4940.1333333333332</v>
      </c>
      <c r="E132" s="37">
        <v>4867.2666666666664</v>
      </c>
      <c r="F132" s="37">
        <v>4823.1333333333332</v>
      </c>
      <c r="G132" s="37">
        <v>4750.2666666666664</v>
      </c>
      <c r="H132" s="37">
        <v>4984.2666666666664</v>
      </c>
      <c r="I132" s="37">
        <v>5057.1333333333332</v>
      </c>
      <c r="J132" s="37">
        <v>5101.2666666666664</v>
      </c>
      <c r="K132" s="28">
        <v>5013</v>
      </c>
      <c r="L132" s="28">
        <v>4896</v>
      </c>
      <c r="M132" s="28">
        <v>2.4830399999999999</v>
      </c>
      <c r="N132" s="1"/>
      <c r="O132" s="1"/>
    </row>
    <row r="133" spans="1:15" ht="12.75" customHeight="1">
      <c r="A133" s="53">
        <v>124</v>
      </c>
      <c r="B133" s="28" t="s">
        <v>145</v>
      </c>
      <c r="C133" s="28">
        <v>1846.45</v>
      </c>
      <c r="D133" s="37">
        <v>1851.1499999999999</v>
      </c>
      <c r="E133" s="37">
        <v>1833.2999999999997</v>
      </c>
      <c r="F133" s="37">
        <v>1820.1499999999999</v>
      </c>
      <c r="G133" s="37">
        <v>1802.2999999999997</v>
      </c>
      <c r="H133" s="37">
        <v>1864.2999999999997</v>
      </c>
      <c r="I133" s="37">
        <v>1882.1499999999996</v>
      </c>
      <c r="J133" s="37">
        <v>1895.2999999999997</v>
      </c>
      <c r="K133" s="28">
        <v>1869</v>
      </c>
      <c r="L133" s="28">
        <v>1838</v>
      </c>
      <c r="M133" s="28">
        <v>10.413830000000001</v>
      </c>
      <c r="N133" s="1"/>
      <c r="O133" s="1"/>
    </row>
    <row r="134" spans="1:15" ht="12.75" customHeight="1">
      <c r="A134" s="53">
        <v>125</v>
      </c>
      <c r="B134" s="28" t="s">
        <v>266</v>
      </c>
      <c r="C134" s="28">
        <v>566.15</v>
      </c>
      <c r="D134" s="37">
        <v>565.63333333333333</v>
      </c>
      <c r="E134" s="37">
        <v>560.76666666666665</v>
      </c>
      <c r="F134" s="37">
        <v>555.38333333333333</v>
      </c>
      <c r="G134" s="37">
        <v>550.51666666666665</v>
      </c>
      <c r="H134" s="37">
        <v>571.01666666666665</v>
      </c>
      <c r="I134" s="37">
        <v>575.88333333333321</v>
      </c>
      <c r="J134" s="37">
        <v>581.26666666666665</v>
      </c>
      <c r="K134" s="28">
        <v>570.5</v>
      </c>
      <c r="L134" s="28">
        <v>560.25</v>
      </c>
      <c r="M134" s="28">
        <v>10.07526</v>
      </c>
      <c r="N134" s="1"/>
      <c r="O134" s="1"/>
    </row>
    <row r="135" spans="1:15" ht="12.75" customHeight="1">
      <c r="A135" s="53">
        <v>126</v>
      </c>
      <c r="B135" s="28" t="s">
        <v>148</v>
      </c>
      <c r="C135" s="28">
        <v>682.85</v>
      </c>
      <c r="D135" s="37">
        <v>685.94999999999993</v>
      </c>
      <c r="E135" s="37">
        <v>677.89999999999986</v>
      </c>
      <c r="F135" s="37">
        <v>672.94999999999993</v>
      </c>
      <c r="G135" s="37">
        <v>664.89999999999986</v>
      </c>
      <c r="H135" s="37">
        <v>690.89999999999986</v>
      </c>
      <c r="I135" s="37">
        <v>698.94999999999982</v>
      </c>
      <c r="J135" s="37">
        <v>703.89999999999986</v>
      </c>
      <c r="K135" s="28">
        <v>694</v>
      </c>
      <c r="L135" s="28">
        <v>681</v>
      </c>
      <c r="M135" s="28">
        <v>7.5168400000000002</v>
      </c>
      <c r="N135" s="1"/>
      <c r="O135" s="1"/>
    </row>
    <row r="136" spans="1:15" ht="12.75" customHeight="1">
      <c r="A136" s="53">
        <v>127</v>
      </c>
      <c r="B136" s="28" t="s">
        <v>160</v>
      </c>
      <c r="C136" s="28">
        <v>83130.850000000006</v>
      </c>
      <c r="D136" s="37">
        <v>83246.866666666654</v>
      </c>
      <c r="E136" s="37">
        <v>82155.533333333311</v>
      </c>
      <c r="F136" s="37">
        <v>81180.21666666666</v>
      </c>
      <c r="G136" s="37">
        <v>80088.883333333317</v>
      </c>
      <c r="H136" s="37">
        <v>84222.183333333305</v>
      </c>
      <c r="I136" s="37">
        <v>85313.516666666648</v>
      </c>
      <c r="J136" s="37">
        <v>86288.833333333299</v>
      </c>
      <c r="K136" s="28">
        <v>84338.2</v>
      </c>
      <c r="L136" s="28">
        <v>82271.55</v>
      </c>
      <c r="M136" s="28">
        <v>0.10606</v>
      </c>
      <c r="N136" s="1"/>
      <c r="O136" s="1"/>
    </row>
    <row r="137" spans="1:15" ht="12.75" customHeight="1">
      <c r="A137" s="53">
        <v>128</v>
      </c>
      <c r="B137" s="28" t="s">
        <v>150</v>
      </c>
      <c r="C137" s="28">
        <v>196.95</v>
      </c>
      <c r="D137" s="37">
        <v>196.93333333333331</v>
      </c>
      <c r="E137" s="37">
        <v>195.06666666666661</v>
      </c>
      <c r="F137" s="37">
        <v>193.18333333333331</v>
      </c>
      <c r="G137" s="37">
        <v>191.31666666666661</v>
      </c>
      <c r="H137" s="37">
        <v>198.81666666666661</v>
      </c>
      <c r="I137" s="37">
        <v>200.68333333333334</v>
      </c>
      <c r="J137" s="37">
        <v>202.56666666666661</v>
      </c>
      <c r="K137" s="28">
        <v>198.8</v>
      </c>
      <c r="L137" s="28">
        <v>195.05</v>
      </c>
      <c r="M137" s="28">
        <v>20.748159999999999</v>
      </c>
      <c r="N137" s="1"/>
      <c r="O137" s="1"/>
    </row>
    <row r="138" spans="1:15" ht="12.75" customHeight="1">
      <c r="A138" s="53">
        <v>129</v>
      </c>
      <c r="B138" s="28" t="s">
        <v>149</v>
      </c>
      <c r="C138" s="28">
        <v>1259.45</v>
      </c>
      <c r="D138" s="37">
        <v>1259.2166666666669</v>
      </c>
      <c r="E138" s="37">
        <v>1249.5333333333338</v>
      </c>
      <c r="F138" s="37">
        <v>1239.6166666666668</v>
      </c>
      <c r="G138" s="37">
        <v>1229.9333333333336</v>
      </c>
      <c r="H138" s="37">
        <v>1269.1333333333339</v>
      </c>
      <c r="I138" s="37">
        <v>1278.8166666666668</v>
      </c>
      <c r="J138" s="37">
        <v>1288.733333333334</v>
      </c>
      <c r="K138" s="28">
        <v>1268.9000000000001</v>
      </c>
      <c r="L138" s="28">
        <v>1249.3</v>
      </c>
      <c r="M138" s="28">
        <v>33.55489</v>
      </c>
      <c r="N138" s="1"/>
      <c r="O138" s="1"/>
    </row>
    <row r="139" spans="1:15" ht="12.75" customHeight="1">
      <c r="A139" s="53">
        <v>130</v>
      </c>
      <c r="B139" s="28" t="s">
        <v>151</v>
      </c>
      <c r="C139" s="28">
        <v>110.45</v>
      </c>
      <c r="D139" s="37">
        <v>109.35000000000001</v>
      </c>
      <c r="E139" s="37">
        <v>107.25000000000001</v>
      </c>
      <c r="F139" s="37">
        <v>104.05000000000001</v>
      </c>
      <c r="G139" s="37">
        <v>101.95000000000002</v>
      </c>
      <c r="H139" s="37">
        <v>112.55000000000001</v>
      </c>
      <c r="I139" s="37">
        <v>114.65</v>
      </c>
      <c r="J139" s="37">
        <v>117.85000000000001</v>
      </c>
      <c r="K139" s="28">
        <v>111.45</v>
      </c>
      <c r="L139" s="28">
        <v>106.15</v>
      </c>
      <c r="M139" s="28">
        <v>99.860060000000004</v>
      </c>
      <c r="N139" s="1"/>
      <c r="O139" s="1"/>
    </row>
    <row r="140" spans="1:15" ht="12.75" customHeight="1">
      <c r="A140" s="53">
        <v>131</v>
      </c>
      <c r="B140" s="28" t="s">
        <v>152</v>
      </c>
      <c r="C140" s="28">
        <v>510.25</v>
      </c>
      <c r="D140" s="37">
        <v>510.40000000000003</v>
      </c>
      <c r="E140" s="37">
        <v>506.15000000000009</v>
      </c>
      <c r="F140" s="37">
        <v>502.05000000000007</v>
      </c>
      <c r="G140" s="37">
        <v>497.80000000000013</v>
      </c>
      <c r="H140" s="37">
        <v>514.5</v>
      </c>
      <c r="I140" s="37">
        <v>518.75</v>
      </c>
      <c r="J140" s="37">
        <v>522.85</v>
      </c>
      <c r="K140" s="28">
        <v>514.65</v>
      </c>
      <c r="L140" s="28">
        <v>506.3</v>
      </c>
      <c r="M140" s="28">
        <v>21.484770000000001</v>
      </c>
      <c r="N140" s="1"/>
      <c r="O140" s="1"/>
    </row>
    <row r="141" spans="1:15" ht="12.75" customHeight="1">
      <c r="A141" s="53">
        <v>132</v>
      </c>
      <c r="B141" s="28" t="s">
        <v>153</v>
      </c>
      <c r="C141" s="28">
        <v>8699.2000000000007</v>
      </c>
      <c r="D141" s="37">
        <v>8729.7333333333336</v>
      </c>
      <c r="E141" s="37">
        <v>8644.4666666666672</v>
      </c>
      <c r="F141" s="37">
        <v>8589.7333333333336</v>
      </c>
      <c r="G141" s="37">
        <v>8504.4666666666672</v>
      </c>
      <c r="H141" s="37">
        <v>8784.4666666666672</v>
      </c>
      <c r="I141" s="37">
        <v>8869.7333333333336</v>
      </c>
      <c r="J141" s="37">
        <v>8924.4666666666672</v>
      </c>
      <c r="K141" s="28">
        <v>8815</v>
      </c>
      <c r="L141" s="28">
        <v>8675</v>
      </c>
      <c r="M141" s="28">
        <v>7.1278199999999998</v>
      </c>
      <c r="N141" s="1"/>
      <c r="O141" s="1"/>
    </row>
    <row r="142" spans="1:15" ht="12.75" customHeight="1">
      <c r="A142" s="53">
        <v>133</v>
      </c>
      <c r="B142" s="28" t="s">
        <v>156</v>
      </c>
      <c r="C142" s="28">
        <v>793</v>
      </c>
      <c r="D142" s="37">
        <v>788.23333333333323</v>
      </c>
      <c r="E142" s="37">
        <v>779.81666666666649</v>
      </c>
      <c r="F142" s="37">
        <v>766.63333333333321</v>
      </c>
      <c r="G142" s="37">
        <v>758.21666666666647</v>
      </c>
      <c r="H142" s="37">
        <v>801.41666666666652</v>
      </c>
      <c r="I142" s="37">
        <v>809.83333333333326</v>
      </c>
      <c r="J142" s="37">
        <v>823.01666666666654</v>
      </c>
      <c r="K142" s="28">
        <v>796.65</v>
      </c>
      <c r="L142" s="28">
        <v>775.05</v>
      </c>
      <c r="M142" s="28">
        <v>2.7006800000000002</v>
      </c>
      <c r="N142" s="1"/>
      <c r="O142" s="1"/>
    </row>
    <row r="143" spans="1:15" ht="12.75" customHeight="1">
      <c r="A143" s="53">
        <v>134</v>
      </c>
      <c r="B143" s="28" t="s">
        <v>429</v>
      </c>
      <c r="C143" s="28">
        <v>361.9</v>
      </c>
      <c r="D143" s="37">
        <v>364.98333333333335</v>
      </c>
      <c r="E143" s="37">
        <v>355.9666666666667</v>
      </c>
      <c r="F143" s="37">
        <v>350.03333333333336</v>
      </c>
      <c r="G143" s="37">
        <v>341.01666666666671</v>
      </c>
      <c r="H143" s="37">
        <v>370.91666666666669</v>
      </c>
      <c r="I143" s="37">
        <v>379.93333333333334</v>
      </c>
      <c r="J143" s="37">
        <v>385.86666666666667</v>
      </c>
      <c r="K143" s="28">
        <v>374</v>
      </c>
      <c r="L143" s="28">
        <v>359.05</v>
      </c>
      <c r="M143" s="28">
        <v>9.7371400000000001</v>
      </c>
      <c r="N143" s="1"/>
      <c r="O143" s="1"/>
    </row>
    <row r="144" spans="1:15" ht="12.75" customHeight="1">
      <c r="A144" s="53">
        <v>135</v>
      </c>
      <c r="B144" s="28" t="s">
        <v>155</v>
      </c>
      <c r="C144" s="28">
        <v>1483</v>
      </c>
      <c r="D144" s="37">
        <v>1487.4333333333334</v>
      </c>
      <c r="E144" s="37">
        <v>1465.5666666666668</v>
      </c>
      <c r="F144" s="37">
        <v>1448.1333333333334</v>
      </c>
      <c r="G144" s="37">
        <v>1426.2666666666669</v>
      </c>
      <c r="H144" s="37">
        <v>1504.8666666666668</v>
      </c>
      <c r="I144" s="37">
        <v>1526.7333333333336</v>
      </c>
      <c r="J144" s="37">
        <v>1544.1666666666667</v>
      </c>
      <c r="K144" s="28">
        <v>1509.3</v>
      </c>
      <c r="L144" s="28">
        <v>1470</v>
      </c>
      <c r="M144" s="28">
        <v>2.4597199999999999</v>
      </c>
      <c r="N144" s="1"/>
      <c r="O144" s="1"/>
    </row>
    <row r="145" spans="1:15" ht="12.75" customHeight="1">
      <c r="A145" s="53">
        <v>136</v>
      </c>
      <c r="B145" s="28" t="s">
        <v>158</v>
      </c>
      <c r="C145" s="28">
        <v>3534.8</v>
      </c>
      <c r="D145" s="37">
        <v>3560.8333333333335</v>
      </c>
      <c r="E145" s="37">
        <v>3501.0166666666669</v>
      </c>
      <c r="F145" s="37">
        <v>3467.2333333333336</v>
      </c>
      <c r="G145" s="37">
        <v>3407.416666666667</v>
      </c>
      <c r="H145" s="37">
        <v>3594.6166666666668</v>
      </c>
      <c r="I145" s="37">
        <v>3654.4333333333334</v>
      </c>
      <c r="J145" s="37">
        <v>3688.2166666666667</v>
      </c>
      <c r="K145" s="28">
        <v>3620.65</v>
      </c>
      <c r="L145" s="28">
        <v>3527.05</v>
      </c>
      <c r="M145" s="28">
        <v>5.1155999999999997</v>
      </c>
      <c r="N145" s="1"/>
      <c r="O145" s="1"/>
    </row>
    <row r="146" spans="1:15" ht="12.75" customHeight="1">
      <c r="A146" s="53">
        <v>137</v>
      </c>
      <c r="B146" s="28" t="s">
        <v>159</v>
      </c>
      <c r="C146" s="28">
        <v>2373.9499999999998</v>
      </c>
      <c r="D146" s="37">
        <v>2388.15</v>
      </c>
      <c r="E146" s="37">
        <v>2348.3500000000004</v>
      </c>
      <c r="F146" s="37">
        <v>2322.7500000000005</v>
      </c>
      <c r="G146" s="37">
        <v>2282.9500000000007</v>
      </c>
      <c r="H146" s="37">
        <v>2413.75</v>
      </c>
      <c r="I146" s="37">
        <v>2453.5500000000002</v>
      </c>
      <c r="J146" s="37">
        <v>2479.1499999999996</v>
      </c>
      <c r="K146" s="28">
        <v>2427.9499999999998</v>
      </c>
      <c r="L146" s="28">
        <v>2362.5500000000002</v>
      </c>
      <c r="M146" s="28">
        <v>4.8528799999999999</v>
      </c>
      <c r="N146" s="1"/>
      <c r="O146" s="1"/>
    </row>
    <row r="147" spans="1:15" ht="12.75" customHeight="1">
      <c r="A147" s="53">
        <v>138</v>
      </c>
      <c r="B147" s="28" t="s">
        <v>161</v>
      </c>
      <c r="C147" s="28">
        <v>1187.4000000000001</v>
      </c>
      <c r="D147" s="37">
        <v>1188.2333333333333</v>
      </c>
      <c r="E147" s="37">
        <v>1162.5166666666667</v>
      </c>
      <c r="F147" s="37">
        <v>1137.6333333333332</v>
      </c>
      <c r="G147" s="37">
        <v>1111.9166666666665</v>
      </c>
      <c r="H147" s="37">
        <v>1213.1166666666668</v>
      </c>
      <c r="I147" s="37">
        <v>1238.8333333333335</v>
      </c>
      <c r="J147" s="37">
        <v>1263.7166666666669</v>
      </c>
      <c r="K147" s="28">
        <v>1213.95</v>
      </c>
      <c r="L147" s="28">
        <v>1163.3499999999999</v>
      </c>
      <c r="M147" s="28">
        <v>15.703620000000001</v>
      </c>
      <c r="N147" s="1"/>
      <c r="O147" s="1"/>
    </row>
    <row r="148" spans="1:15" ht="12.75" customHeight="1">
      <c r="A148" s="53">
        <v>139</v>
      </c>
      <c r="B148" s="28" t="s">
        <v>167</v>
      </c>
      <c r="C148" s="28">
        <v>116.9</v>
      </c>
      <c r="D148" s="37">
        <v>116.78333333333335</v>
      </c>
      <c r="E148" s="37">
        <v>115.41666666666669</v>
      </c>
      <c r="F148" s="37">
        <v>113.93333333333334</v>
      </c>
      <c r="G148" s="37">
        <v>112.56666666666668</v>
      </c>
      <c r="H148" s="37">
        <v>118.26666666666669</v>
      </c>
      <c r="I148" s="37">
        <v>119.63333333333334</v>
      </c>
      <c r="J148" s="37">
        <v>121.1166666666667</v>
      </c>
      <c r="K148" s="28">
        <v>118.15</v>
      </c>
      <c r="L148" s="28">
        <v>115.3</v>
      </c>
      <c r="M148" s="28">
        <v>159.15165999999999</v>
      </c>
      <c r="N148" s="1"/>
      <c r="O148" s="1"/>
    </row>
    <row r="149" spans="1:15" ht="12.75" customHeight="1">
      <c r="A149" s="53">
        <v>140</v>
      </c>
      <c r="B149" s="28" t="s">
        <v>169</v>
      </c>
      <c r="C149" s="28">
        <v>158.5</v>
      </c>
      <c r="D149" s="37">
        <v>156.70000000000002</v>
      </c>
      <c r="E149" s="37">
        <v>154.40000000000003</v>
      </c>
      <c r="F149" s="37">
        <v>150.30000000000001</v>
      </c>
      <c r="G149" s="37">
        <v>148.00000000000003</v>
      </c>
      <c r="H149" s="37">
        <v>160.80000000000004</v>
      </c>
      <c r="I149" s="37">
        <v>163.10000000000005</v>
      </c>
      <c r="J149" s="37">
        <v>167.20000000000005</v>
      </c>
      <c r="K149" s="28">
        <v>159</v>
      </c>
      <c r="L149" s="28">
        <v>152.6</v>
      </c>
      <c r="M149" s="28">
        <v>179.98842999999999</v>
      </c>
      <c r="N149" s="1"/>
      <c r="O149" s="1"/>
    </row>
    <row r="150" spans="1:15" ht="12.75" customHeight="1">
      <c r="A150" s="53">
        <v>141</v>
      </c>
      <c r="B150" s="28" t="s">
        <v>163</v>
      </c>
      <c r="C150" s="28">
        <v>79.8</v>
      </c>
      <c r="D150" s="37">
        <v>79.983333333333334</v>
      </c>
      <c r="E150" s="37">
        <v>79.016666666666666</v>
      </c>
      <c r="F150" s="37">
        <v>78.233333333333334</v>
      </c>
      <c r="G150" s="37">
        <v>77.266666666666666</v>
      </c>
      <c r="H150" s="37">
        <v>80.766666666666666</v>
      </c>
      <c r="I150" s="37">
        <v>81.733333333333334</v>
      </c>
      <c r="J150" s="37">
        <v>82.516666666666666</v>
      </c>
      <c r="K150" s="28">
        <v>80.95</v>
      </c>
      <c r="L150" s="28">
        <v>79.2</v>
      </c>
      <c r="M150" s="28">
        <v>126.29443000000001</v>
      </c>
      <c r="N150" s="1"/>
      <c r="O150" s="1"/>
    </row>
    <row r="151" spans="1:15" ht="12.75" customHeight="1">
      <c r="A151" s="53">
        <v>142</v>
      </c>
      <c r="B151" s="28" t="s">
        <v>165</v>
      </c>
      <c r="C151" s="28">
        <v>4398.3999999999996</v>
      </c>
      <c r="D151" s="37">
        <v>4410.9000000000005</v>
      </c>
      <c r="E151" s="37">
        <v>4367.2000000000007</v>
      </c>
      <c r="F151" s="37">
        <v>4336</v>
      </c>
      <c r="G151" s="37">
        <v>4292.3</v>
      </c>
      <c r="H151" s="37">
        <v>4442.1000000000013</v>
      </c>
      <c r="I151" s="37">
        <v>4485.8</v>
      </c>
      <c r="J151" s="37">
        <v>4517.0000000000018</v>
      </c>
      <c r="K151" s="28">
        <v>4454.6000000000004</v>
      </c>
      <c r="L151" s="28">
        <v>4379.7</v>
      </c>
      <c r="M151" s="28">
        <v>0.76046000000000002</v>
      </c>
      <c r="N151" s="1"/>
      <c r="O151" s="1"/>
    </row>
    <row r="152" spans="1:15" ht="12.75" customHeight="1">
      <c r="A152" s="53">
        <v>143</v>
      </c>
      <c r="B152" s="28" t="s">
        <v>166</v>
      </c>
      <c r="C152" s="28">
        <v>19543.25</v>
      </c>
      <c r="D152" s="37">
        <v>19571.133333333331</v>
      </c>
      <c r="E152" s="37">
        <v>19385.816666666662</v>
      </c>
      <c r="F152" s="37">
        <v>19228.383333333331</v>
      </c>
      <c r="G152" s="37">
        <v>19043.066666666662</v>
      </c>
      <c r="H152" s="37">
        <v>19728.566666666662</v>
      </c>
      <c r="I152" s="37">
        <v>19913.883333333328</v>
      </c>
      <c r="J152" s="37">
        <v>20071.316666666662</v>
      </c>
      <c r="K152" s="28">
        <v>19756.45</v>
      </c>
      <c r="L152" s="28">
        <v>19413.7</v>
      </c>
      <c r="M152" s="28">
        <v>0.48903000000000002</v>
      </c>
      <c r="N152" s="1"/>
      <c r="O152" s="1"/>
    </row>
    <row r="153" spans="1:15" ht="12.75" customHeight="1">
      <c r="A153" s="53">
        <v>144</v>
      </c>
      <c r="B153" s="28" t="s">
        <v>162</v>
      </c>
      <c r="C153" s="28">
        <v>307.60000000000002</v>
      </c>
      <c r="D153" s="37">
        <v>308.83333333333331</v>
      </c>
      <c r="E153" s="37">
        <v>303.91666666666663</v>
      </c>
      <c r="F153" s="37">
        <v>300.23333333333329</v>
      </c>
      <c r="G153" s="37">
        <v>295.31666666666661</v>
      </c>
      <c r="H153" s="37">
        <v>312.51666666666665</v>
      </c>
      <c r="I153" s="37">
        <v>317.43333333333328</v>
      </c>
      <c r="J153" s="37">
        <v>321.11666666666667</v>
      </c>
      <c r="K153" s="28">
        <v>313.75</v>
      </c>
      <c r="L153" s="28">
        <v>305.14999999999998</v>
      </c>
      <c r="M153" s="28">
        <v>5.3882899999999996</v>
      </c>
      <c r="N153" s="1"/>
      <c r="O153" s="1"/>
    </row>
    <row r="154" spans="1:15" ht="12.75" customHeight="1">
      <c r="A154" s="53">
        <v>145</v>
      </c>
      <c r="B154" s="28" t="s">
        <v>268</v>
      </c>
      <c r="C154" s="28">
        <v>940.7</v>
      </c>
      <c r="D154" s="37">
        <v>939.75</v>
      </c>
      <c r="E154" s="37">
        <v>928.5</v>
      </c>
      <c r="F154" s="37">
        <v>916.3</v>
      </c>
      <c r="G154" s="37">
        <v>905.05</v>
      </c>
      <c r="H154" s="37">
        <v>951.95</v>
      </c>
      <c r="I154" s="37">
        <v>963.2</v>
      </c>
      <c r="J154" s="37">
        <v>975.40000000000009</v>
      </c>
      <c r="K154" s="28">
        <v>951</v>
      </c>
      <c r="L154" s="28">
        <v>927.55</v>
      </c>
      <c r="M154" s="28">
        <v>6.5233600000000003</v>
      </c>
      <c r="N154" s="1"/>
      <c r="O154" s="1"/>
    </row>
    <row r="155" spans="1:15" ht="12.75" customHeight="1">
      <c r="A155" s="53">
        <v>146</v>
      </c>
      <c r="B155" s="28" t="s">
        <v>170</v>
      </c>
      <c r="C155" s="28">
        <v>139.19999999999999</v>
      </c>
      <c r="D155" s="37">
        <v>137.46666666666667</v>
      </c>
      <c r="E155" s="37">
        <v>135.23333333333335</v>
      </c>
      <c r="F155" s="37">
        <v>131.26666666666668</v>
      </c>
      <c r="G155" s="37">
        <v>129.03333333333336</v>
      </c>
      <c r="H155" s="37">
        <v>141.43333333333334</v>
      </c>
      <c r="I155" s="37">
        <v>143.66666666666663</v>
      </c>
      <c r="J155" s="37">
        <v>147.63333333333333</v>
      </c>
      <c r="K155" s="28">
        <v>139.69999999999999</v>
      </c>
      <c r="L155" s="28">
        <v>133.5</v>
      </c>
      <c r="M155" s="28">
        <v>408.76891000000001</v>
      </c>
      <c r="N155" s="1"/>
      <c r="O155" s="1"/>
    </row>
    <row r="156" spans="1:15" ht="12.75" customHeight="1">
      <c r="A156" s="53">
        <v>147</v>
      </c>
      <c r="B156" s="28" t="s">
        <v>269</v>
      </c>
      <c r="C156" s="28">
        <v>190.35</v>
      </c>
      <c r="D156" s="37">
        <v>191.31666666666669</v>
      </c>
      <c r="E156" s="37">
        <v>188.03333333333339</v>
      </c>
      <c r="F156" s="37">
        <v>185.7166666666667</v>
      </c>
      <c r="G156" s="37">
        <v>182.43333333333339</v>
      </c>
      <c r="H156" s="37">
        <v>193.63333333333338</v>
      </c>
      <c r="I156" s="37">
        <v>196.91666666666669</v>
      </c>
      <c r="J156" s="37">
        <v>199.23333333333338</v>
      </c>
      <c r="K156" s="28">
        <v>194.6</v>
      </c>
      <c r="L156" s="28">
        <v>189</v>
      </c>
      <c r="M156" s="28">
        <v>40.294640000000001</v>
      </c>
      <c r="N156" s="1"/>
      <c r="O156" s="1"/>
    </row>
    <row r="157" spans="1:15" ht="12.75" customHeight="1">
      <c r="A157" s="53">
        <v>148</v>
      </c>
      <c r="B157" s="28" t="s">
        <v>841</v>
      </c>
      <c r="C157" s="28">
        <v>787.3</v>
      </c>
      <c r="D157" s="37">
        <v>792.75</v>
      </c>
      <c r="E157" s="37">
        <v>769.55</v>
      </c>
      <c r="F157" s="37">
        <v>751.8</v>
      </c>
      <c r="G157" s="37">
        <v>728.59999999999991</v>
      </c>
      <c r="H157" s="37">
        <v>810.5</v>
      </c>
      <c r="I157" s="37">
        <v>833.7</v>
      </c>
      <c r="J157" s="37">
        <v>851.45</v>
      </c>
      <c r="K157" s="28">
        <v>815.95</v>
      </c>
      <c r="L157" s="28">
        <v>775</v>
      </c>
      <c r="M157" s="28">
        <v>69.720730000000003</v>
      </c>
      <c r="N157" s="1"/>
      <c r="O157" s="1"/>
    </row>
    <row r="158" spans="1:15" ht="12.75" customHeight="1">
      <c r="A158" s="53">
        <v>149</v>
      </c>
      <c r="B158" s="28" t="s">
        <v>443</v>
      </c>
      <c r="C158" s="28">
        <v>3377.7</v>
      </c>
      <c r="D158" s="37">
        <v>3381.9</v>
      </c>
      <c r="E158" s="37">
        <v>3351.8</v>
      </c>
      <c r="F158" s="37">
        <v>3325.9</v>
      </c>
      <c r="G158" s="37">
        <v>3295.8</v>
      </c>
      <c r="H158" s="37">
        <v>3407.8</v>
      </c>
      <c r="I158" s="37">
        <v>3437.8999999999996</v>
      </c>
      <c r="J158" s="37">
        <v>3463.8</v>
      </c>
      <c r="K158" s="28">
        <v>3412</v>
      </c>
      <c r="L158" s="28">
        <v>3356</v>
      </c>
      <c r="M158" s="28">
        <v>0.48279</v>
      </c>
      <c r="N158" s="1"/>
      <c r="O158" s="1"/>
    </row>
    <row r="159" spans="1:15" ht="12.75" customHeight="1">
      <c r="A159" s="53">
        <v>150</v>
      </c>
      <c r="B159" s="28" t="s">
        <v>842</v>
      </c>
      <c r="C159" s="28">
        <v>573.15</v>
      </c>
      <c r="D159" s="37">
        <v>572.73333333333323</v>
      </c>
      <c r="E159" s="37">
        <v>560.81666666666649</v>
      </c>
      <c r="F159" s="37">
        <v>548.48333333333323</v>
      </c>
      <c r="G159" s="37">
        <v>536.56666666666649</v>
      </c>
      <c r="H159" s="37">
        <v>585.06666666666649</v>
      </c>
      <c r="I159" s="37">
        <v>596.98333333333323</v>
      </c>
      <c r="J159" s="37">
        <v>609.31666666666649</v>
      </c>
      <c r="K159" s="28">
        <v>584.65</v>
      </c>
      <c r="L159" s="28">
        <v>560.4</v>
      </c>
      <c r="M159" s="28">
        <v>7.8823499999999997</v>
      </c>
      <c r="N159" s="1"/>
      <c r="O159" s="1"/>
    </row>
    <row r="160" spans="1:15" ht="12.75" customHeight="1">
      <c r="A160" s="53">
        <v>151</v>
      </c>
      <c r="B160" s="28" t="s">
        <v>177</v>
      </c>
      <c r="C160" s="28">
        <v>3350.85</v>
      </c>
      <c r="D160" s="37">
        <v>3323.8833333333337</v>
      </c>
      <c r="E160" s="37">
        <v>3278.7666666666673</v>
      </c>
      <c r="F160" s="37">
        <v>3206.6833333333338</v>
      </c>
      <c r="G160" s="37">
        <v>3161.5666666666675</v>
      </c>
      <c r="H160" s="37">
        <v>3395.9666666666672</v>
      </c>
      <c r="I160" s="37">
        <v>3441.083333333333</v>
      </c>
      <c r="J160" s="37">
        <v>3513.166666666667</v>
      </c>
      <c r="K160" s="28">
        <v>3369</v>
      </c>
      <c r="L160" s="28">
        <v>3251.8</v>
      </c>
      <c r="M160" s="28">
        <v>1.9920599999999999</v>
      </c>
      <c r="N160" s="1"/>
      <c r="O160" s="1"/>
    </row>
    <row r="161" spans="1:15" ht="12.75" customHeight="1">
      <c r="A161" s="53">
        <v>152</v>
      </c>
      <c r="B161" s="28" t="s">
        <v>171</v>
      </c>
      <c r="C161" s="28">
        <v>49137.35</v>
      </c>
      <c r="D161" s="37">
        <v>49367.116666666669</v>
      </c>
      <c r="E161" s="37">
        <v>48384.233333333337</v>
      </c>
      <c r="F161" s="37">
        <v>47631.116666666669</v>
      </c>
      <c r="G161" s="37">
        <v>46648.233333333337</v>
      </c>
      <c r="H161" s="37">
        <v>50120.233333333337</v>
      </c>
      <c r="I161" s="37">
        <v>51103.116666666669</v>
      </c>
      <c r="J161" s="37">
        <v>51856.233333333337</v>
      </c>
      <c r="K161" s="28">
        <v>50350</v>
      </c>
      <c r="L161" s="28">
        <v>48614</v>
      </c>
      <c r="M161" s="28">
        <v>0.41032000000000002</v>
      </c>
      <c r="N161" s="1"/>
      <c r="O161" s="1"/>
    </row>
    <row r="162" spans="1:15" ht="12.75" customHeight="1">
      <c r="A162" s="53">
        <v>153</v>
      </c>
      <c r="B162" s="28" t="s">
        <v>448</v>
      </c>
      <c r="C162" s="28">
        <v>3723.4</v>
      </c>
      <c r="D162" s="37">
        <v>3713.4833333333336</v>
      </c>
      <c r="E162" s="37">
        <v>3679.9666666666672</v>
      </c>
      <c r="F162" s="37">
        <v>3636.5333333333338</v>
      </c>
      <c r="G162" s="37">
        <v>3603.0166666666673</v>
      </c>
      <c r="H162" s="37">
        <v>3756.916666666667</v>
      </c>
      <c r="I162" s="37">
        <v>3790.4333333333334</v>
      </c>
      <c r="J162" s="37">
        <v>3833.8666666666668</v>
      </c>
      <c r="K162" s="28">
        <v>3747</v>
      </c>
      <c r="L162" s="28">
        <v>3670.05</v>
      </c>
      <c r="M162" s="28">
        <v>2.0550799999999998</v>
      </c>
      <c r="N162" s="1"/>
      <c r="O162" s="1"/>
    </row>
    <row r="163" spans="1:15" ht="12.75" customHeight="1">
      <c r="A163" s="53">
        <v>154</v>
      </c>
      <c r="B163" s="28" t="s">
        <v>173</v>
      </c>
      <c r="C163" s="28">
        <v>214</v>
      </c>
      <c r="D163" s="37">
        <v>213.76666666666665</v>
      </c>
      <c r="E163" s="37">
        <v>211.7833333333333</v>
      </c>
      <c r="F163" s="37">
        <v>209.56666666666666</v>
      </c>
      <c r="G163" s="37">
        <v>207.58333333333331</v>
      </c>
      <c r="H163" s="37">
        <v>215.98333333333329</v>
      </c>
      <c r="I163" s="37">
        <v>217.96666666666664</v>
      </c>
      <c r="J163" s="37">
        <v>220.18333333333328</v>
      </c>
      <c r="K163" s="28">
        <v>215.75</v>
      </c>
      <c r="L163" s="28">
        <v>211.55</v>
      </c>
      <c r="M163" s="28">
        <v>15.79518</v>
      </c>
      <c r="N163" s="1"/>
      <c r="O163" s="1"/>
    </row>
    <row r="164" spans="1:15" ht="12.75" customHeight="1">
      <c r="A164" s="53">
        <v>155</v>
      </c>
      <c r="B164" s="28" t="s">
        <v>176</v>
      </c>
      <c r="C164" s="28">
        <v>2622.5</v>
      </c>
      <c r="D164" s="37">
        <v>2631.8666666666668</v>
      </c>
      <c r="E164" s="37">
        <v>2608.7833333333338</v>
      </c>
      <c r="F164" s="37">
        <v>2595.0666666666671</v>
      </c>
      <c r="G164" s="37">
        <v>2571.983333333334</v>
      </c>
      <c r="H164" s="37">
        <v>2645.5833333333335</v>
      </c>
      <c r="I164" s="37">
        <v>2668.6666666666665</v>
      </c>
      <c r="J164" s="37">
        <v>2682.3833333333332</v>
      </c>
      <c r="K164" s="28">
        <v>2654.95</v>
      </c>
      <c r="L164" s="28">
        <v>2618.15</v>
      </c>
      <c r="M164" s="28">
        <v>5.0906500000000001</v>
      </c>
      <c r="N164" s="1"/>
      <c r="O164" s="1"/>
    </row>
    <row r="165" spans="1:15" ht="12.75" customHeight="1">
      <c r="A165" s="53">
        <v>156</v>
      </c>
      <c r="B165" s="28" t="s">
        <v>172</v>
      </c>
      <c r="C165" s="28">
        <v>1921.35</v>
      </c>
      <c r="D165" s="37">
        <v>1912.45</v>
      </c>
      <c r="E165" s="37">
        <v>1897.9</v>
      </c>
      <c r="F165" s="37">
        <v>1874.45</v>
      </c>
      <c r="G165" s="37">
        <v>1859.9</v>
      </c>
      <c r="H165" s="37">
        <v>1935.9</v>
      </c>
      <c r="I165" s="37">
        <v>1950.4499999999998</v>
      </c>
      <c r="J165" s="37">
        <v>1973.9</v>
      </c>
      <c r="K165" s="28">
        <v>1927</v>
      </c>
      <c r="L165" s="28">
        <v>1889</v>
      </c>
      <c r="M165" s="28">
        <v>10.30922</v>
      </c>
      <c r="N165" s="1"/>
      <c r="O165" s="1"/>
    </row>
    <row r="166" spans="1:15" ht="12.75" customHeight="1">
      <c r="A166" s="53">
        <v>157</v>
      </c>
      <c r="B166" s="28" t="s">
        <v>270</v>
      </c>
      <c r="C166" s="28">
        <v>2409.4499999999998</v>
      </c>
      <c r="D166" s="37">
        <v>2411.4833333333331</v>
      </c>
      <c r="E166" s="37">
        <v>2382.9666666666662</v>
      </c>
      <c r="F166" s="37">
        <v>2356.4833333333331</v>
      </c>
      <c r="G166" s="37">
        <v>2327.9666666666662</v>
      </c>
      <c r="H166" s="37">
        <v>2437.9666666666662</v>
      </c>
      <c r="I166" s="37">
        <v>2466.4833333333336</v>
      </c>
      <c r="J166" s="37">
        <v>2492.9666666666662</v>
      </c>
      <c r="K166" s="28">
        <v>2440</v>
      </c>
      <c r="L166" s="28">
        <v>2385</v>
      </c>
      <c r="M166" s="28">
        <v>1.68815</v>
      </c>
      <c r="N166" s="1"/>
      <c r="O166" s="1"/>
    </row>
    <row r="167" spans="1:15" ht="12.75" customHeight="1">
      <c r="A167" s="53">
        <v>158</v>
      </c>
      <c r="B167" s="28" t="s">
        <v>174</v>
      </c>
      <c r="C167" s="28">
        <v>120.75</v>
      </c>
      <c r="D167" s="37">
        <v>120.76666666666665</v>
      </c>
      <c r="E167" s="37">
        <v>119.0833333333333</v>
      </c>
      <c r="F167" s="37">
        <v>117.41666666666664</v>
      </c>
      <c r="G167" s="37">
        <v>115.73333333333329</v>
      </c>
      <c r="H167" s="37">
        <v>122.43333333333331</v>
      </c>
      <c r="I167" s="37">
        <v>124.11666666666665</v>
      </c>
      <c r="J167" s="37">
        <v>125.78333333333332</v>
      </c>
      <c r="K167" s="28">
        <v>122.45</v>
      </c>
      <c r="L167" s="28">
        <v>119.1</v>
      </c>
      <c r="M167" s="28">
        <v>63.419469999999997</v>
      </c>
      <c r="N167" s="1"/>
      <c r="O167" s="1"/>
    </row>
    <row r="168" spans="1:15" ht="12.75" customHeight="1">
      <c r="A168" s="53">
        <v>159</v>
      </c>
      <c r="B168" s="28" t="s">
        <v>179</v>
      </c>
      <c r="C168" s="28">
        <v>228.05</v>
      </c>
      <c r="D168" s="37">
        <v>226.21666666666667</v>
      </c>
      <c r="E168" s="37">
        <v>223.83333333333334</v>
      </c>
      <c r="F168" s="37">
        <v>219.61666666666667</v>
      </c>
      <c r="G168" s="37">
        <v>217.23333333333335</v>
      </c>
      <c r="H168" s="37">
        <v>230.43333333333334</v>
      </c>
      <c r="I168" s="37">
        <v>232.81666666666666</v>
      </c>
      <c r="J168" s="37">
        <v>237.03333333333333</v>
      </c>
      <c r="K168" s="28">
        <v>228.6</v>
      </c>
      <c r="L168" s="28">
        <v>222</v>
      </c>
      <c r="M168" s="28">
        <v>99.592969999999994</v>
      </c>
      <c r="N168" s="1"/>
      <c r="O168" s="1"/>
    </row>
    <row r="169" spans="1:15" ht="12.75" customHeight="1">
      <c r="A169" s="53">
        <v>160</v>
      </c>
      <c r="B169" s="28" t="s">
        <v>271</v>
      </c>
      <c r="C169" s="28">
        <v>464.45</v>
      </c>
      <c r="D169" s="37">
        <v>465.2166666666667</v>
      </c>
      <c r="E169" s="37">
        <v>456.43333333333339</v>
      </c>
      <c r="F169" s="37">
        <v>448.41666666666669</v>
      </c>
      <c r="G169" s="37">
        <v>439.63333333333338</v>
      </c>
      <c r="H169" s="37">
        <v>473.23333333333341</v>
      </c>
      <c r="I169" s="37">
        <v>482.01666666666671</v>
      </c>
      <c r="J169" s="37">
        <v>490.03333333333342</v>
      </c>
      <c r="K169" s="28">
        <v>474</v>
      </c>
      <c r="L169" s="28">
        <v>457.2</v>
      </c>
      <c r="M169" s="28">
        <v>10.235910000000001</v>
      </c>
      <c r="N169" s="1"/>
      <c r="O169" s="1"/>
    </row>
    <row r="170" spans="1:15" ht="12.75" customHeight="1">
      <c r="A170" s="53">
        <v>161</v>
      </c>
      <c r="B170" s="28" t="s">
        <v>272</v>
      </c>
      <c r="C170" s="28">
        <v>14773.45</v>
      </c>
      <c r="D170" s="37">
        <v>14698.516666666668</v>
      </c>
      <c r="E170" s="37">
        <v>14519.033333333336</v>
      </c>
      <c r="F170" s="37">
        <v>14264.616666666669</v>
      </c>
      <c r="G170" s="37">
        <v>14085.133333333337</v>
      </c>
      <c r="H170" s="37">
        <v>14952.933333333336</v>
      </c>
      <c r="I170" s="37">
        <v>15132.41666666667</v>
      </c>
      <c r="J170" s="37">
        <v>15386.833333333336</v>
      </c>
      <c r="K170" s="28">
        <v>14878</v>
      </c>
      <c r="L170" s="28">
        <v>14444.1</v>
      </c>
      <c r="M170" s="28">
        <v>5.1860000000000003E-2</v>
      </c>
      <c r="N170" s="1"/>
      <c r="O170" s="1"/>
    </row>
    <row r="171" spans="1:15" ht="12.75" customHeight="1">
      <c r="A171" s="53">
        <v>162</v>
      </c>
      <c r="B171" s="28" t="s">
        <v>178</v>
      </c>
      <c r="C171" s="28">
        <v>33.299999999999997</v>
      </c>
      <c r="D171" s="37">
        <v>33.366666666666667</v>
      </c>
      <c r="E171" s="37">
        <v>33.183333333333337</v>
      </c>
      <c r="F171" s="37">
        <v>33.06666666666667</v>
      </c>
      <c r="G171" s="37">
        <v>32.88333333333334</v>
      </c>
      <c r="H171" s="37">
        <v>33.483333333333334</v>
      </c>
      <c r="I171" s="37">
        <v>33.666666666666657</v>
      </c>
      <c r="J171" s="37">
        <v>33.783333333333331</v>
      </c>
      <c r="K171" s="28">
        <v>33.549999999999997</v>
      </c>
      <c r="L171" s="28">
        <v>33.25</v>
      </c>
      <c r="M171" s="28">
        <v>141.38</v>
      </c>
      <c r="N171" s="1"/>
      <c r="O171" s="1"/>
    </row>
    <row r="172" spans="1:15" ht="12.75" customHeight="1">
      <c r="A172" s="53">
        <v>163</v>
      </c>
      <c r="B172" s="28" t="s">
        <v>184</v>
      </c>
      <c r="C172" s="28">
        <v>137.1</v>
      </c>
      <c r="D172" s="37">
        <v>136.79999999999998</v>
      </c>
      <c r="E172" s="37">
        <v>135.74999999999997</v>
      </c>
      <c r="F172" s="37">
        <v>134.39999999999998</v>
      </c>
      <c r="G172" s="37">
        <v>133.34999999999997</v>
      </c>
      <c r="H172" s="37">
        <v>138.14999999999998</v>
      </c>
      <c r="I172" s="37">
        <v>139.19999999999999</v>
      </c>
      <c r="J172" s="37">
        <v>140.54999999999998</v>
      </c>
      <c r="K172" s="28">
        <v>137.85</v>
      </c>
      <c r="L172" s="28">
        <v>135.44999999999999</v>
      </c>
      <c r="M172" s="28">
        <v>51.091920000000002</v>
      </c>
      <c r="N172" s="1"/>
      <c r="O172" s="1"/>
    </row>
    <row r="173" spans="1:15" ht="12.75" customHeight="1">
      <c r="A173" s="53">
        <v>164</v>
      </c>
      <c r="B173" s="28" t="s">
        <v>185</v>
      </c>
      <c r="C173" s="28">
        <v>2633</v>
      </c>
      <c r="D173" s="37">
        <v>2618.85</v>
      </c>
      <c r="E173" s="37">
        <v>2596.35</v>
      </c>
      <c r="F173" s="37">
        <v>2559.6999999999998</v>
      </c>
      <c r="G173" s="37">
        <v>2537.1999999999998</v>
      </c>
      <c r="H173" s="37">
        <v>2655.5</v>
      </c>
      <c r="I173" s="37">
        <v>2678</v>
      </c>
      <c r="J173" s="37">
        <v>2714.65</v>
      </c>
      <c r="K173" s="28">
        <v>2641.35</v>
      </c>
      <c r="L173" s="28">
        <v>2582.1999999999998</v>
      </c>
      <c r="M173" s="28">
        <v>58.382440000000003</v>
      </c>
      <c r="N173" s="1"/>
      <c r="O173" s="1"/>
    </row>
    <row r="174" spans="1:15" ht="12.75" customHeight="1">
      <c r="A174" s="53">
        <v>165</v>
      </c>
      <c r="B174" s="28" t="s">
        <v>273</v>
      </c>
      <c r="C174" s="28">
        <v>953.9</v>
      </c>
      <c r="D174" s="37">
        <v>950.51666666666677</v>
      </c>
      <c r="E174" s="37">
        <v>941.13333333333355</v>
      </c>
      <c r="F174" s="37">
        <v>928.36666666666679</v>
      </c>
      <c r="G174" s="37">
        <v>918.98333333333358</v>
      </c>
      <c r="H174" s="37">
        <v>963.28333333333353</v>
      </c>
      <c r="I174" s="37">
        <v>972.66666666666674</v>
      </c>
      <c r="J174" s="37">
        <v>985.43333333333351</v>
      </c>
      <c r="K174" s="28">
        <v>959.9</v>
      </c>
      <c r="L174" s="28">
        <v>937.75</v>
      </c>
      <c r="M174" s="28">
        <v>16.656790000000001</v>
      </c>
      <c r="N174" s="1"/>
      <c r="O174" s="1"/>
    </row>
    <row r="175" spans="1:15" ht="12.75" customHeight="1">
      <c r="A175" s="53">
        <v>166</v>
      </c>
      <c r="B175" s="28" t="s">
        <v>187</v>
      </c>
      <c r="C175" s="28">
        <v>1286.55</v>
      </c>
      <c r="D175" s="37">
        <v>1276.3</v>
      </c>
      <c r="E175" s="37">
        <v>1262.75</v>
      </c>
      <c r="F175" s="37">
        <v>1238.95</v>
      </c>
      <c r="G175" s="37">
        <v>1225.4000000000001</v>
      </c>
      <c r="H175" s="37">
        <v>1300.0999999999999</v>
      </c>
      <c r="I175" s="37">
        <v>1313.6499999999996</v>
      </c>
      <c r="J175" s="37">
        <v>1337.4499999999998</v>
      </c>
      <c r="K175" s="28">
        <v>1289.8499999999999</v>
      </c>
      <c r="L175" s="28">
        <v>1252.5</v>
      </c>
      <c r="M175" s="28">
        <v>15.72048</v>
      </c>
      <c r="N175" s="1"/>
      <c r="O175" s="1"/>
    </row>
    <row r="176" spans="1:15" ht="12.75" customHeight="1">
      <c r="A176" s="53">
        <v>167</v>
      </c>
      <c r="B176" s="28" t="s">
        <v>191</v>
      </c>
      <c r="C176" s="28">
        <v>2438.4499999999998</v>
      </c>
      <c r="D176" s="37">
        <v>2436.8833333333332</v>
      </c>
      <c r="E176" s="37">
        <v>2413.7666666666664</v>
      </c>
      <c r="F176" s="37">
        <v>2389.083333333333</v>
      </c>
      <c r="G176" s="37">
        <v>2365.9666666666662</v>
      </c>
      <c r="H176" s="37">
        <v>2461.5666666666666</v>
      </c>
      <c r="I176" s="37">
        <v>2484.6833333333334</v>
      </c>
      <c r="J176" s="37">
        <v>2509.3666666666668</v>
      </c>
      <c r="K176" s="28">
        <v>2460</v>
      </c>
      <c r="L176" s="28">
        <v>2412.1999999999998</v>
      </c>
      <c r="M176" s="28">
        <v>3.74776</v>
      </c>
      <c r="N176" s="1"/>
      <c r="O176" s="1"/>
    </row>
    <row r="177" spans="1:15" ht="12.75" customHeight="1">
      <c r="A177" s="53">
        <v>168</v>
      </c>
      <c r="B177" s="28" t="s">
        <v>189</v>
      </c>
      <c r="C177" s="28">
        <v>21152.2</v>
      </c>
      <c r="D177" s="37">
        <v>21167.399999999998</v>
      </c>
      <c r="E177" s="37">
        <v>21034.799999999996</v>
      </c>
      <c r="F177" s="37">
        <v>20917.399999999998</v>
      </c>
      <c r="G177" s="37">
        <v>20784.799999999996</v>
      </c>
      <c r="H177" s="37">
        <v>21284.799999999996</v>
      </c>
      <c r="I177" s="37">
        <v>21417.399999999994</v>
      </c>
      <c r="J177" s="37">
        <v>21534.799999999996</v>
      </c>
      <c r="K177" s="28">
        <v>21300</v>
      </c>
      <c r="L177" s="28">
        <v>21050</v>
      </c>
      <c r="M177" s="28">
        <v>0.16650999999999999</v>
      </c>
      <c r="N177" s="1"/>
      <c r="O177" s="1"/>
    </row>
    <row r="178" spans="1:15" ht="12.75" customHeight="1">
      <c r="A178" s="53">
        <v>169</v>
      </c>
      <c r="B178" s="28" t="s">
        <v>192</v>
      </c>
      <c r="C178" s="28">
        <v>1367.95</v>
      </c>
      <c r="D178" s="37">
        <v>1378.8500000000001</v>
      </c>
      <c r="E178" s="37">
        <v>1351.6500000000003</v>
      </c>
      <c r="F178" s="37">
        <v>1335.3500000000001</v>
      </c>
      <c r="G178" s="37">
        <v>1308.1500000000003</v>
      </c>
      <c r="H178" s="37">
        <v>1395.1500000000003</v>
      </c>
      <c r="I178" s="37">
        <v>1422.3500000000001</v>
      </c>
      <c r="J178" s="37">
        <v>1438.6500000000003</v>
      </c>
      <c r="K178" s="28">
        <v>1406.05</v>
      </c>
      <c r="L178" s="28">
        <v>1362.55</v>
      </c>
      <c r="M178" s="28">
        <v>10.450530000000001</v>
      </c>
      <c r="N178" s="1"/>
      <c r="O178" s="1"/>
    </row>
    <row r="179" spans="1:15" ht="12.75" customHeight="1">
      <c r="A179" s="53">
        <v>170</v>
      </c>
      <c r="B179" s="28" t="s">
        <v>190</v>
      </c>
      <c r="C179" s="28">
        <v>2845.3</v>
      </c>
      <c r="D179" s="37">
        <v>2847.8166666666671</v>
      </c>
      <c r="E179" s="37">
        <v>2820.733333333334</v>
      </c>
      <c r="F179" s="37">
        <v>2796.166666666667</v>
      </c>
      <c r="G179" s="37">
        <v>2769.0833333333339</v>
      </c>
      <c r="H179" s="37">
        <v>2872.3833333333341</v>
      </c>
      <c r="I179" s="37">
        <v>2899.4666666666672</v>
      </c>
      <c r="J179" s="37">
        <v>2924.0333333333342</v>
      </c>
      <c r="K179" s="28">
        <v>2874.9</v>
      </c>
      <c r="L179" s="28">
        <v>2823.25</v>
      </c>
      <c r="M179" s="28">
        <v>4.0362099999999996</v>
      </c>
      <c r="N179" s="1"/>
      <c r="O179" s="1"/>
    </row>
    <row r="180" spans="1:15" ht="12.75" customHeight="1">
      <c r="A180" s="53">
        <v>171</v>
      </c>
      <c r="B180" s="28" t="s">
        <v>826</v>
      </c>
      <c r="C180" s="28">
        <v>569.85</v>
      </c>
      <c r="D180" s="37">
        <v>566.61666666666667</v>
      </c>
      <c r="E180" s="37">
        <v>560.7833333333333</v>
      </c>
      <c r="F180" s="37">
        <v>551.71666666666658</v>
      </c>
      <c r="G180" s="37">
        <v>545.88333333333321</v>
      </c>
      <c r="H180" s="37">
        <v>575.68333333333339</v>
      </c>
      <c r="I180" s="37">
        <v>581.51666666666665</v>
      </c>
      <c r="J180" s="37">
        <v>590.58333333333348</v>
      </c>
      <c r="K180" s="28">
        <v>572.45000000000005</v>
      </c>
      <c r="L180" s="28">
        <v>557.54999999999995</v>
      </c>
      <c r="M180" s="28">
        <v>3.9749599999999998</v>
      </c>
      <c r="N180" s="1"/>
      <c r="O180" s="1"/>
    </row>
    <row r="181" spans="1:15" ht="12.75" customHeight="1">
      <c r="A181" s="53">
        <v>172</v>
      </c>
      <c r="B181" s="28" t="s">
        <v>188</v>
      </c>
      <c r="C181" s="28">
        <v>530.70000000000005</v>
      </c>
      <c r="D181" s="37">
        <v>529.2166666666667</v>
      </c>
      <c r="E181" s="37">
        <v>526.63333333333344</v>
      </c>
      <c r="F181" s="37">
        <v>522.56666666666672</v>
      </c>
      <c r="G181" s="37">
        <v>519.98333333333346</v>
      </c>
      <c r="H181" s="37">
        <v>533.28333333333342</v>
      </c>
      <c r="I181" s="37">
        <v>535.86666666666667</v>
      </c>
      <c r="J181" s="37">
        <v>539.93333333333339</v>
      </c>
      <c r="K181" s="28">
        <v>531.79999999999995</v>
      </c>
      <c r="L181" s="28">
        <v>525.15</v>
      </c>
      <c r="M181" s="28">
        <v>121.54012</v>
      </c>
      <c r="N181" s="1"/>
      <c r="O181" s="1"/>
    </row>
    <row r="182" spans="1:15" ht="12.75" customHeight="1">
      <c r="A182" s="53">
        <v>173</v>
      </c>
      <c r="B182" s="28" t="s">
        <v>186</v>
      </c>
      <c r="C182" s="28">
        <v>81.599999999999994</v>
      </c>
      <c r="D182" s="37">
        <v>80.866666666666674</v>
      </c>
      <c r="E182" s="37">
        <v>79.533333333333346</v>
      </c>
      <c r="F182" s="37">
        <v>77.466666666666669</v>
      </c>
      <c r="G182" s="37">
        <v>76.13333333333334</v>
      </c>
      <c r="H182" s="37">
        <v>82.933333333333351</v>
      </c>
      <c r="I182" s="37">
        <v>84.266666666666666</v>
      </c>
      <c r="J182" s="37">
        <v>86.333333333333357</v>
      </c>
      <c r="K182" s="28">
        <v>82.2</v>
      </c>
      <c r="L182" s="28">
        <v>78.8</v>
      </c>
      <c r="M182" s="28">
        <v>406.40280999999999</v>
      </c>
      <c r="N182" s="1"/>
      <c r="O182" s="1"/>
    </row>
    <row r="183" spans="1:15" ht="12.75" customHeight="1">
      <c r="A183" s="53">
        <v>174</v>
      </c>
      <c r="B183" s="28" t="s">
        <v>193</v>
      </c>
      <c r="C183" s="28">
        <v>913.45</v>
      </c>
      <c r="D183" s="37">
        <v>914.4666666666667</v>
      </c>
      <c r="E183" s="37">
        <v>906.13333333333344</v>
      </c>
      <c r="F183" s="37">
        <v>898.81666666666672</v>
      </c>
      <c r="G183" s="37">
        <v>890.48333333333346</v>
      </c>
      <c r="H183" s="37">
        <v>921.78333333333342</v>
      </c>
      <c r="I183" s="37">
        <v>930.11666666666667</v>
      </c>
      <c r="J183" s="37">
        <v>937.43333333333339</v>
      </c>
      <c r="K183" s="28">
        <v>922.8</v>
      </c>
      <c r="L183" s="28">
        <v>907.15</v>
      </c>
      <c r="M183" s="28">
        <v>13.84417</v>
      </c>
      <c r="N183" s="1"/>
      <c r="O183" s="1"/>
    </row>
    <row r="184" spans="1:15" ht="12.75" customHeight="1">
      <c r="A184" s="53">
        <v>175</v>
      </c>
      <c r="B184" s="28" t="s">
        <v>194</v>
      </c>
      <c r="C184" s="28">
        <v>477.2</v>
      </c>
      <c r="D184" s="37">
        <v>479.13333333333327</v>
      </c>
      <c r="E184" s="37">
        <v>472.11666666666656</v>
      </c>
      <c r="F184" s="37">
        <v>467.0333333333333</v>
      </c>
      <c r="G184" s="37">
        <v>460.01666666666659</v>
      </c>
      <c r="H184" s="37">
        <v>484.21666666666653</v>
      </c>
      <c r="I184" s="37">
        <v>491.23333333333329</v>
      </c>
      <c r="J184" s="37">
        <v>496.31666666666649</v>
      </c>
      <c r="K184" s="28">
        <v>486.15</v>
      </c>
      <c r="L184" s="28">
        <v>474.05</v>
      </c>
      <c r="M184" s="28">
        <v>11.136290000000001</v>
      </c>
      <c r="N184" s="1"/>
      <c r="O184" s="1"/>
    </row>
    <row r="185" spans="1:15" ht="12.75" customHeight="1">
      <c r="A185" s="53">
        <v>176</v>
      </c>
      <c r="B185" s="28" t="s">
        <v>275</v>
      </c>
      <c r="C185" s="28">
        <v>591.70000000000005</v>
      </c>
      <c r="D185" s="37">
        <v>587.5</v>
      </c>
      <c r="E185" s="37">
        <v>582.20000000000005</v>
      </c>
      <c r="F185" s="37">
        <v>572.70000000000005</v>
      </c>
      <c r="G185" s="37">
        <v>567.40000000000009</v>
      </c>
      <c r="H185" s="37">
        <v>597</v>
      </c>
      <c r="I185" s="37">
        <v>602.29999999999995</v>
      </c>
      <c r="J185" s="37">
        <v>611.79999999999995</v>
      </c>
      <c r="K185" s="28">
        <v>592.79999999999995</v>
      </c>
      <c r="L185" s="28">
        <v>578</v>
      </c>
      <c r="M185" s="28">
        <v>4.3833399999999996</v>
      </c>
      <c r="N185" s="1"/>
      <c r="O185" s="1"/>
    </row>
    <row r="186" spans="1:15" ht="12.75" customHeight="1">
      <c r="A186" s="53">
        <v>177</v>
      </c>
      <c r="B186" s="28" t="s">
        <v>206</v>
      </c>
      <c r="C186" s="28">
        <v>952.55</v>
      </c>
      <c r="D186" s="37">
        <v>956</v>
      </c>
      <c r="E186" s="37">
        <v>947.5</v>
      </c>
      <c r="F186" s="37">
        <v>942.45</v>
      </c>
      <c r="G186" s="37">
        <v>933.95</v>
      </c>
      <c r="H186" s="37">
        <v>961.05</v>
      </c>
      <c r="I186" s="37">
        <v>969.55</v>
      </c>
      <c r="J186" s="37">
        <v>974.59999999999991</v>
      </c>
      <c r="K186" s="28">
        <v>964.5</v>
      </c>
      <c r="L186" s="28">
        <v>950.95</v>
      </c>
      <c r="M186" s="28">
        <v>6.5326300000000002</v>
      </c>
      <c r="N186" s="1"/>
      <c r="O186" s="1"/>
    </row>
    <row r="187" spans="1:15" ht="12.75" customHeight="1">
      <c r="A187" s="53">
        <v>178</v>
      </c>
      <c r="B187" s="28" t="s">
        <v>195</v>
      </c>
      <c r="C187" s="28">
        <v>1118.9000000000001</v>
      </c>
      <c r="D187" s="37">
        <v>1115.6666666666667</v>
      </c>
      <c r="E187" s="37">
        <v>1071.3333333333335</v>
      </c>
      <c r="F187" s="37">
        <v>1023.7666666666667</v>
      </c>
      <c r="G187" s="37">
        <v>979.43333333333339</v>
      </c>
      <c r="H187" s="37">
        <v>1163.2333333333336</v>
      </c>
      <c r="I187" s="37">
        <v>1207.5666666666671</v>
      </c>
      <c r="J187" s="37">
        <v>1255.1333333333337</v>
      </c>
      <c r="K187" s="28">
        <v>1160</v>
      </c>
      <c r="L187" s="28">
        <v>1068.0999999999999</v>
      </c>
      <c r="M187" s="28">
        <v>106.54214</v>
      </c>
      <c r="N187" s="1"/>
      <c r="O187" s="1"/>
    </row>
    <row r="188" spans="1:15" ht="12.75" customHeight="1">
      <c r="A188" s="53">
        <v>179</v>
      </c>
      <c r="B188" s="28" t="s">
        <v>503</v>
      </c>
      <c r="C188" s="28">
        <v>1094.4000000000001</v>
      </c>
      <c r="D188" s="37">
        <v>1098.25</v>
      </c>
      <c r="E188" s="37">
        <v>1078.1500000000001</v>
      </c>
      <c r="F188" s="37">
        <v>1061.9000000000001</v>
      </c>
      <c r="G188" s="37">
        <v>1041.8000000000002</v>
      </c>
      <c r="H188" s="37">
        <v>1114.5</v>
      </c>
      <c r="I188" s="37">
        <v>1134.5999999999999</v>
      </c>
      <c r="J188" s="37">
        <v>1150.8499999999999</v>
      </c>
      <c r="K188" s="28">
        <v>1118.3499999999999</v>
      </c>
      <c r="L188" s="28">
        <v>1082</v>
      </c>
      <c r="M188" s="28">
        <v>4.5137900000000002</v>
      </c>
      <c r="N188" s="1"/>
      <c r="O188" s="1"/>
    </row>
    <row r="189" spans="1:15" ht="12.75" customHeight="1">
      <c r="A189" s="53">
        <v>180</v>
      </c>
      <c r="B189" s="28" t="s">
        <v>200</v>
      </c>
      <c r="C189" s="28">
        <v>3401.55</v>
      </c>
      <c r="D189" s="37">
        <v>3400.6</v>
      </c>
      <c r="E189" s="37">
        <v>3382.2</v>
      </c>
      <c r="F189" s="37">
        <v>3362.85</v>
      </c>
      <c r="G189" s="37">
        <v>3344.45</v>
      </c>
      <c r="H189" s="37">
        <v>3419.95</v>
      </c>
      <c r="I189" s="37">
        <v>3438.3500000000004</v>
      </c>
      <c r="J189" s="37">
        <v>3457.7</v>
      </c>
      <c r="K189" s="28">
        <v>3419</v>
      </c>
      <c r="L189" s="28">
        <v>3381.25</v>
      </c>
      <c r="M189" s="28">
        <v>14.72354</v>
      </c>
      <c r="N189" s="1"/>
      <c r="O189" s="1"/>
    </row>
    <row r="190" spans="1:15" ht="12.75" customHeight="1">
      <c r="A190" s="53">
        <v>181</v>
      </c>
      <c r="B190" s="28" t="s">
        <v>196</v>
      </c>
      <c r="C190" s="28">
        <v>763.45</v>
      </c>
      <c r="D190" s="37">
        <v>766.63333333333321</v>
      </c>
      <c r="E190" s="37">
        <v>757.36666666666645</v>
      </c>
      <c r="F190" s="37">
        <v>751.28333333333319</v>
      </c>
      <c r="G190" s="37">
        <v>742.01666666666642</v>
      </c>
      <c r="H190" s="37">
        <v>772.71666666666647</v>
      </c>
      <c r="I190" s="37">
        <v>781.98333333333335</v>
      </c>
      <c r="J190" s="37">
        <v>788.06666666666649</v>
      </c>
      <c r="K190" s="28">
        <v>775.9</v>
      </c>
      <c r="L190" s="28">
        <v>760.55</v>
      </c>
      <c r="M190" s="28">
        <v>22.573049999999999</v>
      </c>
      <c r="N190" s="1"/>
      <c r="O190" s="1"/>
    </row>
    <row r="191" spans="1:15" ht="12.75" customHeight="1">
      <c r="A191" s="53">
        <v>182</v>
      </c>
      <c r="B191" s="28" t="s">
        <v>276</v>
      </c>
      <c r="C191" s="28">
        <v>10238.049999999999</v>
      </c>
      <c r="D191" s="37">
        <v>10037.216666666667</v>
      </c>
      <c r="E191" s="37">
        <v>9699.4833333333336</v>
      </c>
      <c r="F191" s="37">
        <v>9160.9166666666661</v>
      </c>
      <c r="G191" s="37">
        <v>8823.1833333333325</v>
      </c>
      <c r="H191" s="37">
        <v>10575.783333333335</v>
      </c>
      <c r="I191" s="37">
        <v>10913.516666666668</v>
      </c>
      <c r="J191" s="37">
        <v>11452.083333333336</v>
      </c>
      <c r="K191" s="28">
        <v>10374.950000000001</v>
      </c>
      <c r="L191" s="28">
        <v>9498.65</v>
      </c>
      <c r="M191" s="28">
        <v>19.451840000000001</v>
      </c>
      <c r="N191" s="1"/>
      <c r="O191" s="1"/>
    </row>
    <row r="192" spans="1:15" ht="12.75" customHeight="1">
      <c r="A192" s="53">
        <v>183</v>
      </c>
      <c r="B192" s="28" t="s">
        <v>197</v>
      </c>
      <c r="C192" s="28">
        <v>477.55</v>
      </c>
      <c r="D192" s="37">
        <v>476.33333333333331</v>
      </c>
      <c r="E192" s="37">
        <v>471.21666666666664</v>
      </c>
      <c r="F192" s="37">
        <v>464.88333333333333</v>
      </c>
      <c r="G192" s="37">
        <v>459.76666666666665</v>
      </c>
      <c r="H192" s="37">
        <v>482.66666666666663</v>
      </c>
      <c r="I192" s="37">
        <v>487.7833333333333</v>
      </c>
      <c r="J192" s="37">
        <v>494.11666666666662</v>
      </c>
      <c r="K192" s="28">
        <v>481.45</v>
      </c>
      <c r="L192" s="28">
        <v>470</v>
      </c>
      <c r="M192" s="28">
        <v>134.8289</v>
      </c>
      <c r="N192" s="1"/>
      <c r="O192" s="1"/>
    </row>
    <row r="193" spans="1:15" ht="12.75" customHeight="1">
      <c r="A193" s="53">
        <v>184</v>
      </c>
      <c r="B193" s="28" t="s">
        <v>198</v>
      </c>
      <c r="C193" s="28">
        <v>232.4</v>
      </c>
      <c r="D193" s="37">
        <v>232.23333333333335</v>
      </c>
      <c r="E193" s="37">
        <v>228.76666666666671</v>
      </c>
      <c r="F193" s="37">
        <v>225.13333333333335</v>
      </c>
      <c r="G193" s="37">
        <v>221.66666666666671</v>
      </c>
      <c r="H193" s="37">
        <v>235.8666666666667</v>
      </c>
      <c r="I193" s="37">
        <v>239.33333333333334</v>
      </c>
      <c r="J193" s="37">
        <v>242.9666666666667</v>
      </c>
      <c r="K193" s="28">
        <v>235.7</v>
      </c>
      <c r="L193" s="28">
        <v>228.6</v>
      </c>
      <c r="M193" s="28">
        <v>233.05681999999999</v>
      </c>
      <c r="N193" s="1"/>
      <c r="O193" s="1"/>
    </row>
    <row r="194" spans="1:15" ht="12.75" customHeight="1">
      <c r="A194" s="53">
        <v>185</v>
      </c>
      <c r="B194" s="28" t="s">
        <v>199</v>
      </c>
      <c r="C194" s="28">
        <v>112.65</v>
      </c>
      <c r="D194" s="37">
        <v>111.45</v>
      </c>
      <c r="E194" s="37">
        <v>110</v>
      </c>
      <c r="F194" s="37">
        <v>107.35</v>
      </c>
      <c r="G194" s="37">
        <v>105.89999999999999</v>
      </c>
      <c r="H194" s="37">
        <v>114.10000000000001</v>
      </c>
      <c r="I194" s="37">
        <v>115.55000000000003</v>
      </c>
      <c r="J194" s="37">
        <v>118.20000000000002</v>
      </c>
      <c r="K194" s="28">
        <v>112.9</v>
      </c>
      <c r="L194" s="28">
        <v>108.8</v>
      </c>
      <c r="M194" s="28">
        <v>959.42332999999996</v>
      </c>
      <c r="N194" s="1"/>
      <c r="O194" s="1"/>
    </row>
    <row r="195" spans="1:15" ht="12.75" customHeight="1">
      <c r="A195" s="53">
        <v>186</v>
      </c>
      <c r="B195" s="28" t="s">
        <v>201</v>
      </c>
      <c r="C195" s="28">
        <v>1065.9000000000001</v>
      </c>
      <c r="D195" s="37">
        <v>1068.1000000000001</v>
      </c>
      <c r="E195" s="37">
        <v>1059.8000000000002</v>
      </c>
      <c r="F195" s="37">
        <v>1053.7</v>
      </c>
      <c r="G195" s="37">
        <v>1045.4000000000001</v>
      </c>
      <c r="H195" s="37">
        <v>1074.2000000000003</v>
      </c>
      <c r="I195" s="37">
        <v>1082.5</v>
      </c>
      <c r="J195" s="37">
        <v>1088.6000000000004</v>
      </c>
      <c r="K195" s="28">
        <v>1076.4000000000001</v>
      </c>
      <c r="L195" s="28">
        <v>1062</v>
      </c>
      <c r="M195" s="28">
        <v>17.715610000000002</v>
      </c>
      <c r="N195" s="1"/>
      <c r="O195" s="1"/>
    </row>
    <row r="196" spans="1:15" ht="12.75" customHeight="1">
      <c r="A196" s="53">
        <v>187</v>
      </c>
      <c r="B196" s="28" t="s">
        <v>182</v>
      </c>
      <c r="C196" s="28">
        <v>749.9</v>
      </c>
      <c r="D196" s="37">
        <v>747.13333333333333</v>
      </c>
      <c r="E196" s="37">
        <v>738.26666666666665</v>
      </c>
      <c r="F196" s="37">
        <v>726.63333333333333</v>
      </c>
      <c r="G196" s="37">
        <v>717.76666666666665</v>
      </c>
      <c r="H196" s="37">
        <v>758.76666666666665</v>
      </c>
      <c r="I196" s="37">
        <v>767.63333333333321</v>
      </c>
      <c r="J196" s="37">
        <v>779.26666666666665</v>
      </c>
      <c r="K196" s="28">
        <v>756</v>
      </c>
      <c r="L196" s="28">
        <v>735.5</v>
      </c>
      <c r="M196" s="28">
        <v>4.1906100000000004</v>
      </c>
      <c r="N196" s="1"/>
      <c r="O196" s="1"/>
    </row>
    <row r="197" spans="1:15" ht="12.75" customHeight="1">
      <c r="A197" s="53">
        <v>188</v>
      </c>
      <c r="B197" s="28" t="s">
        <v>202</v>
      </c>
      <c r="C197" s="28">
        <v>2471.9499999999998</v>
      </c>
      <c r="D197" s="37">
        <v>2475.6166666666668</v>
      </c>
      <c r="E197" s="37">
        <v>2458.2333333333336</v>
      </c>
      <c r="F197" s="37">
        <v>2444.5166666666669</v>
      </c>
      <c r="G197" s="37">
        <v>2427.1333333333337</v>
      </c>
      <c r="H197" s="37">
        <v>2489.3333333333335</v>
      </c>
      <c r="I197" s="37">
        <v>2506.7166666666667</v>
      </c>
      <c r="J197" s="37">
        <v>2520.4333333333334</v>
      </c>
      <c r="K197" s="28">
        <v>2493</v>
      </c>
      <c r="L197" s="28">
        <v>2461.9</v>
      </c>
      <c r="M197" s="28">
        <v>7.6142000000000003</v>
      </c>
      <c r="N197" s="1"/>
      <c r="O197" s="1"/>
    </row>
    <row r="198" spans="1:15" ht="12.75" customHeight="1">
      <c r="A198" s="53">
        <v>189</v>
      </c>
      <c r="B198" s="28" t="s">
        <v>203</v>
      </c>
      <c r="C198" s="28">
        <v>1539.95</v>
      </c>
      <c r="D198" s="37">
        <v>1544</v>
      </c>
      <c r="E198" s="37">
        <v>1528</v>
      </c>
      <c r="F198" s="37">
        <v>1516.05</v>
      </c>
      <c r="G198" s="37">
        <v>1500.05</v>
      </c>
      <c r="H198" s="37">
        <v>1555.95</v>
      </c>
      <c r="I198" s="37">
        <v>1571.95</v>
      </c>
      <c r="J198" s="37">
        <v>1583.9</v>
      </c>
      <c r="K198" s="28">
        <v>1560</v>
      </c>
      <c r="L198" s="28">
        <v>1532.05</v>
      </c>
      <c r="M198" s="28">
        <v>4.52576</v>
      </c>
      <c r="N198" s="1"/>
      <c r="O198" s="1"/>
    </row>
    <row r="199" spans="1:15" ht="12.75" customHeight="1">
      <c r="A199" s="53">
        <v>190</v>
      </c>
      <c r="B199" s="28" t="s">
        <v>204</v>
      </c>
      <c r="C199" s="28">
        <v>579.20000000000005</v>
      </c>
      <c r="D199" s="37">
        <v>572.25</v>
      </c>
      <c r="E199" s="37">
        <v>560.6</v>
      </c>
      <c r="F199" s="37">
        <v>542</v>
      </c>
      <c r="G199" s="37">
        <v>530.35</v>
      </c>
      <c r="H199" s="37">
        <v>590.85</v>
      </c>
      <c r="I199" s="37">
        <v>602.50000000000011</v>
      </c>
      <c r="J199" s="37">
        <v>621.1</v>
      </c>
      <c r="K199" s="28">
        <v>583.9</v>
      </c>
      <c r="L199" s="28">
        <v>553.65</v>
      </c>
      <c r="M199" s="28">
        <v>10.403169999999999</v>
      </c>
      <c r="N199" s="1"/>
      <c r="O199" s="1"/>
    </row>
    <row r="200" spans="1:15" ht="12.75" customHeight="1">
      <c r="A200" s="53">
        <v>191</v>
      </c>
      <c r="B200" s="28" t="s">
        <v>205</v>
      </c>
      <c r="C200" s="28">
        <v>1382.75</v>
      </c>
      <c r="D200" s="37">
        <v>1368.6666666666667</v>
      </c>
      <c r="E200" s="37">
        <v>1346.7333333333336</v>
      </c>
      <c r="F200" s="37">
        <v>1310.7166666666669</v>
      </c>
      <c r="G200" s="37">
        <v>1288.7833333333338</v>
      </c>
      <c r="H200" s="37">
        <v>1404.6833333333334</v>
      </c>
      <c r="I200" s="37">
        <v>1426.6166666666663</v>
      </c>
      <c r="J200" s="37">
        <v>1462.6333333333332</v>
      </c>
      <c r="K200" s="28">
        <v>1390.6</v>
      </c>
      <c r="L200" s="28">
        <v>1332.65</v>
      </c>
      <c r="M200" s="28">
        <v>11.593389999999999</v>
      </c>
      <c r="N200" s="1"/>
      <c r="O200" s="1"/>
    </row>
    <row r="201" spans="1:15" ht="12.75" customHeight="1">
      <c r="A201" s="53">
        <v>192</v>
      </c>
      <c r="B201" s="28" t="s">
        <v>510</v>
      </c>
      <c r="C201" s="28">
        <v>37.6</v>
      </c>
      <c r="D201" s="37">
        <v>37.75</v>
      </c>
      <c r="E201" s="37">
        <v>36.85</v>
      </c>
      <c r="F201" s="37">
        <v>36.1</v>
      </c>
      <c r="G201" s="37">
        <v>35.200000000000003</v>
      </c>
      <c r="H201" s="37">
        <v>38.5</v>
      </c>
      <c r="I201" s="37">
        <v>39.400000000000006</v>
      </c>
      <c r="J201" s="37">
        <v>40.15</v>
      </c>
      <c r="K201" s="28">
        <v>38.65</v>
      </c>
      <c r="L201" s="28">
        <v>37</v>
      </c>
      <c r="M201" s="28">
        <v>72.537679999999995</v>
      </c>
      <c r="N201" s="1"/>
      <c r="O201" s="1"/>
    </row>
    <row r="202" spans="1:15" ht="12.75" customHeight="1">
      <c r="A202" s="53">
        <v>193</v>
      </c>
      <c r="B202" s="28" t="s">
        <v>209</v>
      </c>
      <c r="C202" s="28">
        <v>788.9</v>
      </c>
      <c r="D202" s="37">
        <v>782.30000000000007</v>
      </c>
      <c r="E202" s="37">
        <v>774.60000000000014</v>
      </c>
      <c r="F202" s="37">
        <v>760.30000000000007</v>
      </c>
      <c r="G202" s="37">
        <v>752.60000000000014</v>
      </c>
      <c r="H202" s="37">
        <v>796.60000000000014</v>
      </c>
      <c r="I202" s="37">
        <v>804.30000000000018</v>
      </c>
      <c r="J202" s="37">
        <v>818.60000000000014</v>
      </c>
      <c r="K202" s="28">
        <v>790</v>
      </c>
      <c r="L202" s="28">
        <v>768</v>
      </c>
      <c r="M202" s="28">
        <v>37.445320000000002</v>
      </c>
      <c r="N202" s="1"/>
      <c r="O202" s="1"/>
    </row>
    <row r="203" spans="1:15" ht="12.75" customHeight="1">
      <c r="A203" s="53">
        <v>194</v>
      </c>
      <c r="B203" s="28" t="s">
        <v>208</v>
      </c>
      <c r="C203" s="28">
        <v>6559.3</v>
      </c>
      <c r="D203" s="37">
        <v>6561.4833333333336</v>
      </c>
      <c r="E203" s="37">
        <v>6512.8166666666675</v>
      </c>
      <c r="F203" s="37">
        <v>6466.3333333333339</v>
      </c>
      <c r="G203" s="37">
        <v>6417.6666666666679</v>
      </c>
      <c r="H203" s="37">
        <v>6607.9666666666672</v>
      </c>
      <c r="I203" s="37">
        <v>6656.6333333333332</v>
      </c>
      <c r="J203" s="37">
        <v>6703.1166666666668</v>
      </c>
      <c r="K203" s="28">
        <v>6610.15</v>
      </c>
      <c r="L203" s="28">
        <v>6515</v>
      </c>
      <c r="M203" s="28">
        <v>2.6993200000000002</v>
      </c>
      <c r="N203" s="1"/>
      <c r="O203" s="1"/>
    </row>
    <row r="204" spans="1:15" ht="12.75" customHeight="1">
      <c r="A204" s="53">
        <v>195</v>
      </c>
      <c r="B204" s="28" t="s">
        <v>277</v>
      </c>
      <c r="C204" s="28">
        <v>39.950000000000003</v>
      </c>
      <c r="D204" s="37">
        <v>40</v>
      </c>
      <c r="E204" s="37">
        <v>39.700000000000003</v>
      </c>
      <c r="F204" s="37">
        <v>39.450000000000003</v>
      </c>
      <c r="G204" s="37">
        <v>39.150000000000006</v>
      </c>
      <c r="H204" s="37">
        <v>40.25</v>
      </c>
      <c r="I204" s="37">
        <v>40.549999999999997</v>
      </c>
      <c r="J204" s="37">
        <v>40.799999999999997</v>
      </c>
      <c r="K204" s="28">
        <v>40.299999999999997</v>
      </c>
      <c r="L204" s="28">
        <v>39.75</v>
      </c>
      <c r="M204" s="28">
        <v>47.020949999999999</v>
      </c>
      <c r="N204" s="1"/>
      <c r="O204" s="1"/>
    </row>
    <row r="205" spans="1:15" ht="12.75" customHeight="1">
      <c r="A205" s="53">
        <v>196</v>
      </c>
      <c r="B205" s="28" t="s">
        <v>207</v>
      </c>
      <c r="C205" s="28">
        <v>1644.3</v>
      </c>
      <c r="D205" s="37">
        <v>1639.3999999999999</v>
      </c>
      <c r="E205" s="37">
        <v>1629.1499999999996</v>
      </c>
      <c r="F205" s="37">
        <v>1613.9999999999998</v>
      </c>
      <c r="G205" s="37">
        <v>1603.7499999999995</v>
      </c>
      <c r="H205" s="37">
        <v>1654.5499999999997</v>
      </c>
      <c r="I205" s="37">
        <v>1664.8000000000002</v>
      </c>
      <c r="J205" s="37">
        <v>1679.9499999999998</v>
      </c>
      <c r="K205" s="28">
        <v>1649.65</v>
      </c>
      <c r="L205" s="28">
        <v>1624.25</v>
      </c>
      <c r="M205" s="28">
        <v>1.31955</v>
      </c>
      <c r="N205" s="1"/>
      <c r="O205" s="1"/>
    </row>
    <row r="206" spans="1:15" ht="12.75" customHeight="1">
      <c r="A206" s="53">
        <v>197</v>
      </c>
      <c r="B206" s="28" t="s">
        <v>154</v>
      </c>
      <c r="C206" s="28">
        <v>788.25</v>
      </c>
      <c r="D206" s="37">
        <v>788.4666666666667</v>
      </c>
      <c r="E206" s="37">
        <v>778.93333333333339</v>
      </c>
      <c r="F206" s="37">
        <v>769.61666666666667</v>
      </c>
      <c r="G206" s="37">
        <v>760.08333333333337</v>
      </c>
      <c r="H206" s="37">
        <v>797.78333333333342</v>
      </c>
      <c r="I206" s="37">
        <v>807.31666666666672</v>
      </c>
      <c r="J206" s="37">
        <v>816.63333333333344</v>
      </c>
      <c r="K206" s="28">
        <v>798</v>
      </c>
      <c r="L206" s="28">
        <v>779.15</v>
      </c>
      <c r="M206" s="28">
        <v>8.1551500000000008</v>
      </c>
      <c r="N206" s="1"/>
      <c r="O206" s="1"/>
    </row>
    <row r="207" spans="1:15" ht="12.75" customHeight="1">
      <c r="A207" s="53">
        <v>198</v>
      </c>
      <c r="B207" s="28" t="s">
        <v>279</v>
      </c>
      <c r="C207" s="28">
        <v>1025.5</v>
      </c>
      <c r="D207" s="37">
        <v>1020.8000000000001</v>
      </c>
      <c r="E207" s="37">
        <v>1007.3500000000001</v>
      </c>
      <c r="F207" s="37">
        <v>989.2</v>
      </c>
      <c r="G207" s="37">
        <v>975.75000000000011</v>
      </c>
      <c r="H207" s="37">
        <v>1038.9500000000003</v>
      </c>
      <c r="I207" s="37">
        <v>1052.4000000000001</v>
      </c>
      <c r="J207" s="37">
        <v>1070.5500000000002</v>
      </c>
      <c r="K207" s="28">
        <v>1034.25</v>
      </c>
      <c r="L207" s="28">
        <v>1002.65</v>
      </c>
      <c r="M207" s="28">
        <v>10.078530000000001</v>
      </c>
      <c r="N207" s="1"/>
      <c r="O207" s="1"/>
    </row>
    <row r="208" spans="1:15" ht="12.75" customHeight="1">
      <c r="A208" s="53">
        <v>199</v>
      </c>
      <c r="B208" s="28" t="s">
        <v>210</v>
      </c>
      <c r="C208" s="28">
        <v>262.45</v>
      </c>
      <c r="D208" s="37">
        <v>260.90000000000003</v>
      </c>
      <c r="E208" s="37">
        <v>256.85000000000008</v>
      </c>
      <c r="F208" s="37">
        <v>251.25000000000006</v>
      </c>
      <c r="G208" s="37">
        <v>247.2000000000001</v>
      </c>
      <c r="H208" s="37">
        <v>266.50000000000006</v>
      </c>
      <c r="I208" s="37">
        <v>270.55</v>
      </c>
      <c r="J208" s="37">
        <v>276.15000000000003</v>
      </c>
      <c r="K208" s="28">
        <v>264.95</v>
      </c>
      <c r="L208" s="28">
        <v>255.3</v>
      </c>
      <c r="M208" s="28">
        <v>143.99499</v>
      </c>
      <c r="N208" s="1"/>
      <c r="O208" s="1"/>
    </row>
    <row r="209" spans="1:15" ht="12.75" customHeight="1">
      <c r="A209" s="53">
        <v>200</v>
      </c>
      <c r="B209" s="28" t="s">
        <v>127</v>
      </c>
      <c r="C209" s="28">
        <v>8.6999999999999993</v>
      </c>
      <c r="D209" s="37">
        <v>8.7333333333333343</v>
      </c>
      <c r="E209" s="37">
        <v>8.5666666666666682</v>
      </c>
      <c r="F209" s="37">
        <v>8.4333333333333336</v>
      </c>
      <c r="G209" s="37">
        <v>8.2666666666666675</v>
      </c>
      <c r="H209" s="37">
        <v>8.8666666666666689</v>
      </c>
      <c r="I209" s="37">
        <v>9.0333333333333332</v>
      </c>
      <c r="J209" s="37">
        <v>9.1666666666666696</v>
      </c>
      <c r="K209" s="28">
        <v>8.9</v>
      </c>
      <c r="L209" s="28">
        <v>8.6</v>
      </c>
      <c r="M209" s="28">
        <v>756.41148999999996</v>
      </c>
      <c r="N209" s="1"/>
      <c r="O209" s="1"/>
    </row>
    <row r="210" spans="1:15" ht="12.75" customHeight="1">
      <c r="A210" s="53">
        <v>201</v>
      </c>
      <c r="B210" s="28" t="s">
        <v>211</v>
      </c>
      <c r="C210" s="28">
        <v>1007.4</v>
      </c>
      <c r="D210" s="37">
        <v>1004.5333333333333</v>
      </c>
      <c r="E210" s="37">
        <v>994.11666666666656</v>
      </c>
      <c r="F210" s="37">
        <v>980.83333333333326</v>
      </c>
      <c r="G210" s="37">
        <v>970.41666666666652</v>
      </c>
      <c r="H210" s="37">
        <v>1017.8166666666666</v>
      </c>
      <c r="I210" s="37">
        <v>1028.2333333333333</v>
      </c>
      <c r="J210" s="37">
        <v>1041.5166666666667</v>
      </c>
      <c r="K210" s="28">
        <v>1014.95</v>
      </c>
      <c r="L210" s="28">
        <v>991.25</v>
      </c>
      <c r="M210" s="28">
        <v>20.36111</v>
      </c>
      <c r="N210" s="1"/>
      <c r="O210" s="1"/>
    </row>
    <row r="211" spans="1:15" ht="12.75" customHeight="1">
      <c r="A211" s="53">
        <v>202</v>
      </c>
      <c r="B211" s="28" t="s">
        <v>280</v>
      </c>
      <c r="C211" s="28">
        <v>1786.15</v>
      </c>
      <c r="D211" s="37">
        <v>1791.5166666666667</v>
      </c>
      <c r="E211" s="37">
        <v>1764.6333333333332</v>
      </c>
      <c r="F211" s="37">
        <v>1743.1166666666666</v>
      </c>
      <c r="G211" s="37">
        <v>1716.2333333333331</v>
      </c>
      <c r="H211" s="37">
        <v>1813.0333333333333</v>
      </c>
      <c r="I211" s="37">
        <v>1839.916666666667</v>
      </c>
      <c r="J211" s="37">
        <v>1861.4333333333334</v>
      </c>
      <c r="K211" s="28">
        <v>1818.4</v>
      </c>
      <c r="L211" s="28">
        <v>1770</v>
      </c>
      <c r="M211" s="28">
        <v>1.1973100000000001</v>
      </c>
      <c r="N211" s="1"/>
      <c r="O211" s="1"/>
    </row>
    <row r="212" spans="1:15" ht="12.75" customHeight="1">
      <c r="A212" s="53">
        <v>203</v>
      </c>
      <c r="B212" s="28" t="s">
        <v>212</v>
      </c>
      <c r="C212" s="28">
        <v>436.1</v>
      </c>
      <c r="D212" s="37">
        <v>436.5333333333333</v>
      </c>
      <c r="E212" s="37">
        <v>434.56666666666661</v>
      </c>
      <c r="F212" s="37">
        <v>433.0333333333333</v>
      </c>
      <c r="G212" s="37">
        <v>431.06666666666661</v>
      </c>
      <c r="H212" s="37">
        <v>438.06666666666661</v>
      </c>
      <c r="I212" s="37">
        <v>440.0333333333333</v>
      </c>
      <c r="J212" s="37">
        <v>441.56666666666661</v>
      </c>
      <c r="K212" s="28">
        <v>438.5</v>
      </c>
      <c r="L212" s="28">
        <v>435</v>
      </c>
      <c r="M212" s="28">
        <v>35.46199</v>
      </c>
      <c r="N212" s="1"/>
      <c r="O212" s="1"/>
    </row>
    <row r="213" spans="1:15" ht="12.75" customHeight="1">
      <c r="A213" s="53">
        <v>204</v>
      </c>
      <c r="B213" s="28" t="s">
        <v>281</v>
      </c>
      <c r="C213" s="28">
        <v>15.3</v>
      </c>
      <c r="D213" s="37">
        <v>15.299999999999999</v>
      </c>
      <c r="E213" s="37">
        <v>15.149999999999999</v>
      </c>
      <c r="F213" s="37">
        <v>15</v>
      </c>
      <c r="G213" s="37">
        <v>14.85</v>
      </c>
      <c r="H213" s="37">
        <v>15.449999999999998</v>
      </c>
      <c r="I213" s="37">
        <v>15.6</v>
      </c>
      <c r="J213" s="37">
        <v>15.749999999999996</v>
      </c>
      <c r="K213" s="28">
        <v>15.45</v>
      </c>
      <c r="L213" s="28">
        <v>15.15</v>
      </c>
      <c r="M213" s="28">
        <v>737.02389000000005</v>
      </c>
      <c r="N213" s="1"/>
      <c r="O213" s="1"/>
    </row>
    <row r="214" spans="1:15" ht="12.75" customHeight="1">
      <c r="A214" s="53">
        <v>205</v>
      </c>
      <c r="B214" s="28" t="s">
        <v>213</v>
      </c>
      <c r="C214" s="37">
        <v>241.8</v>
      </c>
      <c r="D214" s="37">
        <v>243.65</v>
      </c>
      <c r="E214" s="37">
        <v>238.60000000000002</v>
      </c>
      <c r="F214" s="37">
        <v>235.4</v>
      </c>
      <c r="G214" s="37">
        <v>230.35000000000002</v>
      </c>
      <c r="H214" s="37">
        <v>246.85000000000002</v>
      </c>
      <c r="I214" s="37">
        <v>251.90000000000003</v>
      </c>
      <c r="J214" s="37">
        <v>255.10000000000002</v>
      </c>
      <c r="K214" s="37">
        <v>248.7</v>
      </c>
      <c r="L214" s="37">
        <v>240.45</v>
      </c>
      <c r="M214" s="37">
        <v>81.373180000000005</v>
      </c>
      <c r="N214" s="1"/>
      <c r="O214" s="1"/>
    </row>
    <row r="215" spans="1:15" ht="12.75" customHeight="1">
      <c r="A215" s="53">
        <v>206</v>
      </c>
      <c r="B215" s="28" t="s">
        <v>843</v>
      </c>
      <c r="C215" s="37">
        <v>61.75</v>
      </c>
      <c r="D215" s="37">
        <v>60.916666666666664</v>
      </c>
      <c r="E215" s="37">
        <v>58.733333333333327</v>
      </c>
      <c r="F215" s="37">
        <v>55.716666666666661</v>
      </c>
      <c r="G215" s="37">
        <v>53.533333333333324</v>
      </c>
      <c r="H215" s="37">
        <v>63.93333333333333</v>
      </c>
      <c r="I215" s="37">
        <v>66.116666666666674</v>
      </c>
      <c r="J215" s="37">
        <v>69.133333333333326</v>
      </c>
      <c r="K215" s="37">
        <v>63.1</v>
      </c>
      <c r="L215" s="37">
        <v>57.9</v>
      </c>
      <c r="M215" s="37">
        <v>3512.0895700000001</v>
      </c>
      <c r="N215" s="1"/>
      <c r="O215" s="1"/>
    </row>
    <row r="216" spans="1:15" ht="12.75" customHeight="1">
      <c r="A216" s="53">
        <v>207</v>
      </c>
      <c r="B216" s="28" t="s">
        <v>827</v>
      </c>
      <c r="C216" s="37">
        <v>386.85</v>
      </c>
      <c r="D216" s="37">
        <v>385.26666666666665</v>
      </c>
      <c r="E216" s="37">
        <v>382.0333333333333</v>
      </c>
      <c r="F216" s="37">
        <v>377.21666666666664</v>
      </c>
      <c r="G216" s="37">
        <v>373.98333333333329</v>
      </c>
      <c r="H216" s="37">
        <v>390.08333333333331</v>
      </c>
      <c r="I216" s="37">
        <v>393.31666666666666</v>
      </c>
      <c r="J216" s="37">
        <v>398.13333333333333</v>
      </c>
      <c r="K216" s="37">
        <v>388.5</v>
      </c>
      <c r="L216" s="37">
        <v>380.45</v>
      </c>
      <c r="M216" s="37">
        <v>47.882289999999998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282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283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284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214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215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216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217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218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219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220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221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222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223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224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225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226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227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228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3"/>
  <sheetViews>
    <sheetView zoomScale="85" zoomScaleNormal="85" workbookViewId="0">
      <pane ySplit="10" topLeftCell="A11" activePane="bottomLeft" state="frozen"/>
      <selection pane="bottomLeft" activeCell="J24" sqref="J24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34"/>
      <c r="B1" s="435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85" t="s">
        <v>285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44789</v>
      </c>
      <c r="L6" s="1"/>
      <c r="M6" s="1"/>
      <c r="N6" s="1"/>
      <c r="O6" s="1"/>
    </row>
    <row r="7" spans="1:15" ht="12.75" customHeight="1">
      <c r="B7" s="1"/>
      <c r="C7" s="1" t="s">
        <v>286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27" t="s">
        <v>16</v>
      </c>
      <c r="B9" s="429" t="s">
        <v>18</v>
      </c>
      <c r="C9" s="433" t="s">
        <v>20</v>
      </c>
      <c r="D9" s="433" t="s">
        <v>21</v>
      </c>
      <c r="E9" s="424" t="s">
        <v>22</v>
      </c>
      <c r="F9" s="425"/>
      <c r="G9" s="426"/>
      <c r="H9" s="424" t="s">
        <v>23</v>
      </c>
      <c r="I9" s="425"/>
      <c r="J9" s="426"/>
      <c r="K9" s="23"/>
      <c r="L9" s="24"/>
      <c r="M9" s="50"/>
      <c r="N9" s="1"/>
      <c r="O9" s="1"/>
    </row>
    <row r="10" spans="1:15" ht="42.75" customHeight="1">
      <c r="A10" s="431"/>
      <c r="B10" s="432"/>
      <c r="C10" s="432"/>
      <c r="D10" s="432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229</v>
      </c>
      <c r="N10" s="1"/>
      <c r="O10" s="1"/>
    </row>
    <row r="11" spans="1:15" ht="12" customHeight="1">
      <c r="A11" s="30">
        <v>1</v>
      </c>
      <c r="B11" s="280" t="s">
        <v>287</v>
      </c>
      <c r="C11" s="271">
        <v>22470.05</v>
      </c>
      <c r="D11" s="272">
        <v>22570.516666666666</v>
      </c>
      <c r="E11" s="272">
        <v>22141.033333333333</v>
      </c>
      <c r="F11" s="272">
        <v>21812.016666666666</v>
      </c>
      <c r="G11" s="272">
        <v>21382.533333333333</v>
      </c>
      <c r="H11" s="272">
        <v>22899.533333333333</v>
      </c>
      <c r="I11" s="272">
        <v>23329.016666666663</v>
      </c>
      <c r="J11" s="272">
        <v>23658.033333333333</v>
      </c>
      <c r="K11" s="271">
        <v>23000</v>
      </c>
      <c r="L11" s="271">
        <v>22241.5</v>
      </c>
      <c r="M11" s="271">
        <v>6.132E-2</v>
      </c>
      <c r="N11" s="1"/>
      <c r="O11" s="1"/>
    </row>
    <row r="12" spans="1:15" ht="12" customHeight="1">
      <c r="A12" s="30">
        <v>2</v>
      </c>
      <c r="B12" s="281" t="s">
        <v>288</v>
      </c>
      <c r="C12" s="271">
        <v>2797.25</v>
      </c>
      <c r="D12" s="272">
        <v>2807.0166666666664</v>
      </c>
      <c r="E12" s="272">
        <v>2776.333333333333</v>
      </c>
      <c r="F12" s="272">
        <v>2755.4166666666665</v>
      </c>
      <c r="G12" s="272">
        <v>2724.7333333333331</v>
      </c>
      <c r="H12" s="272">
        <v>2827.9333333333329</v>
      </c>
      <c r="I12" s="272">
        <v>2858.6166666666663</v>
      </c>
      <c r="J12" s="272">
        <v>2879.5333333333328</v>
      </c>
      <c r="K12" s="271">
        <v>2837.7</v>
      </c>
      <c r="L12" s="271">
        <v>2786.1</v>
      </c>
      <c r="M12" s="271">
        <v>3.86571</v>
      </c>
      <c r="N12" s="1"/>
      <c r="O12" s="1"/>
    </row>
    <row r="13" spans="1:15" ht="12" customHeight="1">
      <c r="A13" s="30">
        <v>3</v>
      </c>
      <c r="B13" s="281" t="s">
        <v>43</v>
      </c>
      <c r="C13" s="271">
        <v>2227.6</v>
      </c>
      <c r="D13" s="272">
        <v>2228.9833333333331</v>
      </c>
      <c r="E13" s="272">
        <v>2212.1666666666661</v>
      </c>
      <c r="F13" s="272">
        <v>2196.7333333333331</v>
      </c>
      <c r="G13" s="272">
        <v>2179.9166666666661</v>
      </c>
      <c r="H13" s="272">
        <v>2244.4166666666661</v>
      </c>
      <c r="I13" s="272">
        <v>2261.2333333333327</v>
      </c>
      <c r="J13" s="272">
        <v>2276.6666666666661</v>
      </c>
      <c r="K13" s="271">
        <v>2245.8000000000002</v>
      </c>
      <c r="L13" s="271">
        <v>2213.5500000000002</v>
      </c>
      <c r="M13" s="271">
        <v>1.8734</v>
      </c>
      <c r="N13" s="1"/>
      <c r="O13" s="1"/>
    </row>
    <row r="14" spans="1:15" ht="12" customHeight="1">
      <c r="A14" s="30">
        <v>4</v>
      </c>
      <c r="B14" s="281" t="s">
        <v>290</v>
      </c>
      <c r="C14" s="271">
        <v>2556.5</v>
      </c>
      <c r="D14" s="272">
        <v>2564.3833333333337</v>
      </c>
      <c r="E14" s="272">
        <v>2512.1666666666674</v>
      </c>
      <c r="F14" s="272">
        <v>2467.8333333333339</v>
      </c>
      <c r="G14" s="272">
        <v>2415.6166666666677</v>
      </c>
      <c r="H14" s="272">
        <v>2608.7166666666672</v>
      </c>
      <c r="I14" s="272">
        <v>2660.9333333333334</v>
      </c>
      <c r="J14" s="272">
        <v>2705.2666666666669</v>
      </c>
      <c r="K14" s="271">
        <v>2616.6</v>
      </c>
      <c r="L14" s="271">
        <v>2520.0500000000002</v>
      </c>
      <c r="M14" s="271">
        <v>1.1537599999999999</v>
      </c>
      <c r="N14" s="1"/>
      <c r="O14" s="1"/>
    </row>
    <row r="15" spans="1:15" ht="12" customHeight="1">
      <c r="A15" s="30">
        <v>5</v>
      </c>
      <c r="B15" s="281" t="s">
        <v>291</v>
      </c>
      <c r="C15" s="271">
        <v>1119.95</v>
      </c>
      <c r="D15" s="272">
        <v>1108.45</v>
      </c>
      <c r="E15" s="272">
        <v>1088.5</v>
      </c>
      <c r="F15" s="272">
        <v>1057.05</v>
      </c>
      <c r="G15" s="272">
        <v>1037.0999999999999</v>
      </c>
      <c r="H15" s="272">
        <v>1139.9000000000001</v>
      </c>
      <c r="I15" s="272">
        <v>1159.8500000000004</v>
      </c>
      <c r="J15" s="272">
        <v>1191.3000000000002</v>
      </c>
      <c r="K15" s="271">
        <v>1128.4000000000001</v>
      </c>
      <c r="L15" s="271">
        <v>1077</v>
      </c>
      <c r="M15" s="271">
        <v>6.6952999999999996</v>
      </c>
      <c r="N15" s="1"/>
      <c r="O15" s="1"/>
    </row>
    <row r="16" spans="1:15" ht="12" customHeight="1">
      <c r="A16" s="30">
        <v>6</v>
      </c>
      <c r="B16" s="281" t="s">
        <v>59</v>
      </c>
      <c r="C16" s="271">
        <v>631.15</v>
      </c>
      <c r="D16" s="272">
        <v>635.75</v>
      </c>
      <c r="E16" s="272">
        <v>623.5</v>
      </c>
      <c r="F16" s="272">
        <v>615.85</v>
      </c>
      <c r="G16" s="272">
        <v>603.6</v>
      </c>
      <c r="H16" s="272">
        <v>643.4</v>
      </c>
      <c r="I16" s="272">
        <v>655.65</v>
      </c>
      <c r="J16" s="272">
        <v>663.3</v>
      </c>
      <c r="K16" s="271">
        <v>648</v>
      </c>
      <c r="L16" s="271">
        <v>628.1</v>
      </c>
      <c r="M16" s="271">
        <v>85.163340000000005</v>
      </c>
      <c r="N16" s="1"/>
      <c r="O16" s="1"/>
    </row>
    <row r="17" spans="1:15" ht="12" customHeight="1">
      <c r="A17" s="30">
        <v>7</v>
      </c>
      <c r="B17" s="281" t="s">
        <v>292</v>
      </c>
      <c r="C17" s="271">
        <v>428.65</v>
      </c>
      <c r="D17" s="272">
        <v>429.91666666666669</v>
      </c>
      <c r="E17" s="272">
        <v>424.88333333333338</v>
      </c>
      <c r="F17" s="272">
        <v>421.11666666666667</v>
      </c>
      <c r="G17" s="272">
        <v>416.08333333333337</v>
      </c>
      <c r="H17" s="272">
        <v>433.68333333333339</v>
      </c>
      <c r="I17" s="272">
        <v>438.7166666666667</v>
      </c>
      <c r="J17" s="272">
        <v>442.48333333333341</v>
      </c>
      <c r="K17" s="271">
        <v>434.95</v>
      </c>
      <c r="L17" s="271">
        <v>426.15</v>
      </c>
      <c r="M17" s="271">
        <v>0.59094999999999998</v>
      </c>
      <c r="N17" s="1"/>
      <c r="O17" s="1"/>
    </row>
    <row r="18" spans="1:15" ht="12" customHeight="1">
      <c r="A18" s="30">
        <v>8</v>
      </c>
      <c r="B18" s="281" t="s">
        <v>293</v>
      </c>
      <c r="C18" s="271">
        <v>2180.1999999999998</v>
      </c>
      <c r="D18" s="272">
        <v>2179.8833333333332</v>
      </c>
      <c r="E18" s="272">
        <v>2151.3166666666666</v>
      </c>
      <c r="F18" s="272">
        <v>2122.4333333333334</v>
      </c>
      <c r="G18" s="272">
        <v>2093.8666666666668</v>
      </c>
      <c r="H18" s="272">
        <v>2208.7666666666664</v>
      </c>
      <c r="I18" s="272">
        <v>2237.333333333333</v>
      </c>
      <c r="J18" s="272">
        <v>2266.2166666666662</v>
      </c>
      <c r="K18" s="271">
        <v>2208.4499999999998</v>
      </c>
      <c r="L18" s="271">
        <v>2151</v>
      </c>
      <c r="M18" s="271">
        <v>1.1857800000000001</v>
      </c>
      <c r="N18" s="1"/>
      <c r="O18" s="1"/>
    </row>
    <row r="19" spans="1:15" ht="12" customHeight="1">
      <c r="A19" s="30">
        <v>9</v>
      </c>
      <c r="B19" s="281" t="s">
        <v>237</v>
      </c>
      <c r="C19" s="271">
        <v>18793.349999999999</v>
      </c>
      <c r="D19" s="272">
        <v>18929.683333333334</v>
      </c>
      <c r="E19" s="272">
        <v>18613.666666666668</v>
      </c>
      <c r="F19" s="272">
        <v>18433.983333333334</v>
      </c>
      <c r="G19" s="272">
        <v>18117.966666666667</v>
      </c>
      <c r="H19" s="272">
        <v>19109.366666666669</v>
      </c>
      <c r="I19" s="272">
        <v>19425.383333333331</v>
      </c>
      <c r="J19" s="272">
        <v>19605.066666666669</v>
      </c>
      <c r="K19" s="271">
        <v>19245.7</v>
      </c>
      <c r="L19" s="271">
        <v>18750</v>
      </c>
      <c r="M19" s="271">
        <v>0.22475999999999999</v>
      </c>
      <c r="N19" s="1"/>
      <c r="O19" s="1"/>
    </row>
    <row r="20" spans="1:15" ht="12" customHeight="1">
      <c r="A20" s="30">
        <v>10</v>
      </c>
      <c r="B20" s="281" t="s">
        <v>45</v>
      </c>
      <c r="C20" s="271">
        <v>2864.55</v>
      </c>
      <c r="D20" s="272">
        <v>2856.5833333333335</v>
      </c>
      <c r="E20" s="272">
        <v>2842.0166666666669</v>
      </c>
      <c r="F20" s="272">
        <v>2819.4833333333336</v>
      </c>
      <c r="G20" s="272">
        <v>2804.916666666667</v>
      </c>
      <c r="H20" s="272">
        <v>2879.1166666666668</v>
      </c>
      <c r="I20" s="272">
        <v>2893.6833333333334</v>
      </c>
      <c r="J20" s="272">
        <v>2916.2166666666667</v>
      </c>
      <c r="K20" s="271">
        <v>2871.15</v>
      </c>
      <c r="L20" s="271">
        <v>2834.05</v>
      </c>
      <c r="M20" s="271">
        <v>8.4302499999999991</v>
      </c>
      <c r="N20" s="1"/>
      <c r="O20" s="1"/>
    </row>
    <row r="21" spans="1:15" ht="12" customHeight="1">
      <c r="A21" s="30">
        <v>11</v>
      </c>
      <c r="B21" s="281" t="s">
        <v>238</v>
      </c>
      <c r="C21" s="271">
        <v>2176</v>
      </c>
      <c r="D21" s="272">
        <v>2174.3833333333332</v>
      </c>
      <c r="E21" s="272">
        <v>2153.7666666666664</v>
      </c>
      <c r="F21" s="272">
        <v>2131.5333333333333</v>
      </c>
      <c r="G21" s="272">
        <v>2110.9166666666665</v>
      </c>
      <c r="H21" s="272">
        <v>2196.6166666666663</v>
      </c>
      <c r="I21" s="272">
        <v>2217.2333333333331</v>
      </c>
      <c r="J21" s="272">
        <v>2239.4666666666662</v>
      </c>
      <c r="K21" s="271">
        <v>2195</v>
      </c>
      <c r="L21" s="271">
        <v>2152.15</v>
      </c>
      <c r="M21" s="271">
        <v>5.1974499999999999</v>
      </c>
      <c r="N21" s="1"/>
      <c r="O21" s="1"/>
    </row>
    <row r="22" spans="1:15" ht="12" customHeight="1">
      <c r="A22" s="30">
        <v>12</v>
      </c>
      <c r="B22" s="281" t="s">
        <v>46</v>
      </c>
      <c r="C22" s="271">
        <v>788.35</v>
      </c>
      <c r="D22" s="272">
        <v>791.18333333333339</v>
      </c>
      <c r="E22" s="272">
        <v>782.66666666666674</v>
      </c>
      <c r="F22" s="272">
        <v>776.98333333333335</v>
      </c>
      <c r="G22" s="272">
        <v>768.4666666666667</v>
      </c>
      <c r="H22" s="272">
        <v>796.86666666666679</v>
      </c>
      <c r="I22" s="272">
        <v>805.38333333333344</v>
      </c>
      <c r="J22" s="272">
        <v>811.06666666666683</v>
      </c>
      <c r="K22" s="271">
        <v>799.7</v>
      </c>
      <c r="L22" s="271">
        <v>785.5</v>
      </c>
      <c r="M22" s="271">
        <v>22.816079999999999</v>
      </c>
      <c r="N22" s="1"/>
      <c r="O22" s="1"/>
    </row>
    <row r="23" spans="1:15" ht="12.75" customHeight="1">
      <c r="A23" s="30">
        <v>13</v>
      </c>
      <c r="B23" s="281" t="s">
        <v>239</v>
      </c>
      <c r="C23" s="271">
        <v>3425.4</v>
      </c>
      <c r="D23" s="272">
        <v>3401.1833333333338</v>
      </c>
      <c r="E23" s="272">
        <v>3362.5666666666675</v>
      </c>
      <c r="F23" s="272">
        <v>3299.7333333333336</v>
      </c>
      <c r="G23" s="272">
        <v>3261.1166666666672</v>
      </c>
      <c r="H23" s="272">
        <v>3464.0166666666678</v>
      </c>
      <c r="I23" s="272">
        <v>3502.6333333333337</v>
      </c>
      <c r="J23" s="272">
        <v>3565.4666666666681</v>
      </c>
      <c r="K23" s="271">
        <v>3439.8</v>
      </c>
      <c r="L23" s="271">
        <v>3338.35</v>
      </c>
      <c r="M23" s="271">
        <v>4.5397800000000004</v>
      </c>
      <c r="N23" s="1"/>
      <c r="O23" s="1"/>
    </row>
    <row r="24" spans="1:15" ht="12.75" customHeight="1">
      <c r="A24" s="30">
        <v>14</v>
      </c>
      <c r="B24" s="281" t="s">
        <v>240</v>
      </c>
      <c r="C24" s="271">
        <v>3535.6</v>
      </c>
      <c r="D24" s="272">
        <v>3517.0666666666671</v>
      </c>
      <c r="E24" s="272">
        <v>3481.1333333333341</v>
      </c>
      <c r="F24" s="272">
        <v>3426.666666666667</v>
      </c>
      <c r="G24" s="272">
        <v>3390.733333333334</v>
      </c>
      <c r="H24" s="272">
        <v>3571.5333333333342</v>
      </c>
      <c r="I24" s="272">
        <v>3607.4666666666676</v>
      </c>
      <c r="J24" s="272">
        <v>3661.9333333333343</v>
      </c>
      <c r="K24" s="271">
        <v>3553</v>
      </c>
      <c r="L24" s="271">
        <v>3462.6</v>
      </c>
      <c r="M24" s="271">
        <v>2.7971200000000001</v>
      </c>
      <c r="N24" s="1"/>
      <c r="O24" s="1"/>
    </row>
    <row r="25" spans="1:15" ht="12.75" customHeight="1">
      <c r="A25" s="30">
        <v>15</v>
      </c>
      <c r="B25" s="281" t="s">
        <v>241</v>
      </c>
      <c r="C25" s="271">
        <v>110.85</v>
      </c>
      <c r="D25" s="272">
        <v>110.95</v>
      </c>
      <c r="E25" s="272">
        <v>109.4</v>
      </c>
      <c r="F25" s="272">
        <v>107.95</v>
      </c>
      <c r="G25" s="272">
        <v>106.4</v>
      </c>
      <c r="H25" s="272">
        <v>112.4</v>
      </c>
      <c r="I25" s="272">
        <v>113.94999999999999</v>
      </c>
      <c r="J25" s="272">
        <v>115.4</v>
      </c>
      <c r="K25" s="271">
        <v>112.5</v>
      </c>
      <c r="L25" s="271">
        <v>109.5</v>
      </c>
      <c r="M25" s="271">
        <v>103.14086</v>
      </c>
      <c r="N25" s="1"/>
      <c r="O25" s="1"/>
    </row>
    <row r="26" spans="1:15" ht="12.75" customHeight="1">
      <c r="A26" s="30">
        <v>16</v>
      </c>
      <c r="B26" s="281" t="s">
        <v>41</v>
      </c>
      <c r="C26" s="271">
        <v>289.89999999999998</v>
      </c>
      <c r="D26" s="272">
        <v>290.59999999999997</v>
      </c>
      <c r="E26" s="272">
        <v>286.34999999999991</v>
      </c>
      <c r="F26" s="272">
        <v>282.79999999999995</v>
      </c>
      <c r="G26" s="272">
        <v>278.5499999999999</v>
      </c>
      <c r="H26" s="272">
        <v>294.14999999999992</v>
      </c>
      <c r="I26" s="272">
        <v>298.40000000000003</v>
      </c>
      <c r="J26" s="272">
        <v>301.94999999999993</v>
      </c>
      <c r="K26" s="271">
        <v>294.85000000000002</v>
      </c>
      <c r="L26" s="271">
        <v>287.05</v>
      </c>
      <c r="M26" s="271">
        <v>39.992939999999997</v>
      </c>
      <c r="N26" s="1"/>
      <c r="O26" s="1"/>
    </row>
    <row r="27" spans="1:15" ht="12.75" customHeight="1">
      <c r="A27" s="30">
        <v>17</v>
      </c>
      <c r="B27" s="281" t="s">
        <v>844</v>
      </c>
      <c r="C27" s="271">
        <v>444.3</v>
      </c>
      <c r="D27" s="272">
        <v>443.31666666666666</v>
      </c>
      <c r="E27" s="272">
        <v>440.0333333333333</v>
      </c>
      <c r="F27" s="272">
        <v>435.76666666666665</v>
      </c>
      <c r="G27" s="272">
        <v>432.48333333333329</v>
      </c>
      <c r="H27" s="272">
        <v>447.58333333333331</v>
      </c>
      <c r="I27" s="272">
        <v>450.86666666666673</v>
      </c>
      <c r="J27" s="272">
        <v>455.13333333333333</v>
      </c>
      <c r="K27" s="271">
        <v>446.6</v>
      </c>
      <c r="L27" s="271">
        <v>439.05</v>
      </c>
      <c r="M27" s="271">
        <v>2.2717700000000001</v>
      </c>
      <c r="N27" s="1"/>
      <c r="O27" s="1"/>
    </row>
    <row r="28" spans="1:15" ht="12.75" customHeight="1">
      <c r="A28" s="30">
        <v>18</v>
      </c>
      <c r="B28" s="281" t="s">
        <v>294</v>
      </c>
      <c r="C28" s="271">
        <v>263.95</v>
      </c>
      <c r="D28" s="272">
        <v>264.15000000000003</v>
      </c>
      <c r="E28" s="272">
        <v>261.75000000000006</v>
      </c>
      <c r="F28" s="272">
        <v>259.55</v>
      </c>
      <c r="G28" s="272">
        <v>257.15000000000003</v>
      </c>
      <c r="H28" s="272">
        <v>266.35000000000008</v>
      </c>
      <c r="I28" s="272">
        <v>268.75000000000006</v>
      </c>
      <c r="J28" s="272">
        <v>270.9500000000001</v>
      </c>
      <c r="K28" s="271">
        <v>266.55</v>
      </c>
      <c r="L28" s="271">
        <v>261.95</v>
      </c>
      <c r="M28" s="271">
        <v>0.83906999999999998</v>
      </c>
      <c r="N28" s="1"/>
      <c r="O28" s="1"/>
    </row>
    <row r="29" spans="1:15" ht="12.75" customHeight="1">
      <c r="A29" s="30">
        <v>19</v>
      </c>
      <c r="B29" s="281" t="s">
        <v>295</v>
      </c>
      <c r="C29" s="271">
        <v>270.8</v>
      </c>
      <c r="D29" s="272">
        <v>274.16666666666669</v>
      </c>
      <c r="E29" s="272">
        <v>265.73333333333335</v>
      </c>
      <c r="F29" s="272">
        <v>260.66666666666669</v>
      </c>
      <c r="G29" s="272">
        <v>252.23333333333335</v>
      </c>
      <c r="H29" s="272">
        <v>279.23333333333335</v>
      </c>
      <c r="I29" s="272">
        <v>287.66666666666663</v>
      </c>
      <c r="J29" s="272">
        <v>292.73333333333335</v>
      </c>
      <c r="K29" s="271">
        <v>282.60000000000002</v>
      </c>
      <c r="L29" s="271">
        <v>269.10000000000002</v>
      </c>
      <c r="M29" s="271">
        <v>4.8002099999999999</v>
      </c>
      <c r="N29" s="1"/>
      <c r="O29" s="1"/>
    </row>
    <row r="30" spans="1:15" ht="12.75" customHeight="1">
      <c r="A30" s="30">
        <v>20</v>
      </c>
      <c r="B30" s="281" t="s">
        <v>296</v>
      </c>
      <c r="C30" s="271">
        <v>1168.7</v>
      </c>
      <c r="D30" s="272">
        <v>1173.2333333333333</v>
      </c>
      <c r="E30" s="272">
        <v>1151.4666666666667</v>
      </c>
      <c r="F30" s="272">
        <v>1134.2333333333333</v>
      </c>
      <c r="G30" s="272">
        <v>1112.4666666666667</v>
      </c>
      <c r="H30" s="272">
        <v>1190.4666666666667</v>
      </c>
      <c r="I30" s="272">
        <v>1212.2333333333336</v>
      </c>
      <c r="J30" s="272">
        <v>1229.4666666666667</v>
      </c>
      <c r="K30" s="271">
        <v>1195</v>
      </c>
      <c r="L30" s="271">
        <v>1156</v>
      </c>
      <c r="M30" s="271">
        <v>4.5850499999999998</v>
      </c>
      <c r="N30" s="1"/>
      <c r="O30" s="1"/>
    </row>
    <row r="31" spans="1:15" ht="12.75" customHeight="1">
      <c r="A31" s="30">
        <v>21</v>
      </c>
      <c r="B31" s="281" t="s">
        <v>242</v>
      </c>
      <c r="C31" s="271">
        <v>1278.4000000000001</v>
      </c>
      <c r="D31" s="272">
        <v>1276.7166666666667</v>
      </c>
      <c r="E31" s="272">
        <v>1272.6833333333334</v>
      </c>
      <c r="F31" s="272">
        <v>1266.9666666666667</v>
      </c>
      <c r="G31" s="272">
        <v>1262.9333333333334</v>
      </c>
      <c r="H31" s="272">
        <v>1282.4333333333334</v>
      </c>
      <c r="I31" s="272">
        <v>1286.4666666666667</v>
      </c>
      <c r="J31" s="272">
        <v>1292.1833333333334</v>
      </c>
      <c r="K31" s="271">
        <v>1280.75</v>
      </c>
      <c r="L31" s="271">
        <v>1271</v>
      </c>
      <c r="M31" s="271">
        <v>0.69740000000000002</v>
      </c>
      <c r="N31" s="1"/>
      <c r="O31" s="1"/>
    </row>
    <row r="32" spans="1:15" ht="12.75" customHeight="1">
      <c r="A32" s="30">
        <v>22</v>
      </c>
      <c r="B32" s="281" t="s">
        <v>52</v>
      </c>
      <c r="C32" s="271">
        <v>652.5</v>
      </c>
      <c r="D32" s="272">
        <v>653.31666666666672</v>
      </c>
      <c r="E32" s="272">
        <v>647.48333333333346</v>
      </c>
      <c r="F32" s="272">
        <v>642.4666666666667</v>
      </c>
      <c r="G32" s="272">
        <v>636.63333333333344</v>
      </c>
      <c r="H32" s="272">
        <v>658.33333333333348</v>
      </c>
      <c r="I32" s="272">
        <v>664.16666666666674</v>
      </c>
      <c r="J32" s="272">
        <v>669.18333333333351</v>
      </c>
      <c r="K32" s="271">
        <v>659.15</v>
      </c>
      <c r="L32" s="271">
        <v>648.29999999999995</v>
      </c>
      <c r="M32" s="271">
        <v>0.88339000000000001</v>
      </c>
      <c r="N32" s="1"/>
      <c r="O32" s="1"/>
    </row>
    <row r="33" spans="1:15" ht="12.75" customHeight="1">
      <c r="A33" s="30">
        <v>23</v>
      </c>
      <c r="B33" s="281" t="s">
        <v>48</v>
      </c>
      <c r="C33" s="271">
        <v>2956.95</v>
      </c>
      <c r="D33" s="272">
        <v>2955.65</v>
      </c>
      <c r="E33" s="272">
        <v>2931.3</v>
      </c>
      <c r="F33" s="272">
        <v>2905.65</v>
      </c>
      <c r="G33" s="272">
        <v>2881.3</v>
      </c>
      <c r="H33" s="272">
        <v>2981.3</v>
      </c>
      <c r="I33" s="272">
        <v>3005.6499999999996</v>
      </c>
      <c r="J33" s="272">
        <v>3031.3</v>
      </c>
      <c r="K33" s="271">
        <v>2980</v>
      </c>
      <c r="L33" s="271">
        <v>2930</v>
      </c>
      <c r="M33" s="271">
        <v>1.23339</v>
      </c>
      <c r="N33" s="1"/>
      <c r="O33" s="1"/>
    </row>
    <row r="34" spans="1:15" ht="12.75" customHeight="1">
      <c r="A34" s="30">
        <v>24</v>
      </c>
      <c r="B34" s="281" t="s">
        <v>297</v>
      </c>
      <c r="C34" s="271">
        <v>3078.9</v>
      </c>
      <c r="D34" s="272">
        <v>3087.7333333333336</v>
      </c>
      <c r="E34" s="272">
        <v>3061.4666666666672</v>
      </c>
      <c r="F34" s="272">
        <v>3044.0333333333338</v>
      </c>
      <c r="G34" s="272">
        <v>3017.7666666666673</v>
      </c>
      <c r="H34" s="272">
        <v>3105.166666666667</v>
      </c>
      <c r="I34" s="272">
        <v>3131.4333333333334</v>
      </c>
      <c r="J34" s="272">
        <v>3148.8666666666668</v>
      </c>
      <c r="K34" s="271">
        <v>3114</v>
      </c>
      <c r="L34" s="271">
        <v>3070.3</v>
      </c>
      <c r="M34" s="271">
        <v>0.31086000000000003</v>
      </c>
      <c r="N34" s="1"/>
      <c r="O34" s="1"/>
    </row>
    <row r="35" spans="1:15" ht="12.75" customHeight="1">
      <c r="A35" s="30">
        <v>25</v>
      </c>
      <c r="B35" s="281" t="s">
        <v>748</v>
      </c>
      <c r="C35" s="271">
        <v>299.55</v>
      </c>
      <c r="D35" s="272">
        <v>301.5</v>
      </c>
      <c r="E35" s="272">
        <v>296.05</v>
      </c>
      <c r="F35" s="272">
        <v>292.55</v>
      </c>
      <c r="G35" s="272">
        <v>287.10000000000002</v>
      </c>
      <c r="H35" s="272">
        <v>305</v>
      </c>
      <c r="I35" s="272">
        <v>310.45000000000005</v>
      </c>
      <c r="J35" s="272">
        <v>313.95</v>
      </c>
      <c r="K35" s="271">
        <v>306.95</v>
      </c>
      <c r="L35" s="271">
        <v>298</v>
      </c>
      <c r="M35" s="271">
        <v>4.7900999999999998</v>
      </c>
      <c r="N35" s="1"/>
      <c r="O35" s="1"/>
    </row>
    <row r="36" spans="1:15" ht="12.75" customHeight="1">
      <c r="A36" s="30">
        <v>26</v>
      </c>
      <c r="B36" s="281" t="s">
        <v>1002</v>
      </c>
      <c r="C36" s="271">
        <v>19.55</v>
      </c>
      <c r="D36" s="272">
        <v>19.45</v>
      </c>
      <c r="E36" s="272">
        <v>19.2</v>
      </c>
      <c r="F36" s="272">
        <v>18.850000000000001</v>
      </c>
      <c r="G36" s="272">
        <v>18.600000000000001</v>
      </c>
      <c r="H36" s="272">
        <v>19.799999999999997</v>
      </c>
      <c r="I36" s="272">
        <v>20.049999999999997</v>
      </c>
      <c r="J36" s="272">
        <v>20.399999999999995</v>
      </c>
      <c r="K36" s="271">
        <v>19.7</v>
      </c>
      <c r="L36" s="271">
        <v>19.100000000000001</v>
      </c>
      <c r="M36" s="271">
        <v>13.777749999999999</v>
      </c>
      <c r="N36" s="1"/>
      <c r="O36" s="1"/>
    </row>
    <row r="37" spans="1:15" ht="12.75" customHeight="1">
      <c r="A37" s="30">
        <v>27</v>
      </c>
      <c r="B37" s="281" t="s">
        <v>50</v>
      </c>
      <c r="C37" s="271">
        <v>514.20000000000005</v>
      </c>
      <c r="D37" s="272">
        <v>514.58333333333337</v>
      </c>
      <c r="E37" s="272">
        <v>511.7166666666667</v>
      </c>
      <c r="F37" s="272">
        <v>509.23333333333335</v>
      </c>
      <c r="G37" s="272">
        <v>506.36666666666667</v>
      </c>
      <c r="H37" s="272">
        <v>517.06666666666672</v>
      </c>
      <c r="I37" s="272">
        <v>519.93333333333328</v>
      </c>
      <c r="J37" s="272">
        <v>522.41666666666674</v>
      </c>
      <c r="K37" s="271">
        <v>517.45000000000005</v>
      </c>
      <c r="L37" s="271">
        <v>512.1</v>
      </c>
      <c r="M37" s="271">
        <v>2.7261500000000001</v>
      </c>
      <c r="N37" s="1"/>
      <c r="O37" s="1"/>
    </row>
    <row r="38" spans="1:15" ht="12.75" customHeight="1">
      <c r="A38" s="30">
        <v>28</v>
      </c>
      <c r="B38" s="281" t="s">
        <v>298</v>
      </c>
      <c r="C38" s="271">
        <v>2278.4</v>
      </c>
      <c r="D38" s="272">
        <v>2282.1166666666663</v>
      </c>
      <c r="E38" s="272">
        <v>2258.7333333333327</v>
      </c>
      <c r="F38" s="272">
        <v>2239.0666666666662</v>
      </c>
      <c r="G38" s="272">
        <v>2215.6833333333325</v>
      </c>
      <c r="H38" s="272">
        <v>2301.7833333333328</v>
      </c>
      <c r="I38" s="272">
        <v>2325.166666666667</v>
      </c>
      <c r="J38" s="272">
        <v>2344.833333333333</v>
      </c>
      <c r="K38" s="271">
        <v>2305.5</v>
      </c>
      <c r="L38" s="271">
        <v>2262.4499999999998</v>
      </c>
      <c r="M38" s="271">
        <v>0.78429000000000004</v>
      </c>
      <c r="N38" s="1"/>
      <c r="O38" s="1"/>
    </row>
    <row r="39" spans="1:15" ht="12.75" customHeight="1">
      <c r="A39" s="30">
        <v>29</v>
      </c>
      <c r="B39" s="281" t="s">
        <v>51</v>
      </c>
      <c r="C39" s="271">
        <v>384.8</v>
      </c>
      <c r="D39" s="272">
        <v>383.88333333333338</v>
      </c>
      <c r="E39" s="272">
        <v>379.76666666666677</v>
      </c>
      <c r="F39" s="272">
        <v>374.73333333333341</v>
      </c>
      <c r="G39" s="272">
        <v>370.61666666666679</v>
      </c>
      <c r="H39" s="272">
        <v>388.91666666666674</v>
      </c>
      <c r="I39" s="272">
        <v>393.03333333333342</v>
      </c>
      <c r="J39" s="272">
        <v>398.06666666666672</v>
      </c>
      <c r="K39" s="271">
        <v>388</v>
      </c>
      <c r="L39" s="271">
        <v>378.85</v>
      </c>
      <c r="M39" s="271">
        <v>51.87959</v>
      </c>
      <c r="N39" s="1"/>
      <c r="O39" s="1"/>
    </row>
    <row r="40" spans="1:15" ht="12.75" customHeight="1">
      <c r="A40" s="30">
        <v>30</v>
      </c>
      <c r="B40" s="281" t="s">
        <v>815</v>
      </c>
      <c r="C40" s="271">
        <v>1282.25</v>
      </c>
      <c r="D40" s="272">
        <v>1286.75</v>
      </c>
      <c r="E40" s="272">
        <v>1265.5</v>
      </c>
      <c r="F40" s="272">
        <v>1248.75</v>
      </c>
      <c r="G40" s="272">
        <v>1227.5</v>
      </c>
      <c r="H40" s="272">
        <v>1303.5</v>
      </c>
      <c r="I40" s="272">
        <v>1324.75</v>
      </c>
      <c r="J40" s="272">
        <v>1341.5</v>
      </c>
      <c r="K40" s="271">
        <v>1308</v>
      </c>
      <c r="L40" s="271">
        <v>1270</v>
      </c>
      <c r="M40" s="271">
        <v>3.1959599999999999</v>
      </c>
      <c r="N40" s="1"/>
      <c r="O40" s="1"/>
    </row>
    <row r="41" spans="1:15" ht="12.75" customHeight="1">
      <c r="A41" s="30">
        <v>31</v>
      </c>
      <c r="B41" s="281" t="s">
        <v>778</v>
      </c>
      <c r="C41" s="271">
        <v>750.7</v>
      </c>
      <c r="D41" s="272">
        <v>753.66666666666663</v>
      </c>
      <c r="E41" s="272">
        <v>744.0333333333333</v>
      </c>
      <c r="F41" s="272">
        <v>737.36666666666667</v>
      </c>
      <c r="G41" s="272">
        <v>727.73333333333335</v>
      </c>
      <c r="H41" s="272">
        <v>760.33333333333326</v>
      </c>
      <c r="I41" s="272">
        <v>769.9666666666667</v>
      </c>
      <c r="J41" s="272">
        <v>776.63333333333321</v>
      </c>
      <c r="K41" s="271">
        <v>763.3</v>
      </c>
      <c r="L41" s="271">
        <v>747</v>
      </c>
      <c r="M41" s="271">
        <v>0.44253999999999999</v>
      </c>
      <c r="N41" s="1"/>
      <c r="O41" s="1"/>
    </row>
    <row r="42" spans="1:15" ht="12.75" customHeight="1">
      <c r="A42" s="30">
        <v>32</v>
      </c>
      <c r="B42" s="281" t="s">
        <v>53</v>
      </c>
      <c r="C42" s="271">
        <v>4312.75</v>
      </c>
      <c r="D42" s="272">
        <v>4327.8833333333332</v>
      </c>
      <c r="E42" s="272">
        <v>4260.9666666666662</v>
      </c>
      <c r="F42" s="272">
        <v>4209.1833333333334</v>
      </c>
      <c r="G42" s="272">
        <v>4142.2666666666664</v>
      </c>
      <c r="H42" s="272">
        <v>4379.6666666666661</v>
      </c>
      <c r="I42" s="272">
        <v>4446.5833333333339</v>
      </c>
      <c r="J42" s="272">
        <v>4498.3666666666659</v>
      </c>
      <c r="K42" s="271">
        <v>4394.8</v>
      </c>
      <c r="L42" s="271">
        <v>4276.1000000000004</v>
      </c>
      <c r="M42" s="271">
        <v>14.126250000000001</v>
      </c>
      <c r="N42" s="1"/>
      <c r="O42" s="1"/>
    </row>
    <row r="43" spans="1:15" ht="12.75" customHeight="1">
      <c r="A43" s="30">
        <v>33</v>
      </c>
      <c r="B43" s="281" t="s">
        <v>54</v>
      </c>
      <c r="C43" s="271">
        <v>236.1</v>
      </c>
      <c r="D43" s="272">
        <v>235.65</v>
      </c>
      <c r="E43" s="272">
        <v>231.8</v>
      </c>
      <c r="F43" s="272">
        <v>227.5</v>
      </c>
      <c r="G43" s="272">
        <v>223.65</v>
      </c>
      <c r="H43" s="272">
        <v>239.95000000000002</v>
      </c>
      <c r="I43" s="272">
        <v>243.79999999999998</v>
      </c>
      <c r="J43" s="272">
        <v>248.10000000000002</v>
      </c>
      <c r="K43" s="271">
        <v>239.5</v>
      </c>
      <c r="L43" s="271">
        <v>231.35</v>
      </c>
      <c r="M43" s="271">
        <v>31.43149</v>
      </c>
      <c r="N43" s="1"/>
      <c r="O43" s="1"/>
    </row>
    <row r="44" spans="1:15" ht="12.75" customHeight="1">
      <c r="A44" s="30">
        <v>34</v>
      </c>
      <c r="B44" s="281" t="s">
        <v>845</v>
      </c>
      <c r="C44" s="271">
        <v>289.10000000000002</v>
      </c>
      <c r="D44" s="272">
        <v>286.90000000000003</v>
      </c>
      <c r="E44" s="272">
        <v>281.90000000000009</v>
      </c>
      <c r="F44" s="272">
        <v>274.70000000000005</v>
      </c>
      <c r="G44" s="272">
        <v>269.7000000000001</v>
      </c>
      <c r="H44" s="272">
        <v>294.10000000000008</v>
      </c>
      <c r="I44" s="272">
        <v>299.09999999999997</v>
      </c>
      <c r="J44" s="272">
        <v>306.30000000000007</v>
      </c>
      <c r="K44" s="271">
        <v>291.89999999999998</v>
      </c>
      <c r="L44" s="271">
        <v>279.7</v>
      </c>
      <c r="M44" s="271">
        <v>1.3872500000000001</v>
      </c>
      <c r="N44" s="1"/>
      <c r="O44" s="1"/>
    </row>
    <row r="45" spans="1:15" ht="12.75" customHeight="1">
      <c r="A45" s="30">
        <v>35</v>
      </c>
      <c r="B45" s="281" t="s">
        <v>299</v>
      </c>
      <c r="C45" s="271">
        <v>551.95000000000005</v>
      </c>
      <c r="D45" s="272">
        <v>554.5</v>
      </c>
      <c r="E45" s="272">
        <v>545</v>
      </c>
      <c r="F45" s="272">
        <v>538.04999999999995</v>
      </c>
      <c r="G45" s="272">
        <v>528.54999999999995</v>
      </c>
      <c r="H45" s="272">
        <v>561.45000000000005</v>
      </c>
      <c r="I45" s="272">
        <v>570.95000000000005</v>
      </c>
      <c r="J45" s="272">
        <v>577.90000000000009</v>
      </c>
      <c r="K45" s="271">
        <v>564</v>
      </c>
      <c r="L45" s="271">
        <v>547.54999999999995</v>
      </c>
      <c r="M45" s="271">
        <v>1.3985799999999999</v>
      </c>
      <c r="N45" s="1"/>
      <c r="O45" s="1"/>
    </row>
    <row r="46" spans="1:15" ht="12.75" customHeight="1">
      <c r="A46" s="30">
        <v>36</v>
      </c>
      <c r="B46" s="281" t="s">
        <v>55</v>
      </c>
      <c r="C46" s="271">
        <v>147.15</v>
      </c>
      <c r="D46" s="272">
        <v>147.43333333333334</v>
      </c>
      <c r="E46" s="272">
        <v>145.76666666666668</v>
      </c>
      <c r="F46" s="272">
        <v>144.38333333333335</v>
      </c>
      <c r="G46" s="272">
        <v>142.7166666666667</v>
      </c>
      <c r="H46" s="272">
        <v>148.81666666666666</v>
      </c>
      <c r="I46" s="272">
        <v>150.48333333333329</v>
      </c>
      <c r="J46" s="272">
        <v>151.86666666666665</v>
      </c>
      <c r="K46" s="271">
        <v>149.1</v>
      </c>
      <c r="L46" s="271">
        <v>146.05000000000001</v>
      </c>
      <c r="M46" s="271">
        <v>102.11874</v>
      </c>
      <c r="N46" s="1"/>
      <c r="O46" s="1"/>
    </row>
    <row r="47" spans="1:15" ht="12.75" customHeight="1">
      <c r="A47" s="30">
        <v>37</v>
      </c>
      <c r="B47" s="281" t="s">
        <v>57</v>
      </c>
      <c r="C47" s="271">
        <v>3427.85</v>
      </c>
      <c r="D47" s="272">
        <v>3415.2166666666667</v>
      </c>
      <c r="E47" s="272">
        <v>3395.6333333333332</v>
      </c>
      <c r="F47" s="272">
        <v>3363.4166666666665</v>
      </c>
      <c r="G47" s="272">
        <v>3343.833333333333</v>
      </c>
      <c r="H47" s="272">
        <v>3447.4333333333334</v>
      </c>
      <c r="I47" s="272">
        <v>3467.0166666666664</v>
      </c>
      <c r="J47" s="272">
        <v>3499.2333333333336</v>
      </c>
      <c r="K47" s="271">
        <v>3434.8</v>
      </c>
      <c r="L47" s="271">
        <v>3383</v>
      </c>
      <c r="M47" s="271">
        <v>5.4847200000000003</v>
      </c>
      <c r="N47" s="1"/>
      <c r="O47" s="1"/>
    </row>
    <row r="48" spans="1:15" ht="12.75" customHeight="1">
      <c r="A48" s="30">
        <v>38</v>
      </c>
      <c r="B48" s="281" t="s">
        <v>300</v>
      </c>
      <c r="C48" s="271">
        <v>216.15</v>
      </c>
      <c r="D48" s="272">
        <v>218.11666666666665</v>
      </c>
      <c r="E48" s="272">
        <v>210.23333333333329</v>
      </c>
      <c r="F48" s="272">
        <v>204.31666666666663</v>
      </c>
      <c r="G48" s="272">
        <v>196.43333333333328</v>
      </c>
      <c r="H48" s="272">
        <v>224.0333333333333</v>
      </c>
      <c r="I48" s="272">
        <v>231.91666666666669</v>
      </c>
      <c r="J48" s="272">
        <v>237.83333333333331</v>
      </c>
      <c r="K48" s="271">
        <v>226</v>
      </c>
      <c r="L48" s="271">
        <v>212.2</v>
      </c>
      <c r="M48" s="271">
        <v>18.22936</v>
      </c>
      <c r="N48" s="1"/>
      <c r="O48" s="1"/>
    </row>
    <row r="49" spans="1:15" ht="12.75" customHeight="1">
      <c r="A49" s="30">
        <v>39</v>
      </c>
      <c r="B49" s="281" t="s">
        <v>301</v>
      </c>
      <c r="C49" s="271">
        <v>3069.75</v>
      </c>
      <c r="D49" s="272">
        <v>3079.9666666666667</v>
      </c>
      <c r="E49" s="272">
        <v>3036.7833333333333</v>
      </c>
      <c r="F49" s="272">
        <v>3003.8166666666666</v>
      </c>
      <c r="G49" s="272">
        <v>2960.6333333333332</v>
      </c>
      <c r="H49" s="272">
        <v>3112.9333333333334</v>
      </c>
      <c r="I49" s="272">
        <v>3156.1166666666668</v>
      </c>
      <c r="J49" s="272">
        <v>3189.0833333333335</v>
      </c>
      <c r="K49" s="271">
        <v>3123.15</v>
      </c>
      <c r="L49" s="271">
        <v>3047</v>
      </c>
      <c r="M49" s="271">
        <v>7.5300000000000006E-2</v>
      </c>
      <c r="N49" s="1"/>
      <c r="O49" s="1"/>
    </row>
    <row r="50" spans="1:15" ht="12.75" customHeight="1">
      <c r="A50" s="30">
        <v>40</v>
      </c>
      <c r="B50" s="281" t="s">
        <v>302</v>
      </c>
      <c r="C50" s="271">
        <v>1985.55</v>
      </c>
      <c r="D50" s="272">
        <v>1989.1166666666666</v>
      </c>
      <c r="E50" s="272">
        <v>1969.3833333333332</v>
      </c>
      <c r="F50" s="272">
        <v>1953.2166666666667</v>
      </c>
      <c r="G50" s="272">
        <v>1933.4833333333333</v>
      </c>
      <c r="H50" s="272">
        <v>2005.2833333333331</v>
      </c>
      <c r="I50" s="272">
        <v>2025.0166666666662</v>
      </c>
      <c r="J50" s="272">
        <v>2041.1833333333329</v>
      </c>
      <c r="K50" s="271">
        <v>2008.85</v>
      </c>
      <c r="L50" s="271">
        <v>1972.95</v>
      </c>
      <c r="M50" s="271">
        <v>2.2467299999999999</v>
      </c>
      <c r="N50" s="1"/>
      <c r="O50" s="1"/>
    </row>
    <row r="51" spans="1:15" ht="12.75" customHeight="1">
      <c r="A51" s="30">
        <v>41</v>
      </c>
      <c r="B51" s="281" t="s">
        <v>303</v>
      </c>
      <c r="C51" s="271">
        <v>9218.75</v>
      </c>
      <c r="D51" s="272">
        <v>9269.8666666666668</v>
      </c>
      <c r="E51" s="272">
        <v>9148.8833333333332</v>
      </c>
      <c r="F51" s="272">
        <v>9079.0166666666664</v>
      </c>
      <c r="G51" s="272">
        <v>8958.0333333333328</v>
      </c>
      <c r="H51" s="272">
        <v>9339.7333333333336</v>
      </c>
      <c r="I51" s="272">
        <v>9460.7166666666672</v>
      </c>
      <c r="J51" s="272">
        <v>9530.5833333333339</v>
      </c>
      <c r="K51" s="271">
        <v>9390.85</v>
      </c>
      <c r="L51" s="271">
        <v>9200</v>
      </c>
      <c r="M51" s="271">
        <v>0.1762</v>
      </c>
      <c r="N51" s="1"/>
      <c r="O51" s="1"/>
    </row>
    <row r="52" spans="1:15" ht="12.75" customHeight="1">
      <c r="A52" s="30">
        <v>42</v>
      </c>
      <c r="B52" s="281" t="s">
        <v>60</v>
      </c>
      <c r="C52" s="271">
        <v>593.45000000000005</v>
      </c>
      <c r="D52" s="272">
        <v>589.5333333333333</v>
      </c>
      <c r="E52" s="272">
        <v>575.06666666666661</v>
      </c>
      <c r="F52" s="272">
        <v>556.68333333333328</v>
      </c>
      <c r="G52" s="272">
        <v>542.21666666666658</v>
      </c>
      <c r="H52" s="272">
        <v>607.91666666666663</v>
      </c>
      <c r="I52" s="272">
        <v>622.38333333333333</v>
      </c>
      <c r="J52" s="272">
        <v>640.76666666666665</v>
      </c>
      <c r="K52" s="271">
        <v>604</v>
      </c>
      <c r="L52" s="271">
        <v>571.15</v>
      </c>
      <c r="M52" s="271">
        <v>61.786200000000001</v>
      </c>
      <c r="N52" s="1"/>
      <c r="O52" s="1"/>
    </row>
    <row r="53" spans="1:15" ht="12.75" customHeight="1">
      <c r="A53" s="30">
        <v>43</v>
      </c>
      <c r="B53" s="281" t="s">
        <v>304</v>
      </c>
      <c r="C53" s="271">
        <v>466.75</v>
      </c>
      <c r="D53" s="272">
        <v>468.31666666666666</v>
      </c>
      <c r="E53" s="272">
        <v>459.43333333333334</v>
      </c>
      <c r="F53" s="272">
        <v>452.11666666666667</v>
      </c>
      <c r="G53" s="272">
        <v>443.23333333333335</v>
      </c>
      <c r="H53" s="272">
        <v>475.63333333333333</v>
      </c>
      <c r="I53" s="272">
        <v>484.51666666666665</v>
      </c>
      <c r="J53" s="272">
        <v>491.83333333333331</v>
      </c>
      <c r="K53" s="271">
        <v>477.2</v>
      </c>
      <c r="L53" s="271">
        <v>461</v>
      </c>
      <c r="M53" s="271">
        <v>2.5983900000000002</v>
      </c>
      <c r="N53" s="1"/>
      <c r="O53" s="1"/>
    </row>
    <row r="54" spans="1:15" ht="12.75" customHeight="1">
      <c r="A54" s="30">
        <v>44</v>
      </c>
      <c r="B54" s="281" t="s">
        <v>243</v>
      </c>
      <c r="C54" s="271">
        <v>4336.7</v>
      </c>
      <c r="D54" s="272">
        <v>4326.2333333333336</v>
      </c>
      <c r="E54" s="272">
        <v>4265.4666666666672</v>
      </c>
      <c r="F54" s="272">
        <v>4194.2333333333336</v>
      </c>
      <c r="G54" s="272">
        <v>4133.4666666666672</v>
      </c>
      <c r="H54" s="272">
        <v>4397.4666666666672</v>
      </c>
      <c r="I54" s="272">
        <v>4458.2333333333336</v>
      </c>
      <c r="J54" s="272">
        <v>4529.4666666666672</v>
      </c>
      <c r="K54" s="271">
        <v>4387</v>
      </c>
      <c r="L54" s="271">
        <v>4255</v>
      </c>
      <c r="M54" s="271">
        <v>4.4830300000000003</v>
      </c>
      <c r="N54" s="1"/>
      <c r="O54" s="1"/>
    </row>
    <row r="55" spans="1:15" ht="12.75" customHeight="1">
      <c r="A55" s="30">
        <v>45</v>
      </c>
      <c r="B55" s="281" t="s">
        <v>61</v>
      </c>
      <c r="C55" s="271">
        <v>760.55</v>
      </c>
      <c r="D55" s="272">
        <v>758.65</v>
      </c>
      <c r="E55" s="272">
        <v>755.3</v>
      </c>
      <c r="F55" s="272">
        <v>750.05</v>
      </c>
      <c r="G55" s="272">
        <v>746.69999999999993</v>
      </c>
      <c r="H55" s="272">
        <v>763.9</v>
      </c>
      <c r="I55" s="272">
        <v>767.25000000000011</v>
      </c>
      <c r="J55" s="272">
        <v>772.5</v>
      </c>
      <c r="K55" s="271">
        <v>762</v>
      </c>
      <c r="L55" s="271">
        <v>753.4</v>
      </c>
      <c r="M55" s="271">
        <v>46.143410000000003</v>
      </c>
      <c r="N55" s="1"/>
      <c r="O55" s="1"/>
    </row>
    <row r="56" spans="1:15" ht="12.75" customHeight="1">
      <c r="A56" s="30">
        <v>46</v>
      </c>
      <c r="B56" s="281" t="s">
        <v>305</v>
      </c>
      <c r="C56" s="271">
        <v>3071.7</v>
      </c>
      <c r="D56" s="272">
        <v>3091.8666666666668</v>
      </c>
      <c r="E56" s="272">
        <v>3034.8333333333335</v>
      </c>
      <c r="F56" s="272">
        <v>2997.9666666666667</v>
      </c>
      <c r="G56" s="272">
        <v>2940.9333333333334</v>
      </c>
      <c r="H56" s="272">
        <v>3128.7333333333336</v>
      </c>
      <c r="I56" s="272">
        <v>3185.7666666666664</v>
      </c>
      <c r="J56" s="272">
        <v>3222.6333333333337</v>
      </c>
      <c r="K56" s="271">
        <v>3148.9</v>
      </c>
      <c r="L56" s="271">
        <v>3055</v>
      </c>
      <c r="M56" s="271">
        <v>0.38499</v>
      </c>
      <c r="N56" s="1"/>
      <c r="O56" s="1"/>
    </row>
    <row r="57" spans="1:15" ht="12" customHeight="1">
      <c r="A57" s="30">
        <v>47</v>
      </c>
      <c r="B57" s="281" t="s">
        <v>306</v>
      </c>
      <c r="C57" s="271">
        <v>655.45</v>
      </c>
      <c r="D57" s="272">
        <v>654.95000000000005</v>
      </c>
      <c r="E57" s="272">
        <v>648.20000000000005</v>
      </c>
      <c r="F57" s="272">
        <v>640.95000000000005</v>
      </c>
      <c r="G57" s="272">
        <v>634.20000000000005</v>
      </c>
      <c r="H57" s="272">
        <v>662.2</v>
      </c>
      <c r="I57" s="272">
        <v>668.95</v>
      </c>
      <c r="J57" s="272">
        <v>676.2</v>
      </c>
      <c r="K57" s="271">
        <v>661.7</v>
      </c>
      <c r="L57" s="271">
        <v>647.70000000000005</v>
      </c>
      <c r="M57" s="271">
        <v>10.012879999999999</v>
      </c>
      <c r="N57" s="1"/>
      <c r="O57" s="1"/>
    </row>
    <row r="58" spans="1:15" ht="12.75" customHeight="1">
      <c r="A58" s="30">
        <v>48</v>
      </c>
      <c r="B58" s="281" t="s">
        <v>62</v>
      </c>
      <c r="C58" s="271">
        <v>4038</v>
      </c>
      <c r="D58" s="272">
        <v>4037.25</v>
      </c>
      <c r="E58" s="272">
        <v>4014.5</v>
      </c>
      <c r="F58" s="272">
        <v>3991</v>
      </c>
      <c r="G58" s="272">
        <v>3968.25</v>
      </c>
      <c r="H58" s="272">
        <v>4060.75</v>
      </c>
      <c r="I58" s="272">
        <v>4083.5</v>
      </c>
      <c r="J58" s="272">
        <v>4107</v>
      </c>
      <c r="K58" s="271">
        <v>4060</v>
      </c>
      <c r="L58" s="271">
        <v>4013.75</v>
      </c>
      <c r="M58" s="271">
        <v>2.1713900000000002</v>
      </c>
      <c r="N58" s="1"/>
      <c r="O58" s="1"/>
    </row>
    <row r="59" spans="1:15" ht="12.75" customHeight="1">
      <c r="A59" s="30">
        <v>49</v>
      </c>
      <c r="B59" s="281" t="s">
        <v>307</v>
      </c>
      <c r="C59" s="271">
        <v>1143.55</v>
      </c>
      <c r="D59" s="272">
        <v>1154.5166666666667</v>
      </c>
      <c r="E59" s="272">
        <v>1123.0333333333333</v>
      </c>
      <c r="F59" s="272">
        <v>1102.5166666666667</v>
      </c>
      <c r="G59" s="272">
        <v>1071.0333333333333</v>
      </c>
      <c r="H59" s="272">
        <v>1175.0333333333333</v>
      </c>
      <c r="I59" s="272">
        <v>1206.5166666666664</v>
      </c>
      <c r="J59" s="272">
        <v>1227.0333333333333</v>
      </c>
      <c r="K59" s="271">
        <v>1186</v>
      </c>
      <c r="L59" s="271">
        <v>1134</v>
      </c>
      <c r="M59" s="271">
        <v>3.4909599999999998</v>
      </c>
      <c r="N59" s="1"/>
      <c r="O59" s="1"/>
    </row>
    <row r="60" spans="1:15" ht="12.75" customHeight="1">
      <c r="A60" s="30">
        <v>50</v>
      </c>
      <c r="B60" s="281" t="s">
        <v>65</v>
      </c>
      <c r="C60" s="271">
        <v>7309.4</v>
      </c>
      <c r="D60" s="272">
        <v>7308.1500000000005</v>
      </c>
      <c r="E60" s="272">
        <v>7273.3000000000011</v>
      </c>
      <c r="F60" s="272">
        <v>7237.2000000000007</v>
      </c>
      <c r="G60" s="272">
        <v>7202.3500000000013</v>
      </c>
      <c r="H60" s="272">
        <v>7344.2500000000009</v>
      </c>
      <c r="I60" s="272">
        <v>7379.1000000000013</v>
      </c>
      <c r="J60" s="272">
        <v>7415.2000000000007</v>
      </c>
      <c r="K60" s="271">
        <v>7343</v>
      </c>
      <c r="L60" s="271">
        <v>7272.05</v>
      </c>
      <c r="M60" s="271">
        <v>10.36941</v>
      </c>
      <c r="N60" s="1"/>
      <c r="O60" s="1"/>
    </row>
    <row r="61" spans="1:15" ht="12.75" customHeight="1">
      <c r="A61" s="30">
        <v>51</v>
      </c>
      <c r="B61" s="281" t="s">
        <v>64</v>
      </c>
      <c r="C61" s="271">
        <v>15765.45</v>
      </c>
      <c r="D61" s="272">
        <v>15777.949999999999</v>
      </c>
      <c r="E61" s="272">
        <v>15667.499999999998</v>
      </c>
      <c r="F61" s="272">
        <v>15569.55</v>
      </c>
      <c r="G61" s="272">
        <v>15459.099999999999</v>
      </c>
      <c r="H61" s="272">
        <v>15875.899999999998</v>
      </c>
      <c r="I61" s="272">
        <v>15986.349999999999</v>
      </c>
      <c r="J61" s="272">
        <v>16084.299999999997</v>
      </c>
      <c r="K61" s="271">
        <v>15888.4</v>
      </c>
      <c r="L61" s="271">
        <v>15680</v>
      </c>
      <c r="M61" s="271">
        <v>2.0525099999999998</v>
      </c>
      <c r="N61" s="1"/>
      <c r="O61" s="1"/>
    </row>
    <row r="62" spans="1:15" ht="12.75" customHeight="1">
      <c r="A62" s="30">
        <v>52</v>
      </c>
      <c r="B62" s="281" t="s">
        <v>244</v>
      </c>
      <c r="C62" s="271">
        <v>5314.85</v>
      </c>
      <c r="D62" s="272">
        <v>5321.75</v>
      </c>
      <c r="E62" s="272">
        <v>5294.5</v>
      </c>
      <c r="F62" s="272">
        <v>5274.15</v>
      </c>
      <c r="G62" s="272">
        <v>5246.9</v>
      </c>
      <c r="H62" s="272">
        <v>5342.1</v>
      </c>
      <c r="I62" s="272">
        <v>5369.35</v>
      </c>
      <c r="J62" s="272">
        <v>5389.7000000000007</v>
      </c>
      <c r="K62" s="271">
        <v>5349</v>
      </c>
      <c r="L62" s="271">
        <v>5301.4</v>
      </c>
      <c r="M62" s="271">
        <v>0.12330000000000001</v>
      </c>
      <c r="N62" s="1"/>
      <c r="O62" s="1"/>
    </row>
    <row r="63" spans="1:15" ht="12.75" customHeight="1">
      <c r="A63" s="30">
        <v>53</v>
      </c>
      <c r="B63" s="281" t="s">
        <v>308</v>
      </c>
      <c r="C63" s="271">
        <v>3553.5</v>
      </c>
      <c r="D63" s="272">
        <v>3633.2166666666667</v>
      </c>
      <c r="E63" s="272">
        <v>3441.6333333333332</v>
      </c>
      <c r="F63" s="272">
        <v>3329.7666666666664</v>
      </c>
      <c r="G63" s="272">
        <v>3138.1833333333329</v>
      </c>
      <c r="H63" s="272">
        <v>3745.0833333333335</v>
      </c>
      <c r="I63" s="272">
        <v>3936.6666666666665</v>
      </c>
      <c r="J63" s="272">
        <v>4048.5333333333338</v>
      </c>
      <c r="K63" s="271">
        <v>3824.8</v>
      </c>
      <c r="L63" s="271">
        <v>3521.35</v>
      </c>
      <c r="M63" s="271">
        <v>5.2217200000000004</v>
      </c>
      <c r="N63" s="1"/>
      <c r="O63" s="1"/>
    </row>
    <row r="64" spans="1:15" ht="12.75" customHeight="1">
      <c r="A64" s="30">
        <v>54</v>
      </c>
      <c r="B64" s="281" t="s">
        <v>66</v>
      </c>
      <c r="C64" s="271">
        <v>2182.8000000000002</v>
      </c>
      <c r="D64" s="272">
        <v>2181.2833333333333</v>
      </c>
      <c r="E64" s="272">
        <v>2160.5666666666666</v>
      </c>
      <c r="F64" s="272">
        <v>2138.3333333333335</v>
      </c>
      <c r="G64" s="272">
        <v>2117.6166666666668</v>
      </c>
      <c r="H64" s="272">
        <v>2203.5166666666664</v>
      </c>
      <c r="I64" s="272">
        <v>2224.2333333333327</v>
      </c>
      <c r="J64" s="272">
        <v>2246.4666666666662</v>
      </c>
      <c r="K64" s="271">
        <v>2202</v>
      </c>
      <c r="L64" s="271">
        <v>2159.0500000000002</v>
      </c>
      <c r="M64" s="271">
        <v>2.8553700000000002</v>
      </c>
      <c r="N64" s="1"/>
      <c r="O64" s="1"/>
    </row>
    <row r="65" spans="1:15" ht="12.75" customHeight="1">
      <c r="A65" s="30">
        <v>55</v>
      </c>
      <c r="B65" s="281" t="s">
        <v>309</v>
      </c>
      <c r="C65" s="271">
        <v>339.3</v>
      </c>
      <c r="D65" s="272">
        <v>338.68333333333334</v>
      </c>
      <c r="E65" s="272">
        <v>335.81666666666666</v>
      </c>
      <c r="F65" s="272">
        <v>332.33333333333331</v>
      </c>
      <c r="G65" s="272">
        <v>329.46666666666664</v>
      </c>
      <c r="H65" s="272">
        <v>342.16666666666669</v>
      </c>
      <c r="I65" s="272">
        <v>345.03333333333336</v>
      </c>
      <c r="J65" s="272">
        <v>348.51666666666671</v>
      </c>
      <c r="K65" s="271">
        <v>341.55</v>
      </c>
      <c r="L65" s="271">
        <v>335.2</v>
      </c>
      <c r="M65" s="271">
        <v>15.95575</v>
      </c>
      <c r="N65" s="1"/>
      <c r="O65" s="1"/>
    </row>
    <row r="66" spans="1:15" ht="12.75" customHeight="1">
      <c r="A66" s="30">
        <v>56</v>
      </c>
      <c r="B66" s="281" t="s">
        <v>67</v>
      </c>
      <c r="C66" s="271">
        <v>271.25</v>
      </c>
      <c r="D66" s="272">
        <v>271.55</v>
      </c>
      <c r="E66" s="272">
        <v>269.20000000000005</v>
      </c>
      <c r="F66" s="272">
        <v>267.15000000000003</v>
      </c>
      <c r="G66" s="272">
        <v>264.80000000000007</v>
      </c>
      <c r="H66" s="272">
        <v>273.60000000000002</v>
      </c>
      <c r="I66" s="272">
        <v>275.95000000000005</v>
      </c>
      <c r="J66" s="272">
        <v>278</v>
      </c>
      <c r="K66" s="271">
        <v>273.89999999999998</v>
      </c>
      <c r="L66" s="271">
        <v>269.5</v>
      </c>
      <c r="M66" s="271">
        <v>37.422350000000002</v>
      </c>
      <c r="N66" s="1"/>
      <c r="O66" s="1"/>
    </row>
    <row r="67" spans="1:15" ht="12.75" customHeight="1">
      <c r="A67" s="30">
        <v>57</v>
      </c>
      <c r="B67" s="281" t="s">
        <v>68</v>
      </c>
      <c r="C67" s="271">
        <v>123.15</v>
      </c>
      <c r="D67" s="272">
        <v>123.18333333333334</v>
      </c>
      <c r="E67" s="272">
        <v>122.26666666666668</v>
      </c>
      <c r="F67" s="272">
        <v>121.38333333333334</v>
      </c>
      <c r="G67" s="272">
        <v>120.46666666666668</v>
      </c>
      <c r="H67" s="272">
        <v>124.06666666666668</v>
      </c>
      <c r="I67" s="272">
        <v>124.98333333333333</v>
      </c>
      <c r="J67" s="272">
        <v>125.86666666666667</v>
      </c>
      <c r="K67" s="271">
        <v>124.1</v>
      </c>
      <c r="L67" s="271">
        <v>122.3</v>
      </c>
      <c r="M67" s="271">
        <v>194.78756000000001</v>
      </c>
      <c r="N67" s="1"/>
      <c r="O67" s="1"/>
    </row>
    <row r="68" spans="1:15" ht="12.75" customHeight="1">
      <c r="A68" s="30">
        <v>58</v>
      </c>
      <c r="B68" s="281" t="s">
        <v>245</v>
      </c>
      <c r="C68" s="271">
        <v>49.25</v>
      </c>
      <c r="D68" s="272">
        <v>49.283333333333331</v>
      </c>
      <c r="E68" s="272">
        <v>48.86666666666666</v>
      </c>
      <c r="F68" s="272">
        <v>48.483333333333327</v>
      </c>
      <c r="G68" s="272">
        <v>48.066666666666656</v>
      </c>
      <c r="H68" s="272">
        <v>49.666666666666664</v>
      </c>
      <c r="I68" s="272">
        <v>50.083333333333336</v>
      </c>
      <c r="J68" s="272">
        <v>50.466666666666669</v>
      </c>
      <c r="K68" s="271">
        <v>49.7</v>
      </c>
      <c r="L68" s="271">
        <v>48.9</v>
      </c>
      <c r="M68" s="271">
        <v>21.034379999999999</v>
      </c>
      <c r="N68" s="1"/>
      <c r="O68" s="1"/>
    </row>
    <row r="69" spans="1:15" ht="12.75" customHeight="1">
      <c r="A69" s="30">
        <v>59</v>
      </c>
      <c r="B69" s="281" t="s">
        <v>310</v>
      </c>
      <c r="C69" s="271">
        <v>17.25</v>
      </c>
      <c r="D69" s="272">
        <v>17.25</v>
      </c>
      <c r="E69" s="272">
        <v>16.95</v>
      </c>
      <c r="F69" s="272">
        <v>16.649999999999999</v>
      </c>
      <c r="G69" s="272">
        <v>16.349999999999998</v>
      </c>
      <c r="H69" s="272">
        <v>17.55</v>
      </c>
      <c r="I69" s="272">
        <v>17.849999999999998</v>
      </c>
      <c r="J69" s="272">
        <v>18.150000000000002</v>
      </c>
      <c r="K69" s="271">
        <v>17.55</v>
      </c>
      <c r="L69" s="271">
        <v>16.95</v>
      </c>
      <c r="M69" s="271">
        <v>30.871590000000001</v>
      </c>
      <c r="N69" s="1"/>
      <c r="O69" s="1"/>
    </row>
    <row r="70" spans="1:15" ht="12.75" customHeight="1">
      <c r="A70" s="30">
        <v>60</v>
      </c>
      <c r="B70" s="281" t="s">
        <v>69</v>
      </c>
      <c r="C70" s="271">
        <v>1911.7</v>
      </c>
      <c r="D70" s="272">
        <v>1908.8999999999999</v>
      </c>
      <c r="E70" s="272">
        <v>1886.7999999999997</v>
      </c>
      <c r="F70" s="272">
        <v>1861.8999999999999</v>
      </c>
      <c r="G70" s="272">
        <v>1839.7999999999997</v>
      </c>
      <c r="H70" s="272">
        <v>1933.7999999999997</v>
      </c>
      <c r="I70" s="272">
        <v>1955.8999999999996</v>
      </c>
      <c r="J70" s="272">
        <v>1980.7999999999997</v>
      </c>
      <c r="K70" s="271">
        <v>1931</v>
      </c>
      <c r="L70" s="271">
        <v>1884</v>
      </c>
      <c r="M70" s="271">
        <v>6.2223699999999997</v>
      </c>
      <c r="N70" s="1"/>
      <c r="O70" s="1"/>
    </row>
    <row r="71" spans="1:15" ht="12.75" customHeight="1">
      <c r="A71" s="30">
        <v>61</v>
      </c>
      <c r="B71" s="281" t="s">
        <v>311</v>
      </c>
      <c r="C71" s="271">
        <v>5408.95</v>
      </c>
      <c r="D71" s="272">
        <v>5391.2833333333328</v>
      </c>
      <c r="E71" s="272">
        <v>5314.6666666666661</v>
      </c>
      <c r="F71" s="272">
        <v>5220.3833333333332</v>
      </c>
      <c r="G71" s="272">
        <v>5143.7666666666664</v>
      </c>
      <c r="H71" s="272">
        <v>5485.5666666666657</v>
      </c>
      <c r="I71" s="272">
        <v>5562.1833333333325</v>
      </c>
      <c r="J71" s="272">
        <v>5656.4666666666653</v>
      </c>
      <c r="K71" s="271">
        <v>5467.9</v>
      </c>
      <c r="L71" s="271">
        <v>5297</v>
      </c>
      <c r="M71" s="271">
        <v>0.14133000000000001</v>
      </c>
      <c r="N71" s="1"/>
      <c r="O71" s="1"/>
    </row>
    <row r="72" spans="1:15" ht="12.75" customHeight="1">
      <c r="A72" s="30">
        <v>62</v>
      </c>
      <c r="B72" s="281" t="s">
        <v>72</v>
      </c>
      <c r="C72" s="271">
        <v>676.4</v>
      </c>
      <c r="D72" s="272">
        <v>675.19999999999993</v>
      </c>
      <c r="E72" s="272">
        <v>671.99999999999989</v>
      </c>
      <c r="F72" s="272">
        <v>667.59999999999991</v>
      </c>
      <c r="G72" s="272">
        <v>664.39999999999986</v>
      </c>
      <c r="H72" s="272">
        <v>679.59999999999991</v>
      </c>
      <c r="I72" s="272">
        <v>682.8</v>
      </c>
      <c r="J72" s="272">
        <v>687.19999999999993</v>
      </c>
      <c r="K72" s="271">
        <v>678.4</v>
      </c>
      <c r="L72" s="271">
        <v>670.8</v>
      </c>
      <c r="M72" s="271">
        <v>3.5665</v>
      </c>
      <c r="N72" s="1"/>
      <c r="O72" s="1"/>
    </row>
    <row r="73" spans="1:15" ht="12.75" customHeight="1">
      <c r="A73" s="30">
        <v>63</v>
      </c>
      <c r="B73" s="281" t="s">
        <v>312</v>
      </c>
      <c r="C73" s="271">
        <v>821.65</v>
      </c>
      <c r="D73" s="272">
        <v>841.55000000000007</v>
      </c>
      <c r="E73" s="272">
        <v>790.10000000000014</v>
      </c>
      <c r="F73" s="272">
        <v>758.55000000000007</v>
      </c>
      <c r="G73" s="272">
        <v>707.10000000000014</v>
      </c>
      <c r="H73" s="272">
        <v>873.10000000000014</v>
      </c>
      <c r="I73" s="272">
        <v>924.55000000000018</v>
      </c>
      <c r="J73" s="272">
        <v>956.10000000000014</v>
      </c>
      <c r="K73" s="271">
        <v>893</v>
      </c>
      <c r="L73" s="271">
        <v>810</v>
      </c>
      <c r="M73" s="271">
        <v>32.091070000000002</v>
      </c>
      <c r="N73" s="1"/>
      <c r="O73" s="1"/>
    </row>
    <row r="74" spans="1:15" ht="12.75" customHeight="1">
      <c r="A74" s="30">
        <v>64</v>
      </c>
      <c r="B74" s="281" t="s">
        <v>71</v>
      </c>
      <c r="C74" s="271">
        <v>291.10000000000002</v>
      </c>
      <c r="D74" s="272">
        <v>290.15000000000003</v>
      </c>
      <c r="E74" s="272">
        <v>288.15000000000009</v>
      </c>
      <c r="F74" s="272">
        <v>285.20000000000005</v>
      </c>
      <c r="G74" s="272">
        <v>283.2000000000001</v>
      </c>
      <c r="H74" s="272">
        <v>293.10000000000008</v>
      </c>
      <c r="I74" s="272">
        <v>295.09999999999997</v>
      </c>
      <c r="J74" s="272">
        <v>298.05000000000007</v>
      </c>
      <c r="K74" s="271">
        <v>292.14999999999998</v>
      </c>
      <c r="L74" s="271">
        <v>287.2</v>
      </c>
      <c r="M74" s="271">
        <v>45.916159999999998</v>
      </c>
      <c r="N74" s="1"/>
      <c r="O74" s="1"/>
    </row>
    <row r="75" spans="1:15" ht="12.75" customHeight="1">
      <c r="A75" s="30">
        <v>65</v>
      </c>
      <c r="B75" s="281" t="s">
        <v>73</v>
      </c>
      <c r="C75" s="271">
        <v>790.2</v>
      </c>
      <c r="D75" s="272">
        <v>779.4</v>
      </c>
      <c r="E75" s="272">
        <v>760.8</v>
      </c>
      <c r="F75" s="272">
        <v>731.4</v>
      </c>
      <c r="G75" s="272">
        <v>712.8</v>
      </c>
      <c r="H75" s="272">
        <v>808.8</v>
      </c>
      <c r="I75" s="272">
        <v>827.40000000000009</v>
      </c>
      <c r="J75" s="272">
        <v>856.8</v>
      </c>
      <c r="K75" s="271">
        <v>798</v>
      </c>
      <c r="L75" s="271">
        <v>750</v>
      </c>
      <c r="M75" s="271">
        <v>112.97732999999999</v>
      </c>
      <c r="N75" s="1"/>
      <c r="O75" s="1"/>
    </row>
    <row r="76" spans="1:15" ht="12.75" customHeight="1">
      <c r="A76" s="30">
        <v>66</v>
      </c>
      <c r="B76" s="281" t="s">
        <v>76</v>
      </c>
      <c r="C76" s="271">
        <v>52.9</v>
      </c>
      <c r="D76" s="272">
        <v>53.066666666666663</v>
      </c>
      <c r="E76" s="272">
        <v>52.633333333333326</v>
      </c>
      <c r="F76" s="272">
        <v>52.36666666666666</v>
      </c>
      <c r="G76" s="272">
        <v>51.933333333333323</v>
      </c>
      <c r="H76" s="272">
        <v>53.333333333333329</v>
      </c>
      <c r="I76" s="272">
        <v>53.766666666666666</v>
      </c>
      <c r="J76" s="272">
        <v>54.033333333333331</v>
      </c>
      <c r="K76" s="271">
        <v>53.5</v>
      </c>
      <c r="L76" s="271">
        <v>52.8</v>
      </c>
      <c r="M76" s="271">
        <v>107.63916</v>
      </c>
      <c r="N76" s="1"/>
      <c r="O76" s="1"/>
    </row>
    <row r="77" spans="1:15" ht="12.75" customHeight="1">
      <c r="A77" s="30">
        <v>67</v>
      </c>
      <c r="B77" s="281" t="s">
        <v>80</v>
      </c>
      <c r="C77" s="271">
        <v>333.9</v>
      </c>
      <c r="D77" s="272">
        <v>332.04999999999995</v>
      </c>
      <c r="E77" s="272">
        <v>329.64999999999992</v>
      </c>
      <c r="F77" s="272">
        <v>325.39999999999998</v>
      </c>
      <c r="G77" s="272">
        <v>322.99999999999994</v>
      </c>
      <c r="H77" s="272">
        <v>336.2999999999999</v>
      </c>
      <c r="I77" s="272">
        <v>338.7</v>
      </c>
      <c r="J77" s="272">
        <v>342.94999999999987</v>
      </c>
      <c r="K77" s="271">
        <v>334.45</v>
      </c>
      <c r="L77" s="271">
        <v>327.8</v>
      </c>
      <c r="M77" s="271">
        <v>26.4297</v>
      </c>
      <c r="N77" s="1"/>
      <c r="O77" s="1"/>
    </row>
    <row r="78" spans="1:15" ht="12.75" customHeight="1">
      <c r="A78" s="30">
        <v>68</v>
      </c>
      <c r="B78" s="281" t="s">
        <v>75</v>
      </c>
      <c r="C78" s="271">
        <v>709.7</v>
      </c>
      <c r="D78" s="272">
        <v>709.61666666666667</v>
      </c>
      <c r="E78" s="272">
        <v>706.73333333333335</v>
      </c>
      <c r="F78" s="272">
        <v>703.76666666666665</v>
      </c>
      <c r="G78" s="272">
        <v>700.88333333333333</v>
      </c>
      <c r="H78" s="272">
        <v>712.58333333333337</v>
      </c>
      <c r="I78" s="272">
        <v>715.46666666666681</v>
      </c>
      <c r="J78" s="272">
        <v>718.43333333333339</v>
      </c>
      <c r="K78" s="271">
        <v>712.5</v>
      </c>
      <c r="L78" s="271">
        <v>706.65</v>
      </c>
      <c r="M78" s="271">
        <v>45.401589999999999</v>
      </c>
      <c r="N78" s="1"/>
      <c r="O78" s="1"/>
    </row>
    <row r="79" spans="1:15" ht="12.75" customHeight="1">
      <c r="A79" s="30">
        <v>69</v>
      </c>
      <c r="B79" s="281" t="s">
        <v>77</v>
      </c>
      <c r="C79" s="271">
        <v>311.14999999999998</v>
      </c>
      <c r="D79" s="272">
        <v>312.43333333333334</v>
      </c>
      <c r="E79" s="272">
        <v>309.26666666666665</v>
      </c>
      <c r="F79" s="272">
        <v>307.38333333333333</v>
      </c>
      <c r="G79" s="272">
        <v>304.21666666666664</v>
      </c>
      <c r="H79" s="272">
        <v>314.31666666666666</v>
      </c>
      <c r="I79" s="272">
        <v>317.48333333333329</v>
      </c>
      <c r="J79" s="272">
        <v>319.36666666666667</v>
      </c>
      <c r="K79" s="271">
        <v>315.60000000000002</v>
      </c>
      <c r="L79" s="271">
        <v>310.55</v>
      </c>
      <c r="M79" s="271">
        <v>14.771330000000001</v>
      </c>
      <c r="N79" s="1"/>
      <c r="O79" s="1"/>
    </row>
    <row r="80" spans="1:15" ht="12.75" customHeight="1">
      <c r="A80" s="30">
        <v>70</v>
      </c>
      <c r="B80" s="281" t="s">
        <v>313</v>
      </c>
      <c r="C80" s="271">
        <v>940.55</v>
      </c>
      <c r="D80" s="272">
        <v>942.25</v>
      </c>
      <c r="E80" s="272">
        <v>929.5</v>
      </c>
      <c r="F80" s="272">
        <v>918.45</v>
      </c>
      <c r="G80" s="272">
        <v>905.7</v>
      </c>
      <c r="H80" s="272">
        <v>953.3</v>
      </c>
      <c r="I80" s="272">
        <v>966.05</v>
      </c>
      <c r="J80" s="272">
        <v>977.09999999999991</v>
      </c>
      <c r="K80" s="271">
        <v>955</v>
      </c>
      <c r="L80" s="271">
        <v>931.2</v>
      </c>
      <c r="M80" s="271">
        <v>2.1456300000000001</v>
      </c>
      <c r="N80" s="1"/>
      <c r="O80" s="1"/>
    </row>
    <row r="81" spans="1:15" ht="12.75" customHeight="1">
      <c r="A81" s="30">
        <v>71</v>
      </c>
      <c r="B81" s="281" t="s">
        <v>314</v>
      </c>
      <c r="C81" s="271">
        <v>340.55</v>
      </c>
      <c r="D81" s="272">
        <v>341.28333333333336</v>
      </c>
      <c r="E81" s="272">
        <v>338.26666666666671</v>
      </c>
      <c r="F81" s="272">
        <v>335.98333333333335</v>
      </c>
      <c r="G81" s="272">
        <v>332.9666666666667</v>
      </c>
      <c r="H81" s="272">
        <v>343.56666666666672</v>
      </c>
      <c r="I81" s="272">
        <v>346.58333333333337</v>
      </c>
      <c r="J81" s="272">
        <v>348.86666666666673</v>
      </c>
      <c r="K81" s="271">
        <v>344.3</v>
      </c>
      <c r="L81" s="271">
        <v>339</v>
      </c>
      <c r="M81" s="271">
        <v>13.044549999999999</v>
      </c>
      <c r="N81" s="1"/>
      <c r="O81" s="1"/>
    </row>
    <row r="82" spans="1:15" ht="12.75" customHeight="1">
      <c r="A82" s="30">
        <v>72</v>
      </c>
      <c r="B82" s="281" t="s">
        <v>315</v>
      </c>
      <c r="C82" s="271">
        <v>8597.85</v>
      </c>
      <c r="D82" s="272">
        <v>8630.2666666666682</v>
      </c>
      <c r="E82" s="272">
        <v>8507.5833333333358</v>
      </c>
      <c r="F82" s="272">
        <v>8417.3166666666675</v>
      </c>
      <c r="G82" s="272">
        <v>8294.633333333335</v>
      </c>
      <c r="H82" s="272">
        <v>8720.5333333333365</v>
      </c>
      <c r="I82" s="272">
        <v>8843.2166666666672</v>
      </c>
      <c r="J82" s="272">
        <v>8933.4833333333372</v>
      </c>
      <c r="K82" s="271">
        <v>8752.9500000000007</v>
      </c>
      <c r="L82" s="271">
        <v>8540</v>
      </c>
      <c r="M82" s="271">
        <v>0.15925</v>
      </c>
      <c r="N82" s="1"/>
      <c r="O82" s="1"/>
    </row>
    <row r="83" spans="1:15" ht="12.75" customHeight="1">
      <c r="A83" s="30">
        <v>73</v>
      </c>
      <c r="B83" s="281" t="s">
        <v>316</v>
      </c>
      <c r="C83" s="271">
        <v>996.65</v>
      </c>
      <c r="D83" s="272">
        <v>996.63333333333333</v>
      </c>
      <c r="E83" s="272">
        <v>987.01666666666665</v>
      </c>
      <c r="F83" s="272">
        <v>977.38333333333333</v>
      </c>
      <c r="G83" s="272">
        <v>967.76666666666665</v>
      </c>
      <c r="H83" s="272">
        <v>1006.2666666666667</v>
      </c>
      <c r="I83" s="272">
        <v>1015.8833333333332</v>
      </c>
      <c r="J83" s="272">
        <v>1025.5166666666667</v>
      </c>
      <c r="K83" s="271">
        <v>1006.25</v>
      </c>
      <c r="L83" s="271">
        <v>987</v>
      </c>
      <c r="M83" s="271">
        <v>0.32446000000000003</v>
      </c>
      <c r="N83" s="1"/>
      <c r="O83" s="1"/>
    </row>
    <row r="84" spans="1:15" ht="12.75" customHeight="1">
      <c r="A84" s="30">
        <v>74</v>
      </c>
      <c r="B84" s="281" t="s">
        <v>246</v>
      </c>
      <c r="C84" s="271">
        <v>906.9</v>
      </c>
      <c r="D84" s="272">
        <v>908.51666666666677</v>
      </c>
      <c r="E84" s="272">
        <v>898.03333333333353</v>
      </c>
      <c r="F84" s="272">
        <v>889.16666666666674</v>
      </c>
      <c r="G84" s="272">
        <v>878.68333333333351</v>
      </c>
      <c r="H84" s="272">
        <v>917.38333333333355</v>
      </c>
      <c r="I84" s="272">
        <v>927.8666666666669</v>
      </c>
      <c r="J84" s="272">
        <v>936.73333333333358</v>
      </c>
      <c r="K84" s="271">
        <v>919</v>
      </c>
      <c r="L84" s="271">
        <v>899.65</v>
      </c>
      <c r="M84" s="271">
        <v>0.33922999999999998</v>
      </c>
      <c r="N84" s="1"/>
      <c r="O84" s="1"/>
    </row>
    <row r="85" spans="1:15" ht="12.75" customHeight="1">
      <c r="A85" s="30">
        <v>75</v>
      </c>
      <c r="B85" s="281" t="s">
        <v>846</v>
      </c>
      <c r="C85" s="271">
        <v>593.25</v>
      </c>
      <c r="D85" s="272">
        <v>594.13333333333333</v>
      </c>
      <c r="E85" s="272">
        <v>589.11666666666667</v>
      </c>
      <c r="F85" s="272">
        <v>584.98333333333335</v>
      </c>
      <c r="G85" s="272">
        <v>579.9666666666667</v>
      </c>
      <c r="H85" s="272">
        <v>598.26666666666665</v>
      </c>
      <c r="I85" s="272">
        <v>603.2833333333333</v>
      </c>
      <c r="J85" s="272">
        <v>607.41666666666663</v>
      </c>
      <c r="K85" s="271">
        <v>599.15</v>
      </c>
      <c r="L85" s="271">
        <v>590</v>
      </c>
      <c r="M85" s="271">
        <v>3.81332</v>
      </c>
      <c r="N85" s="1"/>
      <c r="O85" s="1"/>
    </row>
    <row r="86" spans="1:15" ht="12.75" customHeight="1">
      <c r="A86" s="30">
        <v>76</v>
      </c>
      <c r="B86" s="281" t="s">
        <v>78</v>
      </c>
      <c r="C86" s="271">
        <v>17260.95</v>
      </c>
      <c r="D86" s="272">
        <v>17322.316666666666</v>
      </c>
      <c r="E86" s="272">
        <v>17139.633333333331</v>
      </c>
      <c r="F86" s="272">
        <v>17018.316666666666</v>
      </c>
      <c r="G86" s="272">
        <v>16835.633333333331</v>
      </c>
      <c r="H86" s="272">
        <v>17443.633333333331</v>
      </c>
      <c r="I86" s="272">
        <v>17626.316666666666</v>
      </c>
      <c r="J86" s="272">
        <v>17747.633333333331</v>
      </c>
      <c r="K86" s="271">
        <v>17505</v>
      </c>
      <c r="L86" s="271">
        <v>17201</v>
      </c>
      <c r="M86" s="271">
        <v>0.24628</v>
      </c>
      <c r="N86" s="1"/>
      <c r="O86" s="1"/>
    </row>
    <row r="87" spans="1:15" ht="12.75" customHeight="1">
      <c r="A87" s="30">
        <v>77</v>
      </c>
      <c r="B87" s="281" t="s">
        <v>317</v>
      </c>
      <c r="C87" s="271">
        <v>513.9</v>
      </c>
      <c r="D87" s="272">
        <v>514.1</v>
      </c>
      <c r="E87" s="272">
        <v>503.20000000000005</v>
      </c>
      <c r="F87" s="272">
        <v>492.5</v>
      </c>
      <c r="G87" s="272">
        <v>481.6</v>
      </c>
      <c r="H87" s="272">
        <v>524.80000000000007</v>
      </c>
      <c r="I87" s="272">
        <v>535.69999999999993</v>
      </c>
      <c r="J87" s="272">
        <v>546.40000000000009</v>
      </c>
      <c r="K87" s="271">
        <v>525</v>
      </c>
      <c r="L87" s="271">
        <v>503.4</v>
      </c>
      <c r="M87" s="271">
        <v>4.8121900000000002</v>
      </c>
      <c r="N87" s="1"/>
      <c r="O87" s="1"/>
    </row>
    <row r="88" spans="1:15" ht="12.75" customHeight="1">
      <c r="A88" s="30">
        <v>78</v>
      </c>
      <c r="B88" s="281" t="s">
        <v>847</v>
      </c>
      <c r="C88" s="271">
        <v>36.700000000000003</v>
      </c>
      <c r="D88" s="272">
        <v>37.800000000000004</v>
      </c>
      <c r="E88" s="272">
        <v>35.350000000000009</v>
      </c>
      <c r="F88" s="272">
        <v>34.000000000000007</v>
      </c>
      <c r="G88" s="272">
        <v>31.550000000000011</v>
      </c>
      <c r="H88" s="272">
        <v>39.150000000000006</v>
      </c>
      <c r="I88" s="272">
        <v>41.600000000000009</v>
      </c>
      <c r="J88" s="272">
        <v>42.95</v>
      </c>
      <c r="K88" s="271">
        <v>40.25</v>
      </c>
      <c r="L88" s="271">
        <v>36.450000000000003</v>
      </c>
      <c r="M88" s="271">
        <v>332.82580999999999</v>
      </c>
      <c r="N88" s="1"/>
      <c r="O88" s="1"/>
    </row>
    <row r="89" spans="1:15" ht="12.75" customHeight="1">
      <c r="A89" s="30">
        <v>79</v>
      </c>
      <c r="B89" s="281" t="s">
        <v>81</v>
      </c>
      <c r="C89" s="271">
        <v>3659.75</v>
      </c>
      <c r="D89" s="272">
        <v>3644.9</v>
      </c>
      <c r="E89" s="272">
        <v>3622.5</v>
      </c>
      <c r="F89" s="272">
        <v>3585.25</v>
      </c>
      <c r="G89" s="272">
        <v>3562.85</v>
      </c>
      <c r="H89" s="272">
        <v>3682.15</v>
      </c>
      <c r="I89" s="272">
        <v>3704.5500000000006</v>
      </c>
      <c r="J89" s="272">
        <v>3741.8</v>
      </c>
      <c r="K89" s="271">
        <v>3667.3</v>
      </c>
      <c r="L89" s="271">
        <v>3607.65</v>
      </c>
      <c r="M89" s="271">
        <v>2.2858700000000001</v>
      </c>
      <c r="N89" s="1"/>
      <c r="O89" s="1"/>
    </row>
    <row r="90" spans="1:15" ht="12.75" customHeight="1">
      <c r="A90" s="30">
        <v>80</v>
      </c>
      <c r="B90" s="281" t="s">
        <v>848</v>
      </c>
      <c r="C90" s="271">
        <v>1360</v>
      </c>
      <c r="D90" s="272">
        <v>1366.0833333333333</v>
      </c>
      <c r="E90" s="272">
        <v>1348.4166666666665</v>
      </c>
      <c r="F90" s="272">
        <v>1336.8333333333333</v>
      </c>
      <c r="G90" s="272">
        <v>1319.1666666666665</v>
      </c>
      <c r="H90" s="272">
        <v>1377.6666666666665</v>
      </c>
      <c r="I90" s="272">
        <v>1395.333333333333</v>
      </c>
      <c r="J90" s="272">
        <v>1406.9166666666665</v>
      </c>
      <c r="K90" s="271">
        <v>1383.75</v>
      </c>
      <c r="L90" s="271">
        <v>1354.5</v>
      </c>
      <c r="M90" s="271">
        <v>1.0761099999999999</v>
      </c>
      <c r="N90" s="1"/>
      <c r="O90" s="1"/>
    </row>
    <row r="91" spans="1:15" ht="12.75" customHeight="1">
      <c r="A91" s="30">
        <v>81</v>
      </c>
      <c r="B91" s="281" t="s">
        <v>318</v>
      </c>
      <c r="C91" s="271">
        <v>440.05</v>
      </c>
      <c r="D91" s="272">
        <v>439.39999999999992</v>
      </c>
      <c r="E91" s="272">
        <v>433.79999999999984</v>
      </c>
      <c r="F91" s="272">
        <v>427.5499999999999</v>
      </c>
      <c r="G91" s="272">
        <v>421.94999999999982</v>
      </c>
      <c r="H91" s="272">
        <v>445.64999999999986</v>
      </c>
      <c r="I91" s="272">
        <v>451.24999999999989</v>
      </c>
      <c r="J91" s="272">
        <v>457.49999999999989</v>
      </c>
      <c r="K91" s="271">
        <v>445</v>
      </c>
      <c r="L91" s="271">
        <v>433.15</v>
      </c>
      <c r="M91" s="271">
        <v>1.4680500000000001</v>
      </c>
      <c r="N91" s="1"/>
      <c r="O91" s="1"/>
    </row>
    <row r="92" spans="1:15" ht="12.75" customHeight="1">
      <c r="A92" s="30">
        <v>82</v>
      </c>
      <c r="B92" s="281" t="s">
        <v>247</v>
      </c>
      <c r="C92" s="271">
        <v>79.45</v>
      </c>
      <c r="D92" s="272">
        <v>79.63333333333334</v>
      </c>
      <c r="E92" s="272">
        <v>79.066666666666677</v>
      </c>
      <c r="F92" s="272">
        <v>78.683333333333337</v>
      </c>
      <c r="G92" s="272">
        <v>78.116666666666674</v>
      </c>
      <c r="H92" s="272">
        <v>80.01666666666668</v>
      </c>
      <c r="I92" s="272">
        <v>80.583333333333343</v>
      </c>
      <c r="J92" s="272">
        <v>80.966666666666683</v>
      </c>
      <c r="K92" s="271">
        <v>80.2</v>
      </c>
      <c r="L92" s="271">
        <v>79.25</v>
      </c>
      <c r="M92" s="271">
        <v>11.797330000000001</v>
      </c>
      <c r="N92" s="1"/>
      <c r="O92" s="1"/>
    </row>
    <row r="93" spans="1:15" ht="12.75" customHeight="1">
      <c r="A93" s="30">
        <v>83</v>
      </c>
      <c r="B93" s="281" t="s">
        <v>794</v>
      </c>
      <c r="C93" s="271">
        <v>235.85</v>
      </c>
      <c r="D93" s="272">
        <v>234.75</v>
      </c>
      <c r="E93" s="272">
        <v>231.6</v>
      </c>
      <c r="F93" s="272">
        <v>227.35</v>
      </c>
      <c r="G93" s="272">
        <v>224.2</v>
      </c>
      <c r="H93" s="272">
        <v>239</v>
      </c>
      <c r="I93" s="272">
        <v>242.14999999999998</v>
      </c>
      <c r="J93" s="272">
        <v>246.4</v>
      </c>
      <c r="K93" s="271">
        <v>237.9</v>
      </c>
      <c r="L93" s="271">
        <v>230.5</v>
      </c>
      <c r="M93" s="271">
        <v>29.746749999999999</v>
      </c>
      <c r="N93" s="1"/>
      <c r="O93" s="1"/>
    </row>
    <row r="94" spans="1:15" ht="12.75" customHeight="1">
      <c r="A94" s="30">
        <v>84</v>
      </c>
      <c r="B94" s="281" t="s">
        <v>319</v>
      </c>
      <c r="C94" s="271">
        <v>3254.65</v>
      </c>
      <c r="D94" s="272">
        <v>3273.5666666666671</v>
      </c>
      <c r="E94" s="272">
        <v>3221.1833333333343</v>
      </c>
      <c r="F94" s="272">
        <v>3187.7166666666672</v>
      </c>
      <c r="G94" s="272">
        <v>3135.3333333333344</v>
      </c>
      <c r="H94" s="272">
        <v>3307.0333333333342</v>
      </c>
      <c r="I94" s="272">
        <v>3359.4166666666665</v>
      </c>
      <c r="J94" s="272">
        <v>3392.8833333333341</v>
      </c>
      <c r="K94" s="271">
        <v>3325.95</v>
      </c>
      <c r="L94" s="271">
        <v>3240.1</v>
      </c>
      <c r="M94" s="271">
        <v>0.19714999999999999</v>
      </c>
      <c r="N94" s="1"/>
      <c r="O94" s="1"/>
    </row>
    <row r="95" spans="1:15" ht="12.75" customHeight="1">
      <c r="A95" s="30">
        <v>85</v>
      </c>
      <c r="B95" s="281" t="s">
        <v>320</v>
      </c>
      <c r="C95" s="271">
        <v>207</v>
      </c>
      <c r="D95" s="272">
        <v>208.56666666666669</v>
      </c>
      <c r="E95" s="272">
        <v>204.43333333333339</v>
      </c>
      <c r="F95" s="272">
        <v>201.8666666666667</v>
      </c>
      <c r="G95" s="272">
        <v>197.73333333333341</v>
      </c>
      <c r="H95" s="272">
        <v>211.13333333333338</v>
      </c>
      <c r="I95" s="272">
        <v>215.26666666666665</v>
      </c>
      <c r="J95" s="272">
        <v>217.83333333333337</v>
      </c>
      <c r="K95" s="271">
        <v>212.7</v>
      </c>
      <c r="L95" s="271">
        <v>206</v>
      </c>
      <c r="M95" s="271">
        <v>2.1829200000000002</v>
      </c>
      <c r="N95" s="1"/>
      <c r="O95" s="1"/>
    </row>
    <row r="96" spans="1:15" ht="12.75" customHeight="1">
      <c r="A96" s="30">
        <v>86</v>
      </c>
      <c r="B96" s="281" t="s">
        <v>321</v>
      </c>
      <c r="C96" s="271">
        <v>600.20000000000005</v>
      </c>
      <c r="D96" s="272">
        <v>598.4</v>
      </c>
      <c r="E96" s="272">
        <v>590.79999999999995</v>
      </c>
      <c r="F96" s="272">
        <v>581.4</v>
      </c>
      <c r="G96" s="272">
        <v>573.79999999999995</v>
      </c>
      <c r="H96" s="272">
        <v>607.79999999999995</v>
      </c>
      <c r="I96" s="272">
        <v>615.40000000000009</v>
      </c>
      <c r="J96" s="272">
        <v>624.79999999999995</v>
      </c>
      <c r="K96" s="271">
        <v>606</v>
      </c>
      <c r="L96" s="271">
        <v>589</v>
      </c>
      <c r="M96" s="271">
        <v>5.3529799999999996</v>
      </c>
      <c r="N96" s="1"/>
      <c r="O96" s="1"/>
    </row>
    <row r="97" spans="1:15" ht="12.75" customHeight="1">
      <c r="A97" s="30">
        <v>87</v>
      </c>
      <c r="B97" s="281" t="s">
        <v>82</v>
      </c>
      <c r="C97" s="271">
        <v>231.05</v>
      </c>
      <c r="D97" s="272">
        <v>231.79999999999998</v>
      </c>
      <c r="E97" s="272">
        <v>229.24999999999997</v>
      </c>
      <c r="F97" s="272">
        <v>227.45</v>
      </c>
      <c r="G97" s="272">
        <v>224.89999999999998</v>
      </c>
      <c r="H97" s="272">
        <v>233.59999999999997</v>
      </c>
      <c r="I97" s="272">
        <v>236.14999999999998</v>
      </c>
      <c r="J97" s="272">
        <v>237.94999999999996</v>
      </c>
      <c r="K97" s="271">
        <v>234.35</v>
      </c>
      <c r="L97" s="271">
        <v>230</v>
      </c>
      <c r="M97" s="271">
        <v>75.025409999999994</v>
      </c>
      <c r="N97" s="1"/>
      <c r="O97" s="1"/>
    </row>
    <row r="98" spans="1:15" ht="12.75" customHeight="1">
      <c r="A98" s="30">
        <v>88</v>
      </c>
      <c r="B98" s="281" t="s">
        <v>322</v>
      </c>
      <c r="C98" s="271">
        <v>793.45</v>
      </c>
      <c r="D98" s="272">
        <v>797.1</v>
      </c>
      <c r="E98" s="272">
        <v>785.35</v>
      </c>
      <c r="F98" s="272">
        <v>777.25</v>
      </c>
      <c r="G98" s="272">
        <v>765.5</v>
      </c>
      <c r="H98" s="272">
        <v>805.2</v>
      </c>
      <c r="I98" s="272">
        <v>816.95</v>
      </c>
      <c r="J98" s="272">
        <v>825.05000000000007</v>
      </c>
      <c r="K98" s="271">
        <v>808.85</v>
      </c>
      <c r="L98" s="271">
        <v>789</v>
      </c>
      <c r="M98" s="271">
        <v>0.55022000000000004</v>
      </c>
      <c r="N98" s="1"/>
      <c r="O98" s="1"/>
    </row>
    <row r="99" spans="1:15" ht="12.75" customHeight="1">
      <c r="A99" s="30">
        <v>89</v>
      </c>
      <c r="B99" s="281" t="s">
        <v>323</v>
      </c>
      <c r="C99" s="271">
        <v>686.45</v>
      </c>
      <c r="D99" s="272">
        <v>688.25</v>
      </c>
      <c r="E99" s="272">
        <v>680.5</v>
      </c>
      <c r="F99" s="272">
        <v>674.55</v>
      </c>
      <c r="G99" s="272">
        <v>666.8</v>
      </c>
      <c r="H99" s="272">
        <v>694.2</v>
      </c>
      <c r="I99" s="272">
        <v>701.95</v>
      </c>
      <c r="J99" s="272">
        <v>707.90000000000009</v>
      </c>
      <c r="K99" s="271">
        <v>696</v>
      </c>
      <c r="L99" s="271">
        <v>682.3</v>
      </c>
      <c r="M99" s="271">
        <v>0.14648</v>
      </c>
      <c r="N99" s="1"/>
      <c r="O99" s="1"/>
    </row>
    <row r="100" spans="1:15" ht="12.75" customHeight="1">
      <c r="A100" s="30">
        <v>90</v>
      </c>
      <c r="B100" s="281" t="s">
        <v>324</v>
      </c>
      <c r="C100" s="271">
        <v>846.8</v>
      </c>
      <c r="D100" s="272">
        <v>845.23333333333323</v>
      </c>
      <c r="E100" s="272">
        <v>839.46666666666647</v>
      </c>
      <c r="F100" s="272">
        <v>832.13333333333321</v>
      </c>
      <c r="G100" s="272">
        <v>826.36666666666645</v>
      </c>
      <c r="H100" s="272">
        <v>852.56666666666649</v>
      </c>
      <c r="I100" s="272">
        <v>858.33333333333314</v>
      </c>
      <c r="J100" s="272">
        <v>865.66666666666652</v>
      </c>
      <c r="K100" s="271">
        <v>851</v>
      </c>
      <c r="L100" s="271">
        <v>837.9</v>
      </c>
      <c r="M100" s="271">
        <v>1.3897699999999999</v>
      </c>
      <c r="N100" s="1"/>
      <c r="O100" s="1"/>
    </row>
    <row r="101" spans="1:15" ht="12.75" customHeight="1">
      <c r="A101" s="30">
        <v>91</v>
      </c>
      <c r="B101" s="281" t="s">
        <v>248</v>
      </c>
      <c r="C101" s="271">
        <v>114</v>
      </c>
      <c r="D101" s="272">
        <v>113.39999999999999</v>
      </c>
      <c r="E101" s="272">
        <v>112.14999999999998</v>
      </c>
      <c r="F101" s="272">
        <v>110.29999999999998</v>
      </c>
      <c r="G101" s="272">
        <v>109.04999999999997</v>
      </c>
      <c r="H101" s="272">
        <v>115.24999999999999</v>
      </c>
      <c r="I101" s="272">
        <v>116.50000000000001</v>
      </c>
      <c r="J101" s="272">
        <v>118.35</v>
      </c>
      <c r="K101" s="271">
        <v>114.65</v>
      </c>
      <c r="L101" s="271">
        <v>111.55</v>
      </c>
      <c r="M101" s="271">
        <v>6.7906599999999999</v>
      </c>
      <c r="N101" s="1"/>
      <c r="O101" s="1"/>
    </row>
    <row r="102" spans="1:15" ht="12.75" customHeight="1">
      <c r="A102" s="30">
        <v>92</v>
      </c>
      <c r="B102" s="281" t="s">
        <v>325</v>
      </c>
      <c r="C102" s="271">
        <v>1348.05</v>
      </c>
      <c r="D102" s="272">
        <v>1352.5166666666667</v>
      </c>
      <c r="E102" s="272">
        <v>1340.5333333333333</v>
      </c>
      <c r="F102" s="272">
        <v>1333.0166666666667</v>
      </c>
      <c r="G102" s="272">
        <v>1321.0333333333333</v>
      </c>
      <c r="H102" s="272">
        <v>1360.0333333333333</v>
      </c>
      <c r="I102" s="272">
        <v>1372.0166666666664</v>
      </c>
      <c r="J102" s="272">
        <v>1379.5333333333333</v>
      </c>
      <c r="K102" s="271">
        <v>1364.5</v>
      </c>
      <c r="L102" s="271">
        <v>1345</v>
      </c>
      <c r="M102" s="271">
        <v>0.58392999999999995</v>
      </c>
      <c r="N102" s="1"/>
      <c r="O102" s="1"/>
    </row>
    <row r="103" spans="1:15" ht="12.75" customHeight="1">
      <c r="A103" s="30">
        <v>93</v>
      </c>
      <c r="B103" s="281" t="s">
        <v>326</v>
      </c>
      <c r="C103" s="271">
        <v>17.8</v>
      </c>
      <c r="D103" s="272">
        <v>17.849999999999998</v>
      </c>
      <c r="E103" s="272">
        <v>17.699999999999996</v>
      </c>
      <c r="F103" s="272">
        <v>17.599999999999998</v>
      </c>
      <c r="G103" s="272">
        <v>17.449999999999996</v>
      </c>
      <c r="H103" s="272">
        <v>17.949999999999996</v>
      </c>
      <c r="I103" s="272">
        <v>18.099999999999994</v>
      </c>
      <c r="J103" s="272">
        <v>18.199999999999996</v>
      </c>
      <c r="K103" s="271">
        <v>18</v>
      </c>
      <c r="L103" s="271">
        <v>17.75</v>
      </c>
      <c r="M103" s="271">
        <v>13.39518</v>
      </c>
      <c r="N103" s="1"/>
      <c r="O103" s="1"/>
    </row>
    <row r="104" spans="1:15" ht="12.75" customHeight="1">
      <c r="A104" s="30">
        <v>94</v>
      </c>
      <c r="B104" s="281" t="s">
        <v>327</v>
      </c>
      <c r="C104" s="271">
        <v>1204.1500000000001</v>
      </c>
      <c r="D104" s="272">
        <v>1191.2333333333333</v>
      </c>
      <c r="E104" s="272">
        <v>1165.8666666666668</v>
      </c>
      <c r="F104" s="272">
        <v>1127.5833333333335</v>
      </c>
      <c r="G104" s="272">
        <v>1102.2166666666669</v>
      </c>
      <c r="H104" s="272">
        <v>1229.5166666666667</v>
      </c>
      <c r="I104" s="272">
        <v>1254.883333333333</v>
      </c>
      <c r="J104" s="272">
        <v>1293.1666666666665</v>
      </c>
      <c r="K104" s="271">
        <v>1216.5999999999999</v>
      </c>
      <c r="L104" s="271">
        <v>1152.95</v>
      </c>
      <c r="M104" s="271">
        <v>15.50446</v>
      </c>
      <c r="N104" s="1"/>
      <c r="O104" s="1"/>
    </row>
    <row r="105" spans="1:15" ht="12.75" customHeight="1">
      <c r="A105" s="30">
        <v>95</v>
      </c>
      <c r="B105" s="281" t="s">
        <v>328</v>
      </c>
      <c r="C105" s="271">
        <v>617.20000000000005</v>
      </c>
      <c r="D105" s="272">
        <v>615.41666666666663</v>
      </c>
      <c r="E105" s="272">
        <v>610.83333333333326</v>
      </c>
      <c r="F105" s="272">
        <v>604.46666666666658</v>
      </c>
      <c r="G105" s="272">
        <v>599.88333333333321</v>
      </c>
      <c r="H105" s="272">
        <v>621.7833333333333</v>
      </c>
      <c r="I105" s="272">
        <v>626.36666666666656</v>
      </c>
      <c r="J105" s="272">
        <v>632.73333333333335</v>
      </c>
      <c r="K105" s="271">
        <v>620</v>
      </c>
      <c r="L105" s="271">
        <v>609.04999999999995</v>
      </c>
      <c r="M105" s="271">
        <v>3.2920199999999999</v>
      </c>
      <c r="N105" s="1"/>
      <c r="O105" s="1"/>
    </row>
    <row r="106" spans="1:15" ht="12.75" customHeight="1">
      <c r="A106" s="30">
        <v>96</v>
      </c>
      <c r="B106" s="281" t="s">
        <v>329</v>
      </c>
      <c r="C106" s="271">
        <v>843.85</v>
      </c>
      <c r="D106" s="272">
        <v>847.15</v>
      </c>
      <c r="E106" s="272">
        <v>836.8</v>
      </c>
      <c r="F106" s="272">
        <v>829.75</v>
      </c>
      <c r="G106" s="272">
        <v>819.4</v>
      </c>
      <c r="H106" s="272">
        <v>854.19999999999993</v>
      </c>
      <c r="I106" s="272">
        <v>864.55000000000007</v>
      </c>
      <c r="J106" s="272">
        <v>871.59999999999991</v>
      </c>
      <c r="K106" s="271">
        <v>857.5</v>
      </c>
      <c r="L106" s="271">
        <v>840.1</v>
      </c>
      <c r="M106" s="271">
        <v>0.87272000000000005</v>
      </c>
      <c r="N106" s="1"/>
      <c r="O106" s="1"/>
    </row>
    <row r="107" spans="1:15" ht="12.75" customHeight="1">
      <c r="A107" s="30">
        <v>97</v>
      </c>
      <c r="B107" s="281" t="s">
        <v>330</v>
      </c>
      <c r="C107" s="271">
        <v>4793.75</v>
      </c>
      <c r="D107" s="272">
        <v>4829.25</v>
      </c>
      <c r="E107" s="272">
        <v>4714.5</v>
      </c>
      <c r="F107" s="272">
        <v>4635.25</v>
      </c>
      <c r="G107" s="272">
        <v>4520.5</v>
      </c>
      <c r="H107" s="272">
        <v>4908.5</v>
      </c>
      <c r="I107" s="272">
        <v>5023.25</v>
      </c>
      <c r="J107" s="272">
        <v>5102.5</v>
      </c>
      <c r="K107" s="271">
        <v>4944</v>
      </c>
      <c r="L107" s="271">
        <v>4750</v>
      </c>
      <c r="M107" s="271">
        <v>8.5389999999999994E-2</v>
      </c>
      <c r="N107" s="1"/>
      <c r="O107" s="1"/>
    </row>
    <row r="108" spans="1:15" ht="12.75" customHeight="1">
      <c r="A108" s="30">
        <v>98</v>
      </c>
      <c r="B108" s="281" t="s">
        <v>331</v>
      </c>
      <c r="C108" s="271">
        <v>335.35</v>
      </c>
      <c r="D108" s="272">
        <v>335.5</v>
      </c>
      <c r="E108" s="272">
        <v>330.5</v>
      </c>
      <c r="F108" s="272">
        <v>325.64999999999998</v>
      </c>
      <c r="G108" s="272">
        <v>320.64999999999998</v>
      </c>
      <c r="H108" s="272">
        <v>340.35</v>
      </c>
      <c r="I108" s="272">
        <v>345.35</v>
      </c>
      <c r="J108" s="272">
        <v>350.20000000000005</v>
      </c>
      <c r="K108" s="271">
        <v>340.5</v>
      </c>
      <c r="L108" s="271">
        <v>330.65</v>
      </c>
      <c r="M108" s="271">
        <v>2.7654000000000001</v>
      </c>
      <c r="N108" s="1"/>
      <c r="O108" s="1"/>
    </row>
    <row r="109" spans="1:15" ht="12.75" customHeight="1">
      <c r="A109" s="30">
        <v>99</v>
      </c>
      <c r="B109" s="281" t="s">
        <v>332</v>
      </c>
      <c r="C109" s="271">
        <v>342.9</v>
      </c>
      <c r="D109" s="272">
        <v>341.13333333333333</v>
      </c>
      <c r="E109" s="272">
        <v>337.36666666666667</v>
      </c>
      <c r="F109" s="272">
        <v>331.83333333333337</v>
      </c>
      <c r="G109" s="272">
        <v>328.06666666666672</v>
      </c>
      <c r="H109" s="272">
        <v>346.66666666666663</v>
      </c>
      <c r="I109" s="272">
        <v>350.43333333333328</v>
      </c>
      <c r="J109" s="272">
        <v>355.96666666666658</v>
      </c>
      <c r="K109" s="271">
        <v>344.9</v>
      </c>
      <c r="L109" s="271">
        <v>335.6</v>
      </c>
      <c r="M109" s="271">
        <v>35.229370000000003</v>
      </c>
      <c r="N109" s="1"/>
      <c r="O109" s="1"/>
    </row>
    <row r="110" spans="1:15" ht="12.75" customHeight="1">
      <c r="A110" s="30">
        <v>100</v>
      </c>
      <c r="B110" s="281" t="s">
        <v>849</v>
      </c>
      <c r="C110" s="271">
        <v>460.25</v>
      </c>
      <c r="D110" s="272">
        <v>456.56666666666666</v>
      </c>
      <c r="E110" s="272">
        <v>450.13333333333333</v>
      </c>
      <c r="F110" s="272">
        <v>440.01666666666665</v>
      </c>
      <c r="G110" s="272">
        <v>433.58333333333331</v>
      </c>
      <c r="H110" s="272">
        <v>466.68333333333334</v>
      </c>
      <c r="I110" s="272">
        <v>473.11666666666662</v>
      </c>
      <c r="J110" s="272">
        <v>483.23333333333335</v>
      </c>
      <c r="K110" s="271">
        <v>463</v>
      </c>
      <c r="L110" s="271">
        <v>446.45</v>
      </c>
      <c r="M110" s="271">
        <v>1.5353699999999999</v>
      </c>
      <c r="N110" s="1"/>
      <c r="O110" s="1"/>
    </row>
    <row r="111" spans="1:15" ht="12.75" customHeight="1">
      <c r="A111" s="30">
        <v>101</v>
      </c>
      <c r="B111" s="281" t="s">
        <v>333</v>
      </c>
      <c r="C111" s="271">
        <v>646.9</v>
      </c>
      <c r="D111" s="272">
        <v>651.86666666666667</v>
      </c>
      <c r="E111" s="272">
        <v>640.0333333333333</v>
      </c>
      <c r="F111" s="272">
        <v>633.16666666666663</v>
      </c>
      <c r="G111" s="272">
        <v>621.33333333333326</v>
      </c>
      <c r="H111" s="272">
        <v>658.73333333333335</v>
      </c>
      <c r="I111" s="272">
        <v>670.56666666666661</v>
      </c>
      <c r="J111" s="272">
        <v>677.43333333333339</v>
      </c>
      <c r="K111" s="271">
        <v>663.7</v>
      </c>
      <c r="L111" s="271">
        <v>645</v>
      </c>
      <c r="M111" s="271">
        <v>0.19908999999999999</v>
      </c>
      <c r="N111" s="1"/>
      <c r="O111" s="1"/>
    </row>
    <row r="112" spans="1:15" ht="12.75" customHeight="1">
      <c r="A112" s="30">
        <v>102</v>
      </c>
      <c r="B112" s="281" t="s">
        <v>83</v>
      </c>
      <c r="C112" s="271">
        <v>783.7</v>
      </c>
      <c r="D112" s="272">
        <v>781.43333333333339</v>
      </c>
      <c r="E112" s="272">
        <v>775.76666666666677</v>
      </c>
      <c r="F112" s="272">
        <v>767.83333333333337</v>
      </c>
      <c r="G112" s="272">
        <v>762.16666666666674</v>
      </c>
      <c r="H112" s="272">
        <v>789.36666666666679</v>
      </c>
      <c r="I112" s="272">
        <v>795.0333333333333</v>
      </c>
      <c r="J112" s="272">
        <v>802.96666666666681</v>
      </c>
      <c r="K112" s="271">
        <v>787.1</v>
      </c>
      <c r="L112" s="271">
        <v>773.5</v>
      </c>
      <c r="M112" s="271">
        <v>10.34521</v>
      </c>
      <c r="N112" s="1"/>
      <c r="O112" s="1"/>
    </row>
    <row r="113" spans="1:15" ht="12.75" customHeight="1">
      <c r="A113" s="30">
        <v>103</v>
      </c>
      <c r="B113" s="281" t="s">
        <v>84</v>
      </c>
      <c r="C113" s="271">
        <v>1027.1500000000001</v>
      </c>
      <c r="D113" s="272">
        <v>1031.0333333333333</v>
      </c>
      <c r="E113" s="272">
        <v>1018.4666666666667</v>
      </c>
      <c r="F113" s="272">
        <v>1009.7833333333334</v>
      </c>
      <c r="G113" s="272">
        <v>997.21666666666681</v>
      </c>
      <c r="H113" s="272">
        <v>1039.7166666666667</v>
      </c>
      <c r="I113" s="272">
        <v>1052.2833333333333</v>
      </c>
      <c r="J113" s="272">
        <v>1060.9666666666665</v>
      </c>
      <c r="K113" s="271">
        <v>1043.5999999999999</v>
      </c>
      <c r="L113" s="271">
        <v>1022.35</v>
      </c>
      <c r="M113" s="271">
        <v>11.407170000000001</v>
      </c>
      <c r="N113" s="1"/>
      <c r="O113" s="1"/>
    </row>
    <row r="114" spans="1:15" ht="12.75" customHeight="1">
      <c r="A114" s="30">
        <v>104</v>
      </c>
      <c r="B114" s="281" t="s">
        <v>91</v>
      </c>
      <c r="C114" s="271">
        <v>177</v>
      </c>
      <c r="D114" s="272">
        <v>176.03333333333333</v>
      </c>
      <c r="E114" s="272">
        <v>174.06666666666666</v>
      </c>
      <c r="F114" s="272">
        <v>171.13333333333333</v>
      </c>
      <c r="G114" s="272">
        <v>169.16666666666666</v>
      </c>
      <c r="H114" s="272">
        <v>178.96666666666667</v>
      </c>
      <c r="I114" s="272">
        <v>180.93333333333331</v>
      </c>
      <c r="J114" s="272">
        <v>183.86666666666667</v>
      </c>
      <c r="K114" s="271">
        <v>178</v>
      </c>
      <c r="L114" s="271">
        <v>173.1</v>
      </c>
      <c r="M114" s="271">
        <v>43.5685</v>
      </c>
      <c r="N114" s="1"/>
      <c r="O114" s="1"/>
    </row>
    <row r="115" spans="1:15" ht="12.75" customHeight="1">
      <c r="A115" s="30">
        <v>105</v>
      </c>
      <c r="B115" s="281" t="s">
        <v>839</v>
      </c>
      <c r="C115" s="271">
        <v>1621.75</v>
      </c>
      <c r="D115" s="272">
        <v>1618.8500000000001</v>
      </c>
      <c r="E115" s="272">
        <v>1602.9000000000003</v>
      </c>
      <c r="F115" s="272">
        <v>1584.0500000000002</v>
      </c>
      <c r="G115" s="272">
        <v>1568.1000000000004</v>
      </c>
      <c r="H115" s="272">
        <v>1637.7000000000003</v>
      </c>
      <c r="I115" s="272">
        <v>1653.65</v>
      </c>
      <c r="J115" s="272">
        <v>1672.5000000000002</v>
      </c>
      <c r="K115" s="271">
        <v>1634.8</v>
      </c>
      <c r="L115" s="271">
        <v>1600</v>
      </c>
      <c r="M115" s="271">
        <v>0.87502999999999997</v>
      </c>
      <c r="N115" s="1"/>
      <c r="O115" s="1"/>
    </row>
    <row r="116" spans="1:15" ht="12.75" customHeight="1">
      <c r="A116" s="30">
        <v>106</v>
      </c>
      <c r="B116" s="281" t="s">
        <v>85</v>
      </c>
      <c r="C116" s="271">
        <v>221.65</v>
      </c>
      <c r="D116" s="272">
        <v>220.54999999999998</v>
      </c>
      <c r="E116" s="272">
        <v>218.84999999999997</v>
      </c>
      <c r="F116" s="272">
        <v>216.04999999999998</v>
      </c>
      <c r="G116" s="272">
        <v>214.34999999999997</v>
      </c>
      <c r="H116" s="272">
        <v>223.34999999999997</v>
      </c>
      <c r="I116" s="272">
        <v>225.04999999999995</v>
      </c>
      <c r="J116" s="272">
        <v>227.84999999999997</v>
      </c>
      <c r="K116" s="271">
        <v>222.25</v>
      </c>
      <c r="L116" s="271">
        <v>217.75</v>
      </c>
      <c r="M116" s="271">
        <v>88.610889999999998</v>
      </c>
      <c r="N116" s="1"/>
      <c r="O116" s="1"/>
    </row>
    <row r="117" spans="1:15" ht="12.75" customHeight="1">
      <c r="A117" s="30">
        <v>107</v>
      </c>
      <c r="B117" s="281" t="s">
        <v>334</v>
      </c>
      <c r="C117" s="271">
        <v>336.3</v>
      </c>
      <c r="D117" s="272">
        <v>335.18333333333334</v>
      </c>
      <c r="E117" s="272">
        <v>332.31666666666666</v>
      </c>
      <c r="F117" s="272">
        <v>328.33333333333331</v>
      </c>
      <c r="G117" s="272">
        <v>325.46666666666664</v>
      </c>
      <c r="H117" s="272">
        <v>339.16666666666669</v>
      </c>
      <c r="I117" s="272">
        <v>342.03333333333336</v>
      </c>
      <c r="J117" s="272">
        <v>346.01666666666671</v>
      </c>
      <c r="K117" s="271">
        <v>338.05</v>
      </c>
      <c r="L117" s="271">
        <v>331.2</v>
      </c>
      <c r="M117" s="271">
        <v>1.1375999999999999</v>
      </c>
      <c r="N117" s="1"/>
      <c r="O117" s="1"/>
    </row>
    <row r="118" spans="1:15" ht="12.75" customHeight="1">
      <c r="A118" s="30">
        <v>108</v>
      </c>
      <c r="B118" s="281" t="s">
        <v>87</v>
      </c>
      <c r="C118" s="271">
        <v>3792.5</v>
      </c>
      <c r="D118" s="272">
        <v>3815.75</v>
      </c>
      <c r="E118" s="272">
        <v>3761.75</v>
      </c>
      <c r="F118" s="272">
        <v>3731</v>
      </c>
      <c r="G118" s="272">
        <v>3677</v>
      </c>
      <c r="H118" s="272">
        <v>3846.5</v>
      </c>
      <c r="I118" s="272">
        <v>3900.5</v>
      </c>
      <c r="J118" s="272">
        <v>3931.25</v>
      </c>
      <c r="K118" s="271">
        <v>3869.75</v>
      </c>
      <c r="L118" s="271">
        <v>3785</v>
      </c>
      <c r="M118" s="271">
        <v>1.66154</v>
      </c>
      <c r="N118" s="1"/>
      <c r="O118" s="1"/>
    </row>
    <row r="119" spans="1:15" ht="12.75" customHeight="1">
      <c r="A119" s="30">
        <v>109</v>
      </c>
      <c r="B119" s="281" t="s">
        <v>88</v>
      </c>
      <c r="C119" s="271">
        <v>1562.1</v>
      </c>
      <c r="D119" s="272">
        <v>1569.0166666666667</v>
      </c>
      <c r="E119" s="272">
        <v>1553.0833333333333</v>
      </c>
      <c r="F119" s="272">
        <v>1544.0666666666666</v>
      </c>
      <c r="G119" s="272">
        <v>1528.1333333333332</v>
      </c>
      <c r="H119" s="272">
        <v>1578.0333333333333</v>
      </c>
      <c r="I119" s="272">
        <v>1593.9666666666667</v>
      </c>
      <c r="J119" s="272">
        <v>1602.9833333333333</v>
      </c>
      <c r="K119" s="271">
        <v>1584.95</v>
      </c>
      <c r="L119" s="271">
        <v>1560</v>
      </c>
      <c r="M119" s="271">
        <v>2.1045500000000001</v>
      </c>
      <c r="N119" s="1"/>
      <c r="O119" s="1"/>
    </row>
    <row r="120" spans="1:15" ht="12.75" customHeight="1">
      <c r="A120" s="30">
        <v>110</v>
      </c>
      <c r="B120" s="281" t="s">
        <v>335</v>
      </c>
      <c r="C120" s="271">
        <v>2374.35</v>
      </c>
      <c r="D120" s="272">
        <v>2370.3000000000002</v>
      </c>
      <c r="E120" s="272">
        <v>2344.6000000000004</v>
      </c>
      <c r="F120" s="272">
        <v>2314.8500000000004</v>
      </c>
      <c r="G120" s="272">
        <v>2289.1500000000005</v>
      </c>
      <c r="H120" s="272">
        <v>2400.0500000000002</v>
      </c>
      <c r="I120" s="272">
        <v>2425.75</v>
      </c>
      <c r="J120" s="272">
        <v>2455.5</v>
      </c>
      <c r="K120" s="271">
        <v>2396</v>
      </c>
      <c r="L120" s="271">
        <v>2340.5500000000002</v>
      </c>
      <c r="M120" s="271">
        <v>0.52956000000000003</v>
      </c>
      <c r="N120" s="1"/>
      <c r="O120" s="1"/>
    </row>
    <row r="121" spans="1:15" ht="12.75" customHeight="1">
      <c r="A121" s="30">
        <v>111</v>
      </c>
      <c r="B121" s="281" t="s">
        <v>89</v>
      </c>
      <c r="C121" s="271">
        <v>700.15</v>
      </c>
      <c r="D121" s="272">
        <v>702.58333333333337</v>
      </c>
      <c r="E121" s="272">
        <v>696.36666666666679</v>
      </c>
      <c r="F121" s="272">
        <v>692.58333333333337</v>
      </c>
      <c r="G121" s="272">
        <v>686.36666666666679</v>
      </c>
      <c r="H121" s="272">
        <v>706.36666666666679</v>
      </c>
      <c r="I121" s="272">
        <v>712.58333333333326</v>
      </c>
      <c r="J121" s="272">
        <v>716.36666666666679</v>
      </c>
      <c r="K121" s="271">
        <v>708.8</v>
      </c>
      <c r="L121" s="271">
        <v>698.8</v>
      </c>
      <c r="M121" s="271">
        <v>8.4280100000000004</v>
      </c>
      <c r="N121" s="1"/>
      <c r="O121" s="1"/>
    </row>
    <row r="122" spans="1:15" ht="12.75" customHeight="1">
      <c r="A122" s="30">
        <v>112</v>
      </c>
      <c r="B122" s="281" t="s">
        <v>90</v>
      </c>
      <c r="C122" s="271">
        <v>1076.05</v>
      </c>
      <c r="D122" s="272">
        <v>1074.8666666666666</v>
      </c>
      <c r="E122" s="272">
        <v>1067.5333333333331</v>
      </c>
      <c r="F122" s="272">
        <v>1059.0166666666664</v>
      </c>
      <c r="G122" s="272">
        <v>1051.6833333333329</v>
      </c>
      <c r="H122" s="272">
        <v>1083.3833333333332</v>
      </c>
      <c r="I122" s="272">
        <v>1090.7166666666667</v>
      </c>
      <c r="J122" s="272">
        <v>1099.2333333333333</v>
      </c>
      <c r="K122" s="271">
        <v>1082.2</v>
      </c>
      <c r="L122" s="271">
        <v>1066.3499999999999</v>
      </c>
      <c r="M122" s="271">
        <v>3.7597999999999998</v>
      </c>
      <c r="N122" s="1"/>
      <c r="O122" s="1"/>
    </row>
    <row r="123" spans="1:15" ht="12.75" customHeight="1">
      <c r="A123" s="30">
        <v>113</v>
      </c>
      <c r="B123" s="281" t="s">
        <v>336</v>
      </c>
      <c r="C123" s="271">
        <v>1039.4000000000001</v>
      </c>
      <c r="D123" s="272">
        <v>1033.1666666666667</v>
      </c>
      <c r="E123" s="272">
        <v>1016.3333333333335</v>
      </c>
      <c r="F123" s="272">
        <v>993.26666666666677</v>
      </c>
      <c r="G123" s="272">
        <v>976.43333333333351</v>
      </c>
      <c r="H123" s="272">
        <v>1056.2333333333336</v>
      </c>
      <c r="I123" s="272">
        <v>1073.0666666666671</v>
      </c>
      <c r="J123" s="272">
        <v>1096.1333333333334</v>
      </c>
      <c r="K123" s="271">
        <v>1050</v>
      </c>
      <c r="L123" s="271">
        <v>1010.1</v>
      </c>
      <c r="M123" s="271">
        <v>1.2722</v>
      </c>
      <c r="N123" s="1"/>
      <c r="O123" s="1"/>
    </row>
    <row r="124" spans="1:15" ht="12.75" customHeight="1">
      <c r="A124" s="30">
        <v>114</v>
      </c>
      <c r="B124" s="281" t="s">
        <v>249</v>
      </c>
      <c r="C124" s="271">
        <v>386</v>
      </c>
      <c r="D124" s="272">
        <v>381.38333333333338</v>
      </c>
      <c r="E124" s="272">
        <v>374.66666666666674</v>
      </c>
      <c r="F124" s="272">
        <v>363.33333333333337</v>
      </c>
      <c r="G124" s="272">
        <v>356.61666666666673</v>
      </c>
      <c r="H124" s="272">
        <v>392.71666666666675</v>
      </c>
      <c r="I124" s="272">
        <v>399.43333333333334</v>
      </c>
      <c r="J124" s="272">
        <v>410.76666666666677</v>
      </c>
      <c r="K124" s="271">
        <v>388.1</v>
      </c>
      <c r="L124" s="271">
        <v>370.05</v>
      </c>
      <c r="M124" s="271">
        <v>54.425559999999997</v>
      </c>
      <c r="N124" s="1"/>
      <c r="O124" s="1"/>
    </row>
    <row r="125" spans="1:15" ht="12.75" customHeight="1">
      <c r="A125" s="30">
        <v>115</v>
      </c>
      <c r="B125" s="281" t="s">
        <v>92</v>
      </c>
      <c r="C125" s="271">
        <v>1249.75</v>
      </c>
      <c r="D125" s="272">
        <v>1259.3</v>
      </c>
      <c r="E125" s="272">
        <v>1229.1999999999998</v>
      </c>
      <c r="F125" s="272">
        <v>1208.6499999999999</v>
      </c>
      <c r="G125" s="272">
        <v>1178.5499999999997</v>
      </c>
      <c r="H125" s="272">
        <v>1279.8499999999999</v>
      </c>
      <c r="I125" s="272">
        <v>1309.9499999999998</v>
      </c>
      <c r="J125" s="272">
        <v>1330.5</v>
      </c>
      <c r="K125" s="271">
        <v>1289.4000000000001</v>
      </c>
      <c r="L125" s="271">
        <v>1238.75</v>
      </c>
      <c r="M125" s="271">
        <v>14.825430000000001</v>
      </c>
      <c r="N125" s="1"/>
      <c r="O125" s="1"/>
    </row>
    <row r="126" spans="1:15" ht="12.75" customHeight="1">
      <c r="A126" s="30">
        <v>116</v>
      </c>
      <c r="B126" s="281" t="s">
        <v>337</v>
      </c>
      <c r="C126" s="271">
        <v>826.15</v>
      </c>
      <c r="D126" s="272">
        <v>824.68333333333339</v>
      </c>
      <c r="E126" s="272">
        <v>818.86666666666679</v>
      </c>
      <c r="F126" s="272">
        <v>811.58333333333337</v>
      </c>
      <c r="G126" s="272">
        <v>805.76666666666677</v>
      </c>
      <c r="H126" s="272">
        <v>831.96666666666681</v>
      </c>
      <c r="I126" s="272">
        <v>837.78333333333342</v>
      </c>
      <c r="J126" s="272">
        <v>845.06666666666683</v>
      </c>
      <c r="K126" s="271">
        <v>830.5</v>
      </c>
      <c r="L126" s="271">
        <v>817.4</v>
      </c>
      <c r="M126" s="271">
        <v>2.5340099999999999</v>
      </c>
      <c r="N126" s="1"/>
      <c r="O126" s="1"/>
    </row>
    <row r="127" spans="1:15" ht="12.75" customHeight="1">
      <c r="A127" s="30">
        <v>117</v>
      </c>
      <c r="B127" s="281" t="s">
        <v>339</v>
      </c>
      <c r="C127" s="271">
        <v>1025.9000000000001</v>
      </c>
      <c r="D127" s="272">
        <v>1026.4333333333332</v>
      </c>
      <c r="E127" s="272">
        <v>1014.5666666666664</v>
      </c>
      <c r="F127" s="272">
        <v>1003.2333333333332</v>
      </c>
      <c r="G127" s="272">
        <v>991.36666666666645</v>
      </c>
      <c r="H127" s="272">
        <v>1037.7666666666664</v>
      </c>
      <c r="I127" s="272">
        <v>1049.6333333333332</v>
      </c>
      <c r="J127" s="272">
        <v>1060.9666666666662</v>
      </c>
      <c r="K127" s="271">
        <v>1038.3</v>
      </c>
      <c r="L127" s="271">
        <v>1015.1</v>
      </c>
      <c r="M127" s="271">
        <v>0.42130000000000001</v>
      </c>
      <c r="N127" s="1"/>
      <c r="O127" s="1"/>
    </row>
    <row r="128" spans="1:15" ht="12.75" customHeight="1">
      <c r="A128" s="30">
        <v>118</v>
      </c>
      <c r="B128" s="281" t="s">
        <v>97</v>
      </c>
      <c r="C128" s="271">
        <v>372.9</v>
      </c>
      <c r="D128" s="272">
        <v>373.98333333333335</v>
      </c>
      <c r="E128" s="272">
        <v>370.9666666666667</v>
      </c>
      <c r="F128" s="272">
        <v>369.03333333333336</v>
      </c>
      <c r="G128" s="272">
        <v>366.01666666666671</v>
      </c>
      <c r="H128" s="272">
        <v>375.91666666666669</v>
      </c>
      <c r="I128" s="272">
        <v>378.93333333333334</v>
      </c>
      <c r="J128" s="272">
        <v>380.86666666666667</v>
      </c>
      <c r="K128" s="271">
        <v>377</v>
      </c>
      <c r="L128" s="271">
        <v>372.05</v>
      </c>
      <c r="M128" s="271">
        <v>32.158230000000003</v>
      </c>
      <c r="N128" s="1"/>
      <c r="O128" s="1"/>
    </row>
    <row r="129" spans="1:15" ht="12.75" customHeight="1">
      <c r="A129" s="30">
        <v>119</v>
      </c>
      <c r="B129" s="281" t="s">
        <v>93</v>
      </c>
      <c r="C129" s="271">
        <v>581.6</v>
      </c>
      <c r="D129" s="272">
        <v>580.4666666666667</v>
      </c>
      <c r="E129" s="272">
        <v>574.38333333333344</v>
      </c>
      <c r="F129" s="272">
        <v>567.16666666666674</v>
      </c>
      <c r="G129" s="272">
        <v>561.08333333333348</v>
      </c>
      <c r="H129" s="272">
        <v>587.68333333333339</v>
      </c>
      <c r="I129" s="272">
        <v>593.76666666666665</v>
      </c>
      <c r="J129" s="272">
        <v>600.98333333333335</v>
      </c>
      <c r="K129" s="271">
        <v>586.54999999999995</v>
      </c>
      <c r="L129" s="271">
        <v>573.25</v>
      </c>
      <c r="M129" s="271">
        <v>14.18557</v>
      </c>
      <c r="N129" s="1"/>
      <c r="O129" s="1"/>
    </row>
    <row r="130" spans="1:15" ht="12.75" customHeight="1">
      <c r="A130" s="30">
        <v>120</v>
      </c>
      <c r="B130" s="281" t="s">
        <v>250</v>
      </c>
      <c r="C130" s="271">
        <v>1559.8</v>
      </c>
      <c r="D130" s="272">
        <v>1555.6333333333332</v>
      </c>
      <c r="E130" s="272">
        <v>1536.2666666666664</v>
      </c>
      <c r="F130" s="272">
        <v>1512.7333333333331</v>
      </c>
      <c r="G130" s="272">
        <v>1493.3666666666663</v>
      </c>
      <c r="H130" s="272">
        <v>1579.1666666666665</v>
      </c>
      <c r="I130" s="272">
        <v>1598.5333333333333</v>
      </c>
      <c r="J130" s="272">
        <v>1622.0666666666666</v>
      </c>
      <c r="K130" s="271">
        <v>1575</v>
      </c>
      <c r="L130" s="271">
        <v>1532.1</v>
      </c>
      <c r="M130" s="271">
        <v>1.7184600000000001</v>
      </c>
      <c r="N130" s="1"/>
      <c r="O130" s="1"/>
    </row>
    <row r="131" spans="1:15" ht="12.75" customHeight="1">
      <c r="A131" s="30">
        <v>121</v>
      </c>
      <c r="B131" s="281" t="s">
        <v>94</v>
      </c>
      <c r="C131" s="271">
        <v>2053.8000000000002</v>
      </c>
      <c r="D131" s="272">
        <v>2045.1333333333332</v>
      </c>
      <c r="E131" s="272">
        <v>2015.8166666666666</v>
      </c>
      <c r="F131" s="272">
        <v>1977.8333333333335</v>
      </c>
      <c r="G131" s="272">
        <v>1948.5166666666669</v>
      </c>
      <c r="H131" s="272">
        <v>2083.1166666666663</v>
      </c>
      <c r="I131" s="272">
        <v>2112.4333333333329</v>
      </c>
      <c r="J131" s="272">
        <v>2150.4166666666661</v>
      </c>
      <c r="K131" s="271">
        <v>2074.4499999999998</v>
      </c>
      <c r="L131" s="271">
        <v>2007.15</v>
      </c>
      <c r="M131" s="271">
        <v>10.50362</v>
      </c>
      <c r="N131" s="1"/>
      <c r="O131" s="1"/>
    </row>
    <row r="132" spans="1:15" ht="12.75" customHeight="1">
      <c r="A132" s="30">
        <v>122</v>
      </c>
      <c r="B132" s="281" t="s">
        <v>340</v>
      </c>
      <c r="C132" s="271">
        <v>195.5</v>
      </c>
      <c r="D132" s="272">
        <v>195.43333333333331</v>
      </c>
      <c r="E132" s="272">
        <v>193.86666666666662</v>
      </c>
      <c r="F132" s="272">
        <v>192.23333333333332</v>
      </c>
      <c r="G132" s="272">
        <v>190.66666666666663</v>
      </c>
      <c r="H132" s="272">
        <v>197.06666666666661</v>
      </c>
      <c r="I132" s="272">
        <v>198.63333333333327</v>
      </c>
      <c r="J132" s="272">
        <v>200.26666666666659</v>
      </c>
      <c r="K132" s="271">
        <v>197</v>
      </c>
      <c r="L132" s="271">
        <v>193.8</v>
      </c>
      <c r="M132" s="271">
        <v>15.38269</v>
      </c>
      <c r="N132" s="1"/>
      <c r="O132" s="1"/>
    </row>
    <row r="133" spans="1:15" ht="12.75" customHeight="1">
      <c r="A133" s="30">
        <v>123</v>
      </c>
      <c r="B133" s="281" t="s">
        <v>850</v>
      </c>
      <c r="C133" s="271">
        <v>202.25</v>
      </c>
      <c r="D133" s="272">
        <v>202.56666666666669</v>
      </c>
      <c r="E133" s="272">
        <v>198.23333333333338</v>
      </c>
      <c r="F133" s="272">
        <v>194.2166666666667</v>
      </c>
      <c r="G133" s="272">
        <v>189.88333333333338</v>
      </c>
      <c r="H133" s="272">
        <v>206.58333333333337</v>
      </c>
      <c r="I133" s="272">
        <v>210.91666666666669</v>
      </c>
      <c r="J133" s="272">
        <v>214.93333333333337</v>
      </c>
      <c r="K133" s="271">
        <v>206.9</v>
      </c>
      <c r="L133" s="271">
        <v>198.55</v>
      </c>
      <c r="M133" s="271">
        <v>102.56001999999999</v>
      </c>
      <c r="N133" s="1"/>
      <c r="O133" s="1"/>
    </row>
    <row r="134" spans="1:15" ht="12.75" customHeight="1">
      <c r="A134" s="30">
        <v>124</v>
      </c>
      <c r="B134" s="281" t="s">
        <v>251</v>
      </c>
      <c r="C134" s="271">
        <v>46.75</v>
      </c>
      <c r="D134" s="272">
        <v>47.050000000000004</v>
      </c>
      <c r="E134" s="272">
        <v>45.350000000000009</v>
      </c>
      <c r="F134" s="272">
        <v>43.95</v>
      </c>
      <c r="G134" s="272">
        <v>42.250000000000007</v>
      </c>
      <c r="H134" s="272">
        <v>48.45000000000001</v>
      </c>
      <c r="I134" s="272">
        <v>50.150000000000013</v>
      </c>
      <c r="J134" s="272">
        <v>51.550000000000011</v>
      </c>
      <c r="K134" s="271">
        <v>48.75</v>
      </c>
      <c r="L134" s="271">
        <v>45.65</v>
      </c>
      <c r="M134" s="271">
        <v>42.952379999999998</v>
      </c>
      <c r="N134" s="1"/>
      <c r="O134" s="1"/>
    </row>
    <row r="135" spans="1:15" ht="12.75" customHeight="1">
      <c r="A135" s="30">
        <v>125</v>
      </c>
      <c r="B135" s="281" t="s">
        <v>341</v>
      </c>
      <c r="C135" s="271">
        <v>250.2</v>
      </c>
      <c r="D135" s="272">
        <v>251.68333333333331</v>
      </c>
      <c r="E135" s="272">
        <v>245.56666666666661</v>
      </c>
      <c r="F135" s="272">
        <v>240.93333333333331</v>
      </c>
      <c r="G135" s="272">
        <v>234.81666666666661</v>
      </c>
      <c r="H135" s="272">
        <v>256.31666666666661</v>
      </c>
      <c r="I135" s="272">
        <v>262.43333333333334</v>
      </c>
      <c r="J135" s="272">
        <v>267.06666666666661</v>
      </c>
      <c r="K135" s="271">
        <v>257.8</v>
      </c>
      <c r="L135" s="271">
        <v>247.05</v>
      </c>
      <c r="M135" s="271">
        <v>5.8158200000000004</v>
      </c>
      <c r="N135" s="1"/>
      <c r="O135" s="1"/>
    </row>
    <row r="136" spans="1:15" ht="12.75" customHeight="1">
      <c r="A136" s="30">
        <v>126</v>
      </c>
      <c r="B136" s="281" t="s">
        <v>95</v>
      </c>
      <c r="C136" s="271">
        <v>3726.2</v>
      </c>
      <c r="D136" s="272">
        <v>3794.7999999999997</v>
      </c>
      <c r="E136" s="272">
        <v>3631.3999999999996</v>
      </c>
      <c r="F136" s="272">
        <v>3536.6</v>
      </c>
      <c r="G136" s="272">
        <v>3373.2</v>
      </c>
      <c r="H136" s="272">
        <v>3889.5999999999995</v>
      </c>
      <c r="I136" s="272">
        <v>4053</v>
      </c>
      <c r="J136" s="272">
        <v>4147.7999999999993</v>
      </c>
      <c r="K136" s="271">
        <v>3958.2</v>
      </c>
      <c r="L136" s="271">
        <v>3700</v>
      </c>
      <c r="M136" s="271">
        <v>21.079360000000001</v>
      </c>
      <c r="N136" s="1"/>
      <c r="O136" s="1"/>
    </row>
    <row r="137" spans="1:15" ht="12.75" customHeight="1">
      <c r="A137" s="30">
        <v>127</v>
      </c>
      <c r="B137" s="281" t="s">
        <v>252</v>
      </c>
      <c r="C137" s="271">
        <v>3832.3</v>
      </c>
      <c r="D137" s="272">
        <v>3847.5166666666669</v>
      </c>
      <c r="E137" s="272">
        <v>3800.1333333333337</v>
      </c>
      <c r="F137" s="272">
        <v>3767.9666666666667</v>
      </c>
      <c r="G137" s="272">
        <v>3720.5833333333335</v>
      </c>
      <c r="H137" s="272">
        <v>3879.6833333333338</v>
      </c>
      <c r="I137" s="272">
        <v>3927.0666666666671</v>
      </c>
      <c r="J137" s="272">
        <v>3959.233333333334</v>
      </c>
      <c r="K137" s="271">
        <v>3894.9</v>
      </c>
      <c r="L137" s="271">
        <v>3815.35</v>
      </c>
      <c r="M137" s="271">
        <v>1.7592699999999999</v>
      </c>
      <c r="N137" s="1"/>
      <c r="O137" s="1"/>
    </row>
    <row r="138" spans="1:15" ht="12.75" customHeight="1">
      <c r="A138" s="30">
        <v>128</v>
      </c>
      <c r="B138" s="281" t="s">
        <v>143</v>
      </c>
      <c r="C138" s="271">
        <v>2437.35</v>
      </c>
      <c r="D138" s="272">
        <v>2434.2833333333333</v>
      </c>
      <c r="E138" s="272">
        <v>2419.5666666666666</v>
      </c>
      <c r="F138" s="272">
        <v>2401.7833333333333</v>
      </c>
      <c r="G138" s="272">
        <v>2387.0666666666666</v>
      </c>
      <c r="H138" s="272">
        <v>2452.0666666666666</v>
      </c>
      <c r="I138" s="272">
        <v>2466.7833333333328</v>
      </c>
      <c r="J138" s="272">
        <v>2484.5666666666666</v>
      </c>
      <c r="K138" s="271">
        <v>2449</v>
      </c>
      <c r="L138" s="271">
        <v>2416.5</v>
      </c>
      <c r="M138" s="271">
        <v>1.21783</v>
      </c>
      <c r="N138" s="1"/>
      <c r="O138" s="1"/>
    </row>
    <row r="139" spans="1:15" ht="12.75" customHeight="1">
      <c r="A139" s="30">
        <v>129</v>
      </c>
      <c r="B139" s="281" t="s">
        <v>98</v>
      </c>
      <c r="C139" s="271">
        <v>4260.8</v>
      </c>
      <c r="D139" s="272">
        <v>4257.1333333333341</v>
      </c>
      <c r="E139" s="272">
        <v>4224.6666666666679</v>
      </c>
      <c r="F139" s="272">
        <v>4188.5333333333338</v>
      </c>
      <c r="G139" s="272">
        <v>4156.0666666666675</v>
      </c>
      <c r="H139" s="272">
        <v>4293.2666666666682</v>
      </c>
      <c r="I139" s="272">
        <v>4325.7333333333336</v>
      </c>
      <c r="J139" s="272">
        <v>4361.8666666666686</v>
      </c>
      <c r="K139" s="271">
        <v>4289.6000000000004</v>
      </c>
      <c r="L139" s="271">
        <v>4221</v>
      </c>
      <c r="M139" s="271">
        <v>4.0425800000000001</v>
      </c>
      <c r="N139" s="1"/>
      <c r="O139" s="1"/>
    </row>
    <row r="140" spans="1:15" ht="12.75" customHeight="1">
      <c r="A140" s="30">
        <v>130</v>
      </c>
      <c r="B140" s="281" t="s">
        <v>342</v>
      </c>
      <c r="C140" s="271">
        <v>579.85</v>
      </c>
      <c r="D140" s="272">
        <v>581.65</v>
      </c>
      <c r="E140" s="272">
        <v>573.79999999999995</v>
      </c>
      <c r="F140" s="272">
        <v>567.75</v>
      </c>
      <c r="G140" s="272">
        <v>559.9</v>
      </c>
      <c r="H140" s="272">
        <v>587.69999999999993</v>
      </c>
      <c r="I140" s="272">
        <v>595.55000000000007</v>
      </c>
      <c r="J140" s="272">
        <v>601.59999999999991</v>
      </c>
      <c r="K140" s="271">
        <v>589.5</v>
      </c>
      <c r="L140" s="271">
        <v>575.6</v>
      </c>
      <c r="M140" s="271">
        <v>4.0129799999999998</v>
      </c>
      <c r="N140" s="1"/>
      <c r="O140" s="1"/>
    </row>
    <row r="141" spans="1:15" ht="12.75" customHeight="1">
      <c r="A141" s="30">
        <v>131</v>
      </c>
      <c r="B141" s="281" t="s">
        <v>343</v>
      </c>
      <c r="C141" s="271">
        <v>152.05000000000001</v>
      </c>
      <c r="D141" s="272">
        <v>152.54999999999998</v>
      </c>
      <c r="E141" s="272">
        <v>150.24999999999997</v>
      </c>
      <c r="F141" s="272">
        <v>148.44999999999999</v>
      </c>
      <c r="G141" s="272">
        <v>146.14999999999998</v>
      </c>
      <c r="H141" s="272">
        <v>154.34999999999997</v>
      </c>
      <c r="I141" s="272">
        <v>156.64999999999998</v>
      </c>
      <c r="J141" s="272">
        <v>158.44999999999996</v>
      </c>
      <c r="K141" s="271">
        <v>154.85</v>
      </c>
      <c r="L141" s="271">
        <v>150.75</v>
      </c>
      <c r="M141" s="271">
        <v>1.7561899999999999</v>
      </c>
      <c r="N141" s="1"/>
      <c r="O141" s="1"/>
    </row>
    <row r="142" spans="1:15" ht="12.75" customHeight="1">
      <c r="A142" s="30">
        <v>132</v>
      </c>
      <c r="B142" s="281" t="s">
        <v>344</v>
      </c>
      <c r="C142" s="271">
        <v>164.9</v>
      </c>
      <c r="D142" s="272">
        <v>165.38333333333333</v>
      </c>
      <c r="E142" s="272">
        <v>163.76666666666665</v>
      </c>
      <c r="F142" s="272">
        <v>162.63333333333333</v>
      </c>
      <c r="G142" s="272">
        <v>161.01666666666665</v>
      </c>
      <c r="H142" s="272">
        <v>166.51666666666665</v>
      </c>
      <c r="I142" s="272">
        <v>168.13333333333333</v>
      </c>
      <c r="J142" s="272">
        <v>169.26666666666665</v>
      </c>
      <c r="K142" s="271">
        <v>167</v>
      </c>
      <c r="L142" s="271">
        <v>164.25</v>
      </c>
      <c r="M142" s="271">
        <v>2.4445299999999999</v>
      </c>
      <c r="N142" s="1"/>
      <c r="O142" s="1"/>
    </row>
    <row r="143" spans="1:15" ht="12.75" customHeight="1">
      <c r="A143" s="30">
        <v>133</v>
      </c>
      <c r="B143" s="281" t="s">
        <v>851</v>
      </c>
      <c r="C143" s="271">
        <v>400.5</v>
      </c>
      <c r="D143" s="272">
        <v>401.2</v>
      </c>
      <c r="E143" s="272">
        <v>395.29999999999995</v>
      </c>
      <c r="F143" s="272">
        <v>390.09999999999997</v>
      </c>
      <c r="G143" s="272">
        <v>384.19999999999993</v>
      </c>
      <c r="H143" s="272">
        <v>406.4</v>
      </c>
      <c r="I143" s="272">
        <v>412.29999999999995</v>
      </c>
      <c r="J143" s="272">
        <v>417.5</v>
      </c>
      <c r="K143" s="271">
        <v>407.1</v>
      </c>
      <c r="L143" s="271">
        <v>396</v>
      </c>
      <c r="M143" s="271">
        <v>10.55001</v>
      </c>
      <c r="N143" s="1"/>
      <c r="O143" s="1"/>
    </row>
    <row r="144" spans="1:15" ht="12.75" customHeight="1">
      <c r="A144" s="30">
        <v>134</v>
      </c>
      <c r="B144" s="281" t="s">
        <v>345</v>
      </c>
      <c r="C144" s="271">
        <v>57.1</v>
      </c>
      <c r="D144" s="272">
        <v>57.333333333333336</v>
      </c>
      <c r="E144" s="272">
        <v>56.616666666666674</v>
      </c>
      <c r="F144" s="272">
        <v>56.13333333333334</v>
      </c>
      <c r="G144" s="272">
        <v>55.416666666666679</v>
      </c>
      <c r="H144" s="272">
        <v>57.81666666666667</v>
      </c>
      <c r="I144" s="272">
        <v>58.533333333333324</v>
      </c>
      <c r="J144" s="272">
        <v>59.016666666666666</v>
      </c>
      <c r="K144" s="271">
        <v>58.05</v>
      </c>
      <c r="L144" s="271">
        <v>56.85</v>
      </c>
      <c r="M144" s="271">
        <v>4.6190300000000004</v>
      </c>
      <c r="N144" s="1"/>
      <c r="O144" s="1"/>
    </row>
    <row r="145" spans="1:15" ht="12.75" customHeight="1">
      <c r="A145" s="30">
        <v>135</v>
      </c>
      <c r="B145" s="281" t="s">
        <v>99</v>
      </c>
      <c r="C145" s="271">
        <v>3210.15</v>
      </c>
      <c r="D145" s="272">
        <v>3187.5166666666664</v>
      </c>
      <c r="E145" s="272">
        <v>3153.6333333333328</v>
      </c>
      <c r="F145" s="272">
        <v>3097.1166666666663</v>
      </c>
      <c r="G145" s="272">
        <v>3063.2333333333327</v>
      </c>
      <c r="H145" s="272">
        <v>3244.0333333333328</v>
      </c>
      <c r="I145" s="272">
        <v>3277.9166666666661</v>
      </c>
      <c r="J145" s="272">
        <v>3334.4333333333329</v>
      </c>
      <c r="K145" s="271">
        <v>3221.4</v>
      </c>
      <c r="L145" s="271">
        <v>3131</v>
      </c>
      <c r="M145" s="271">
        <v>13.2761</v>
      </c>
      <c r="N145" s="1"/>
      <c r="O145" s="1"/>
    </row>
    <row r="146" spans="1:15" ht="12.75" customHeight="1">
      <c r="A146" s="30">
        <v>136</v>
      </c>
      <c r="B146" s="281" t="s">
        <v>346</v>
      </c>
      <c r="C146" s="271">
        <v>450.4</v>
      </c>
      <c r="D146" s="272">
        <v>447.01666666666665</v>
      </c>
      <c r="E146" s="272">
        <v>440.63333333333333</v>
      </c>
      <c r="F146" s="272">
        <v>430.86666666666667</v>
      </c>
      <c r="G146" s="272">
        <v>424.48333333333335</v>
      </c>
      <c r="H146" s="272">
        <v>456.7833333333333</v>
      </c>
      <c r="I146" s="272">
        <v>463.16666666666663</v>
      </c>
      <c r="J146" s="272">
        <v>472.93333333333328</v>
      </c>
      <c r="K146" s="271">
        <v>453.4</v>
      </c>
      <c r="L146" s="271">
        <v>437.25</v>
      </c>
      <c r="M146" s="271">
        <v>5.3040700000000003</v>
      </c>
      <c r="N146" s="1"/>
      <c r="O146" s="1"/>
    </row>
    <row r="147" spans="1:15" ht="12.75" customHeight="1">
      <c r="A147" s="30">
        <v>137</v>
      </c>
      <c r="B147" s="281" t="s">
        <v>253</v>
      </c>
      <c r="C147" s="271">
        <v>457.45</v>
      </c>
      <c r="D147" s="272">
        <v>455.90000000000003</v>
      </c>
      <c r="E147" s="272">
        <v>452.35000000000008</v>
      </c>
      <c r="F147" s="272">
        <v>447.25000000000006</v>
      </c>
      <c r="G147" s="272">
        <v>443.7000000000001</v>
      </c>
      <c r="H147" s="272">
        <v>461.00000000000006</v>
      </c>
      <c r="I147" s="272">
        <v>464.55</v>
      </c>
      <c r="J147" s="272">
        <v>469.65000000000003</v>
      </c>
      <c r="K147" s="271">
        <v>459.45</v>
      </c>
      <c r="L147" s="271">
        <v>450.8</v>
      </c>
      <c r="M147" s="271">
        <v>0.9083</v>
      </c>
      <c r="N147" s="1"/>
      <c r="O147" s="1"/>
    </row>
    <row r="148" spans="1:15" ht="12.75" customHeight="1">
      <c r="A148" s="30">
        <v>138</v>
      </c>
      <c r="B148" s="281" t="s">
        <v>254</v>
      </c>
      <c r="C148" s="271">
        <v>1428.75</v>
      </c>
      <c r="D148" s="272">
        <v>1436.25</v>
      </c>
      <c r="E148" s="272">
        <v>1413.5</v>
      </c>
      <c r="F148" s="272">
        <v>1398.25</v>
      </c>
      <c r="G148" s="272">
        <v>1375.5</v>
      </c>
      <c r="H148" s="272">
        <v>1451.5</v>
      </c>
      <c r="I148" s="272">
        <v>1474.25</v>
      </c>
      <c r="J148" s="272">
        <v>1489.5</v>
      </c>
      <c r="K148" s="271">
        <v>1459</v>
      </c>
      <c r="L148" s="271">
        <v>1421</v>
      </c>
      <c r="M148" s="271">
        <v>0.37897999999999998</v>
      </c>
      <c r="N148" s="1"/>
      <c r="O148" s="1"/>
    </row>
    <row r="149" spans="1:15" ht="12.75" customHeight="1">
      <c r="A149" s="30">
        <v>139</v>
      </c>
      <c r="B149" s="281" t="s">
        <v>347</v>
      </c>
      <c r="C149" s="271">
        <v>67.75</v>
      </c>
      <c r="D149" s="272">
        <v>67.7</v>
      </c>
      <c r="E149" s="272">
        <v>67.400000000000006</v>
      </c>
      <c r="F149" s="272">
        <v>67.05</v>
      </c>
      <c r="G149" s="272">
        <v>66.75</v>
      </c>
      <c r="H149" s="272">
        <v>68.050000000000011</v>
      </c>
      <c r="I149" s="272">
        <v>68.349999999999994</v>
      </c>
      <c r="J149" s="272">
        <v>68.700000000000017</v>
      </c>
      <c r="K149" s="271">
        <v>68</v>
      </c>
      <c r="L149" s="271">
        <v>67.349999999999994</v>
      </c>
      <c r="M149" s="271">
        <v>6.8597299999999999</v>
      </c>
      <c r="N149" s="1"/>
      <c r="O149" s="1"/>
    </row>
    <row r="150" spans="1:15" ht="12.75" customHeight="1">
      <c r="A150" s="30">
        <v>140</v>
      </c>
      <c r="B150" s="281" t="s">
        <v>348</v>
      </c>
      <c r="C150" s="271">
        <v>95.45</v>
      </c>
      <c r="D150" s="272">
        <v>95.833333333333329</v>
      </c>
      <c r="E150" s="272">
        <v>93.516666666666652</v>
      </c>
      <c r="F150" s="272">
        <v>91.583333333333329</v>
      </c>
      <c r="G150" s="272">
        <v>89.266666666666652</v>
      </c>
      <c r="H150" s="272">
        <v>97.766666666666652</v>
      </c>
      <c r="I150" s="272">
        <v>100.08333333333334</v>
      </c>
      <c r="J150" s="272">
        <v>102.01666666666665</v>
      </c>
      <c r="K150" s="271">
        <v>98.15</v>
      </c>
      <c r="L150" s="271">
        <v>93.9</v>
      </c>
      <c r="M150" s="271">
        <v>6.6739899999999999</v>
      </c>
      <c r="N150" s="1"/>
      <c r="O150" s="1"/>
    </row>
    <row r="151" spans="1:15" ht="12.75" customHeight="1">
      <c r="A151" s="30">
        <v>141</v>
      </c>
      <c r="B151" s="281" t="s">
        <v>795</v>
      </c>
      <c r="C151" s="271">
        <v>43.2</v>
      </c>
      <c r="D151" s="272">
        <v>43.516666666666673</v>
      </c>
      <c r="E151" s="272">
        <v>42.733333333333348</v>
      </c>
      <c r="F151" s="272">
        <v>42.266666666666673</v>
      </c>
      <c r="G151" s="272">
        <v>41.483333333333348</v>
      </c>
      <c r="H151" s="272">
        <v>43.983333333333348</v>
      </c>
      <c r="I151" s="272">
        <v>44.766666666666666</v>
      </c>
      <c r="J151" s="272">
        <v>45.233333333333348</v>
      </c>
      <c r="K151" s="271">
        <v>44.3</v>
      </c>
      <c r="L151" s="271">
        <v>43.05</v>
      </c>
      <c r="M151" s="271">
        <v>6.7832600000000003</v>
      </c>
      <c r="N151" s="1"/>
      <c r="O151" s="1"/>
    </row>
    <row r="152" spans="1:15" ht="12.75" customHeight="1">
      <c r="A152" s="30">
        <v>142</v>
      </c>
      <c r="B152" s="281" t="s">
        <v>349</v>
      </c>
      <c r="C152" s="271">
        <v>695.05</v>
      </c>
      <c r="D152" s="272">
        <v>698.76666666666677</v>
      </c>
      <c r="E152" s="272">
        <v>677.58333333333348</v>
      </c>
      <c r="F152" s="272">
        <v>660.11666666666667</v>
      </c>
      <c r="G152" s="272">
        <v>638.93333333333339</v>
      </c>
      <c r="H152" s="272">
        <v>716.23333333333358</v>
      </c>
      <c r="I152" s="272">
        <v>737.41666666666674</v>
      </c>
      <c r="J152" s="272">
        <v>754.88333333333367</v>
      </c>
      <c r="K152" s="271">
        <v>719.95</v>
      </c>
      <c r="L152" s="271">
        <v>681.3</v>
      </c>
      <c r="M152" s="271">
        <v>0.36302000000000001</v>
      </c>
      <c r="N152" s="1"/>
      <c r="O152" s="1"/>
    </row>
    <row r="153" spans="1:15" ht="12.75" customHeight="1">
      <c r="A153" s="30">
        <v>143</v>
      </c>
      <c r="B153" s="281" t="s">
        <v>100</v>
      </c>
      <c r="C153" s="271">
        <v>1681.4</v>
      </c>
      <c r="D153" s="272">
        <v>1676.4333333333334</v>
      </c>
      <c r="E153" s="272">
        <v>1657.9166666666667</v>
      </c>
      <c r="F153" s="272">
        <v>1634.4333333333334</v>
      </c>
      <c r="G153" s="272">
        <v>1615.9166666666667</v>
      </c>
      <c r="H153" s="272">
        <v>1699.9166666666667</v>
      </c>
      <c r="I153" s="272">
        <v>1718.4333333333332</v>
      </c>
      <c r="J153" s="272">
        <v>1741.9166666666667</v>
      </c>
      <c r="K153" s="271">
        <v>1694.95</v>
      </c>
      <c r="L153" s="271">
        <v>1652.95</v>
      </c>
      <c r="M153" s="271">
        <v>4.1749999999999998</v>
      </c>
      <c r="N153" s="1"/>
      <c r="O153" s="1"/>
    </row>
    <row r="154" spans="1:15" ht="12.75" customHeight="1">
      <c r="A154" s="30">
        <v>144</v>
      </c>
      <c r="B154" s="281" t="s">
        <v>101</v>
      </c>
      <c r="C154" s="271">
        <v>159.19999999999999</v>
      </c>
      <c r="D154" s="272">
        <v>159.56666666666663</v>
      </c>
      <c r="E154" s="272">
        <v>158.53333333333327</v>
      </c>
      <c r="F154" s="272">
        <v>157.86666666666665</v>
      </c>
      <c r="G154" s="272">
        <v>156.83333333333329</v>
      </c>
      <c r="H154" s="272">
        <v>160.23333333333326</v>
      </c>
      <c r="I154" s="272">
        <v>161.26666666666662</v>
      </c>
      <c r="J154" s="272">
        <v>161.93333333333325</v>
      </c>
      <c r="K154" s="271">
        <v>160.6</v>
      </c>
      <c r="L154" s="271">
        <v>158.9</v>
      </c>
      <c r="M154" s="271">
        <v>19.692820000000001</v>
      </c>
      <c r="N154" s="1"/>
      <c r="O154" s="1"/>
    </row>
    <row r="155" spans="1:15" ht="12.75" customHeight="1">
      <c r="A155" s="30">
        <v>145</v>
      </c>
      <c r="B155" s="281" t="s">
        <v>350</v>
      </c>
      <c r="C155" s="271">
        <v>264.85000000000002</v>
      </c>
      <c r="D155" s="272">
        <v>265.2</v>
      </c>
      <c r="E155" s="272">
        <v>262.45</v>
      </c>
      <c r="F155" s="272">
        <v>260.05</v>
      </c>
      <c r="G155" s="272">
        <v>257.3</v>
      </c>
      <c r="H155" s="272">
        <v>267.59999999999997</v>
      </c>
      <c r="I155" s="272">
        <v>270.34999999999997</v>
      </c>
      <c r="J155" s="272">
        <v>272.74999999999994</v>
      </c>
      <c r="K155" s="271">
        <v>267.95</v>
      </c>
      <c r="L155" s="271">
        <v>262.8</v>
      </c>
      <c r="M155" s="271">
        <v>0.72358999999999996</v>
      </c>
      <c r="N155" s="1"/>
      <c r="O155" s="1"/>
    </row>
    <row r="156" spans="1:15" ht="12.75" customHeight="1">
      <c r="A156" s="30">
        <v>146</v>
      </c>
      <c r="B156" s="281" t="s">
        <v>840</v>
      </c>
      <c r="C156" s="271">
        <v>1398.7</v>
      </c>
      <c r="D156" s="272">
        <v>1403.7833333333335</v>
      </c>
      <c r="E156" s="272">
        <v>1389.416666666667</v>
      </c>
      <c r="F156" s="272">
        <v>1380.1333333333334</v>
      </c>
      <c r="G156" s="272">
        <v>1365.7666666666669</v>
      </c>
      <c r="H156" s="272">
        <v>1413.0666666666671</v>
      </c>
      <c r="I156" s="272">
        <v>1427.4333333333334</v>
      </c>
      <c r="J156" s="272">
        <v>1436.7166666666672</v>
      </c>
      <c r="K156" s="271">
        <v>1418.15</v>
      </c>
      <c r="L156" s="271">
        <v>1394.5</v>
      </c>
      <c r="M156" s="271">
        <v>3.6842299999999999</v>
      </c>
      <c r="N156" s="1"/>
      <c r="O156" s="1"/>
    </row>
    <row r="157" spans="1:15" ht="12.75" customHeight="1">
      <c r="A157" s="30">
        <v>147</v>
      </c>
      <c r="B157" s="281" t="s">
        <v>102</v>
      </c>
      <c r="C157" s="271">
        <v>110.8</v>
      </c>
      <c r="D157" s="272">
        <v>111.06666666666666</v>
      </c>
      <c r="E157" s="272">
        <v>110.23333333333332</v>
      </c>
      <c r="F157" s="272">
        <v>109.66666666666666</v>
      </c>
      <c r="G157" s="272">
        <v>108.83333333333331</v>
      </c>
      <c r="H157" s="272">
        <v>111.63333333333333</v>
      </c>
      <c r="I157" s="272">
        <v>112.46666666666667</v>
      </c>
      <c r="J157" s="272">
        <v>113.03333333333333</v>
      </c>
      <c r="K157" s="271">
        <v>111.9</v>
      </c>
      <c r="L157" s="271">
        <v>110.5</v>
      </c>
      <c r="M157" s="271">
        <v>66.361810000000006</v>
      </c>
      <c r="N157" s="1"/>
      <c r="O157" s="1"/>
    </row>
    <row r="158" spans="1:15" ht="12.75" customHeight="1">
      <c r="A158" s="30">
        <v>148</v>
      </c>
      <c r="B158" s="281" t="s">
        <v>796</v>
      </c>
      <c r="C158" s="271">
        <v>116.45</v>
      </c>
      <c r="D158" s="272">
        <v>117.06666666666666</v>
      </c>
      <c r="E158" s="272">
        <v>115.13333333333333</v>
      </c>
      <c r="F158" s="272">
        <v>113.81666666666666</v>
      </c>
      <c r="G158" s="272">
        <v>111.88333333333333</v>
      </c>
      <c r="H158" s="272">
        <v>118.38333333333333</v>
      </c>
      <c r="I158" s="272">
        <v>120.31666666666666</v>
      </c>
      <c r="J158" s="272">
        <v>121.63333333333333</v>
      </c>
      <c r="K158" s="271">
        <v>119</v>
      </c>
      <c r="L158" s="271">
        <v>115.75</v>
      </c>
      <c r="M158" s="271">
        <v>2.0089700000000001</v>
      </c>
      <c r="N158" s="1"/>
      <c r="O158" s="1"/>
    </row>
    <row r="159" spans="1:15" ht="12.75" customHeight="1">
      <c r="A159" s="30">
        <v>149</v>
      </c>
      <c r="B159" s="281" t="s">
        <v>351</v>
      </c>
      <c r="C159" s="271">
        <v>6209.8</v>
      </c>
      <c r="D159" s="272">
        <v>6311.583333333333</v>
      </c>
      <c r="E159" s="272">
        <v>6078.2166666666662</v>
      </c>
      <c r="F159" s="272">
        <v>5946.6333333333332</v>
      </c>
      <c r="G159" s="272">
        <v>5713.2666666666664</v>
      </c>
      <c r="H159" s="272">
        <v>6443.1666666666661</v>
      </c>
      <c r="I159" s="272">
        <v>6676.5333333333328</v>
      </c>
      <c r="J159" s="272">
        <v>6808.1166666666659</v>
      </c>
      <c r="K159" s="271">
        <v>6544.95</v>
      </c>
      <c r="L159" s="271">
        <v>6180</v>
      </c>
      <c r="M159" s="271">
        <v>1.6126799999999999</v>
      </c>
      <c r="N159" s="1"/>
      <c r="O159" s="1"/>
    </row>
    <row r="160" spans="1:15" ht="12.75" customHeight="1">
      <c r="A160" s="30">
        <v>150</v>
      </c>
      <c r="B160" s="281" t="s">
        <v>352</v>
      </c>
      <c r="C160" s="271">
        <v>436.1</v>
      </c>
      <c r="D160" s="272">
        <v>435.31666666666666</v>
      </c>
      <c r="E160" s="272">
        <v>426.7833333333333</v>
      </c>
      <c r="F160" s="272">
        <v>417.46666666666664</v>
      </c>
      <c r="G160" s="272">
        <v>408.93333333333328</v>
      </c>
      <c r="H160" s="272">
        <v>444.63333333333333</v>
      </c>
      <c r="I160" s="272">
        <v>453.16666666666674</v>
      </c>
      <c r="J160" s="272">
        <v>462.48333333333335</v>
      </c>
      <c r="K160" s="271">
        <v>443.85</v>
      </c>
      <c r="L160" s="271">
        <v>426</v>
      </c>
      <c r="M160" s="271">
        <v>10.55198</v>
      </c>
      <c r="N160" s="1"/>
      <c r="O160" s="1"/>
    </row>
    <row r="161" spans="1:15" ht="12.75" customHeight="1">
      <c r="A161" s="30">
        <v>151</v>
      </c>
      <c r="B161" s="281" t="s">
        <v>353</v>
      </c>
      <c r="C161" s="271">
        <v>143.15</v>
      </c>
      <c r="D161" s="272">
        <v>142</v>
      </c>
      <c r="E161" s="272">
        <v>139.6</v>
      </c>
      <c r="F161" s="272">
        <v>136.04999999999998</v>
      </c>
      <c r="G161" s="272">
        <v>133.64999999999998</v>
      </c>
      <c r="H161" s="272">
        <v>145.55000000000001</v>
      </c>
      <c r="I161" s="272">
        <v>147.94999999999999</v>
      </c>
      <c r="J161" s="272">
        <v>151.50000000000003</v>
      </c>
      <c r="K161" s="271">
        <v>144.4</v>
      </c>
      <c r="L161" s="271">
        <v>138.44999999999999</v>
      </c>
      <c r="M161" s="271">
        <v>10.21533</v>
      </c>
      <c r="N161" s="1"/>
      <c r="O161" s="1"/>
    </row>
    <row r="162" spans="1:15" ht="12.75" customHeight="1">
      <c r="A162" s="30">
        <v>152</v>
      </c>
      <c r="B162" s="281" t="s">
        <v>354</v>
      </c>
      <c r="C162" s="271">
        <v>105.25</v>
      </c>
      <c r="D162" s="272">
        <v>104.88333333333333</v>
      </c>
      <c r="E162" s="272">
        <v>103.71666666666665</v>
      </c>
      <c r="F162" s="272">
        <v>102.18333333333332</v>
      </c>
      <c r="G162" s="272">
        <v>101.01666666666665</v>
      </c>
      <c r="H162" s="272">
        <v>106.41666666666666</v>
      </c>
      <c r="I162" s="272">
        <v>107.58333333333334</v>
      </c>
      <c r="J162" s="272">
        <v>109.11666666666666</v>
      </c>
      <c r="K162" s="271">
        <v>106.05</v>
      </c>
      <c r="L162" s="271">
        <v>103.35</v>
      </c>
      <c r="M162" s="271">
        <v>28.699400000000001</v>
      </c>
      <c r="N162" s="1"/>
      <c r="O162" s="1"/>
    </row>
    <row r="163" spans="1:15" ht="12.75" customHeight="1">
      <c r="A163" s="30">
        <v>153</v>
      </c>
      <c r="B163" s="281" t="s">
        <v>255</v>
      </c>
      <c r="C163" s="271">
        <v>281.35000000000002</v>
      </c>
      <c r="D163" s="272">
        <v>281.3</v>
      </c>
      <c r="E163" s="272">
        <v>271.20000000000005</v>
      </c>
      <c r="F163" s="272">
        <v>261.05</v>
      </c>
      <c r="G163" s="272">
        <v>250.95000000000005</v>
      </c>
      <c r="H163" s="272">
        <v>291.45000000000005</v>
      </c>
      <c r="I163" s="272">
        <v>301.55000000000007</v>
      </c>
      <c r="J163" s="272">
        <v>311.70000000000005</v>
      </c>
      <c r="K163" s="271">
        <v>291.39999999999998</v>
      </c>
      <c r="L163" s="271">
        <v>271.14999999999998</v>
      </c>
      <c r="M163" s="271">
        <v>60.17503</v>
      </c>
      <c r="N163" s="1"/>
      <c r="O163" s="1"/>
    </row>
    <row r="164" spans="1:15" ht="12.75" customHeight="1">
      <c r="A164" s="30">
        <v>154</v>
      </c>
      <c r="B164" s="281" t="s">
        <v>852</v>
      </c>
      <c r="C164" s="271">
        <v>1415</v>
      </c>
      <c r="D164" s="272">
        <v>1412.0333333333335</v>
      </c>
      <c r="E164" s="272">
        <v>1391.8166666666671</v>
      </c>
      <c r="F164" s="272">
        <v>1368.6333333333334</v>
      </c>
      <c r="G164" s="272">
        <v>1348.416666666667</v>
      </c>
      <c r="H164" s="272">
        <v>1435.2166666666672</v>
      </c>
      <c r="I164" s="272">
        <v>1455.4333333333338</v>
      </c>
      <c r="J164" s="272">
        <v>1478.6166666666672</v>
      </c>
      <c r="K164" s="271">
        <v>1432.25</v>
      </c>
      <c r="L164" s="271">
        <v>1388.85</v>
      </c>
      <c r="M164" s="271">
        <v>0.20130999999999999</v>
      </c>
      <c r="N164" s="1"/>
      <c r="O164" s="1"/>
    </row>
    <row r="165" spans="1:15" ht="12.75" customHeight="1">
      <c r="A165" s="30">
        <v>155</v>
      </c>
      <c r="B165" s="281" t="s">
        <v>103</v>
      </c>
      <c r="C165" s="271">
        <v>131.5</v>
      </c>
      <c r="D165" s="272">
        <v>130.6</v>
      </c>
      <c r="E165" s="272">
        <v>129.39999999999998</v>
      </c>
      <c r="F165" s="272">
        <v>127.29999999999998</v>
      </c>
      <c r="G165" s="272">
        <v>126.09999999999997</v>
      </c>
      <c r="H165" s="272">
        <v>132.69999999999999</v>
      </c>
      <c r="I165" s="272">
        <v>133.89999999999998</v>
      </c>
      <c r="J165" s="272">
        <v>136</v>
      </c>
      <c r="K165" s="271">
        <v>131.80000000000001</v>
      </c>
      <c r="L165" s="271">
        <v>128.5</v>
      </c>
      <c r="M165" s="271">
        <v>194.30629999999999</v>
      </c>
      <c r="N165" s="1"/>
      <c r="O165" s="1"/>
    </row>
    <row r="166" spans="1:15" ht="12.75" customHeight="1">
      <c r="A166" s="30">
        <v>156</v>
      </c>
      <c r="B166" s="281" t="s">
        <v>356</v>
      </c>
      <c r="C166" s="271">
        <v>1571.25</v>
      </c>
      <c r="D166" s="272">
        <v>1579.8999999999999</v>
      </c>
      <c r="E166" s="272">
        <v>1555.9499999999998</v>
      </c>
      <c r="F166" s="272">
        <v>1540.6499999999999</v>
      </c>
      <c r="G166" s="272">
        <v>1516.6999999999998</v>
      </c>
      <c r="H166" s="272">
        <v>1595.1999999999998</v>
      </c>
      <c r="I166" s="272">
        <v>1619.15</v>
      </c>
      <c r="J166" s="272">
        <v>1634.4499999999998</v>
      </c>
      <c r="K166" s="271">
        <v>1603.85</v>
      </c>
      <c r="L166" s="271">
        <v>1564.6</v>
      </c>
      <c r="M166" s="271">
        <v>1.0171300000000001</v>
      </c>
      <c r="N166" s="1"/>
      <c r="O166" s="1"/>
    </row>
    <row r="167" spans="1:15" ht="12.75" customHeight="1">
      <c r="A167" s="30">
        <v>157</v>
      </c>
      <c r="B167" s="281" t="s">
        <v>106</v>
      </c>
      <c r="C167" s="271">
        <v>34.5</v>
      </c>
      <c r="D167" s="272">
        <v>34.583333333333336</v>
      </c>
      <c r="E167" s="272">
        <v>34.31666666666667</v>
      </c>
      <c r="F167" s="272">
        <v>34.133333333333333</v>
      </c>
      <c r="G167" s="272">
        <v>33.866666666666667</v>
      </c>
      <c r="H167" s="272">
        <v>34.766666666666673</v>
      </c>
      <c r="I167" s="272">
        <v>35.033333333333339</v>
      </c>
      <c r="J167" s="272">
        <v>35.216666666666676</v>
      </c>
      <c r="K167" s="271">
        <v>34.85</v>
      </c>
      <c r="L167" s="271">
        <v>34.4</v>
      </c>
      <c r="M167" s="271">
        <v>28.966899999999999</v>
      </c>
      <c r="N167" s="1"/>
      <c r="O167" s="1"/>
    </row>
    <row r="168" spans="1:15" ht="12.75" customHeight="1">
      <c r="A168" s="30">
        <v>158</v>
      </c>
      <c r="B168" s="281" t="s">
        <v>357</v>
      </c>
      <c r="C168" s="271">
        <v>3193.95</v>
      </c>
      <c r="D168" s="272">
        <v>3206.3333333333335</v>
      </c>
      <c r="E168" s="272">
        <v>3162.666666666667</v>
      </c>
      <c r="F168" s="272">
        <v>3131.3833333333337</v>
      </c>
      <c r="G168" s="272">
        <v>3087.7166666666672</v>
      </c>
      <c r="H168" s="272">
        <v>3237.6166666666668</v>
      </c>
      <c r="I168" s="272">
        <v>3281.2833333333338</v>
      </c>
      <c r="J168" s="272">
        <v>3312.5666666666666</v>
      </c>
      <c r="K168" s="271">
        <v>3250</v>
      </c>
      <c r="L168" s="271">
        <v>3175.05</v>
      </c>
      <c r="M168" s="271">
        <v>0.16294</v>
      </c>
      <c r="N168" s="1"/>
      <c r="O168" s="1"/>
    </row>
    <row r="169" spans="1:15" ht="12.75" customHeight="1">
      <c r="A169" s="30">
        <v>159</v>
      </c>
      <c r="B169" s="281" t="s">
        <v>358</v>
      </c>
      <c r="C169" s="271">
        <v>3100.05</v>
      </c>
      <c r="D169" s="272">
        <v>3091.9</v>
      </c>
      <c r="E169" s="272">
        <v>3078.8</v>
      </c>
      <c r="F169" s="272">
        <v>3057.55</v>
      </c>
      <c r="G169" s="272">
        <v>3044.4500000000003</v>
      </c>
      <c r="H169" s="272">
        <v>3113.15</v>
      </c>
      <c r="I169" s="272">
        <v>3126.2499999999995</v>
      </c>
      <c r="J169" s="272">
        <v>3147.5</v>
      </c>
      <c r="K169" s="271">
        <v>3105</v>
      </c>
      <c r="L169" s="271">
        <v>3070.65</v>
      </c>
      <c r="M169" s="271">
        <v>0.16322</v>
      </c>
      <c r="N169" s="1"/>
      <c r="O169" s="1"/>
    </row>
    <row r="170" spans="1:15" ht="12.75" customHeight="1">
      <c r="A170" s="30">
        <v>160</v>
      </c>
      <c r="B170" s="281" t="s">
        <v>359</v>
      </c>
      <c r="C170" s="271">
        <v>120.85</v>
      </c>
      <c r="D170" s="272">
        <v>121.33333333333333</v>
      </c>
      <c r="E170" s="272">
        <v>120.21666666666665</v>
      </c>
      <c r="F170" s="272">
        <v>119.58333333333333</v>
      </c>
      <c r="G170" s="272">
        <v>118.46666666666665</v>
      </c>
      <c r="H170" s="272">
        <v>121.96666666666665</v>
      </c>
      <c r="I170" s="272">
        <v>123.08333333333333</v>
      </c>
      <c r="J170" s="272">
        <v>123.71666666666665</v>
      </c>
      <c r="K170" s="271">
        <v>122.45</v>
      </c>
      <c r="L170" s="271">
        <v>120.7</v>
      </c>
      <c r="M170" s="271">
        <v>1.40055</v>
      </c>
      <c r="N170" s="1"/>
      <c r="O170" s="1"/>
    </row>
    <row r="171" spans="1:15" ht="12.75" customHeight="1">
      <c r="A171" s="30">
        <v>161</v>
      </c>
      <c r="B171" s="281" t="s">
        <v>256</v>
      </c>
      <c r="C171" s="271">
        <v>2364.9</v>
      </c>
      <c r="D171" s="272">
        <v>2351.1833333333334</v>
      </c>
      <c r="E171" s="272">
        <v>2326.7166666666667</v>
      </c>
      <c r="F171" s="272">
        <v>2288.5333333333333</v>
      </c>
      <c r="G171" s="272">
        <v>2264.0666666666666</v>
      </c>
      <c r="H171" s="272">
        <v>2389.3666666666668</v>
      </c>
      <c r="I171" s="272">
        <v>2413.8333333333339</v>
      </c>
      <c r="J171" s="272">
        <v>2452.0166666666669</v>
      </c>
      <c r="K171" s="271">
        <v>2375.65</v>
      </c>
      <c r="L171" s="271">
        <v>2313</v>
      </c>
      <c r="M171" s="271">
        <v>1.4470000000000001</v>
      </c>
      <c r="N171" s="1"/>
      <c r="O171" s="1"/>
    </row>
    <row r="172" spans="1:15" ht="12.75" customHeight="1">
      <c r="A172" s="30">
        <v>162</v>
      </c>
      <c r="B172" s="281" t="s">
        <v>360</v>
      </c>
      <c r="C172" s="271">
        <v>1442.9</v>
      </c>
      <c r="D172" s="272">
        <v>1443.1333333333332</v>
      </c>
      <c r="E172" s="272">
        <v>1433.3666666666663</v>
      </c>
      <c r="F172" s="272">
        <v>1423.833333333333</v>
      </c>
      <c r="G172" s="272">
        <v>1414.0666666666662</v>
      </c>
      <c r="H172" s="272">
        <v>1452.6666666666665</v>
      </c>
      <c r="I172" s="272">
        <v>1462.4333333333334</v>
      </c>
      <c r="J172" s="272">
        <v>1471.9666666666667</v>
      </c>
      <c r="K172" s="271">
        <v>1452.9</v>
      </c>
      <c r="L172" s="271">
        <v>1433.6</v>
      </c>
      <c r="M172" s="271">
        <v>0.25558999999999998</v>
      </c>
      <c r="N172" s="1"/>
      <c r="O172" s="1"/>
    </row>
    <row r="173" spans="1:15" ht="12.75" customHeight="1">
      <c r="A173" s="30">
        <v>163</v>
      </c>
      <c r="B173" s="281" t="s">
        <v>853</v>
      </c>
      <c r="C173" s="271">
        <v>437.75</v>
      </c>
      <c r="D173" s="272">
        <v>438.7833333333333</v>
      </c>
      <c r="E173" s="272">
        <v>429.56666666666661</v>
      </c>
      <c r="F173" s="272">
        <v>421.38333333333333</v>
      </c>
      <c r="G173" s="272">
        <v>412.16666666666663</v>
      </c>
      <c r="H173" s="272">
        <v>446.96666666666658</v>
      </c>
      <c r="I173" s="272">
        <v>456.18333333333328</v>
      </c>
      <c r="J173" s="272">
        <v>464.36666666666656</v>
      </c>
      <c r="K173" s="271">
        <v>448</v>
      </c>
      <c r="L173" s="271">
        <v>430.6</v>
      </c>
      <c r="M173" s="271">
        <v>0.87575999999999998</v>
      </c>
      <c r="N173" s="1"/>
      <c r="O173" s="1"/>
    </row>
    <row r="174" spans="1:15" ht="12.75" customHeight="1">
      <c r="A174" s="30">
        <v>164</v>
      </c>
      <c r="B174" s="281" t="s">
        <v>104</v>
      </c>
      <c r="C174" s="271">
        <v>388.8</v>
      </c>
      <c r="D174" s="272">
        <v>389.26666666666665</v>
      </c>
      <c r="E174" s="272">
        <v>382.5333333333333</v>
      </c>
      <c r="F174" s="272">
        <v>376.26666666666665</v>
      </c>
      <c r="G174" s="272">
        <v>369.5333333333333</v>
      </c>
      <c r="H174" s="272">
        <v>395.5333333333333</v>
      </c>
      <c r="I174" s="272">
        <v>402.26666666666665</v>
      </c>
      <c r="J174" s="272">
        <v>408.5333333333333</v>
      </c>
      <c r="K174" s="271">
        <v>396</v>
      </c>
      <c r="L174" s="271">
        <v>383</v>
      </c>
      <c r="M174" s="271">
        <v>20.325849999999999</v>
      </c>
      <c r="N174" s="1"/>
      <c r="O174" s="1"/>
    </row>
    <row r="175" spans="1:15" ht="12.75" customHeight="1">
      <c r="A175" s="30">
        <v>165</v>
      </c>
      <c r="B175" s="281" t="s">
        <v>854</v>
      </c>
      <c r="C175" s="271">
        <v>1080.6500000000001</v>
      </c>
      <c r="D175" s="272">
        <v>1082</v>
      </c>
      <c r="E175" s="272">
        <v>1065.0999999999999</v>
      </c>
      <c r="F175" s="272">
        <v>1049.55</v>
      </c>
      <c r="G175" s="272">
        <v>1032.6499999999999</v>
      </c>
      <c r="H175" s="272">
        <v>1097.55</v>
      </c>
      <c r="I175" s="272">
        <v>1114.45</v>
      </c>
      <c r="J175" s="272">
        <v>1130</v>
      </c>
      <c r="K175" s="271">
        <v>1098.9000000000001</v>
      </c>
      <c r="L175" s="271">
        <v>1066.45</v>
      </c>
      <c r="M175" s="271">
        <v>0.78293999999999997</v>
      </c>
      <c r="N175" s="1"/>
      <c r="O175" s="1"/>
    </row>
    <row r="176" spans="1:15" ht="12.75" customHeight="1">
      <c r="A176" s="30">
        <v>166</v>
      </c>
      <c r="B176" s="281" t="s">
        <v>361</v>
      </c>
      <c r="C176" s="271">
        <v>1185.25</v>
      </c>
      <c r="D176" s="272">
        <v>1190.0833333333333</v>
      </c>
      <c r="E176" s="272">
        <v>1176.1666666666665</v>
      </c>
      <c r="F176" s="272">
        <v>1167.0833333333333</v>
      </c>
      <c r="G176" s="272">
        <v>1153.1666666666665</v>
      </c>
      <c r="H176" s="272">
        <v>1199.1666666666665</v>
      </c>
      <c r="I176" s="272">
        <v>1213.083333333333</v>
      </c>
      <c r="J176" s="272">
        <v>1222.1666666666665</v>
      </c>
      <c r="K176" s="271">
        <v>1204</v>
      </c>
      <c r="L176" s="271">
        <v>1181</v>
      </c>
      <c r="M176" s="271">
        <v>0.15131</v>
      </c>
      <c r="N176" s="1"/>
      <c r="O176" s="1"/>
    </row>
    <row r="177" spans="1:15" ht="12.75" customHeight="1">
      <c r="A177" s="30">
        <v>167</v>
      </c>
      <c r="B177" s="281" t="s">
        <v>257</v>
      </c>
      <c r="C177" s="271">
        <v>504</v>
      </c>
      <c r="D177" s="272">
        <v>502.0333333333333</v>
      </c>
      <c r="E177" s="272">
        <v>499.16666666666663</v>
      </c>
      <c r="F177" s="272">
        <v>494.33333333333331</v>
      </c>
      <c r="G177" s="272">
        <v>491.46666666666664</v>
      </c>
      <c r="H177" s="272">
        <v>506.86666666666662</v>
      </c>
      <c r="I177" s="272">
        <v>509.73333333333329</v>
      </c>
      <c r="J177" s="272">
        <v>514.56666666666661</v>
      </c>
      <c r="K177" s="271">
        <v>504.9</v>
      </c>
      <c r="L177" s="271">
        <v>497.2</v>
      </c>
      <c r="M177" s="271">
        <v>1.3668499999999999</v>
      </c>
      <c r="N177" s="1"/>
      <c r="O177" s="1"/>
    </row>
    <row r="178" spans="1:15" ht="12.75" customHeight="1">
      <c r="A178" s="30">
        <v>168</v>
      </c>
      <c r="B178" s="281" t="s">
        <v>107</v>
      </c>
      <c r="C178" s="271">
        <v>864.8</v>
      </c>
      <c r="D178" s="272">
        <v>866.16666666666663</v>
      </c>
      <c r="E178" s="272">
        <v>856.33333333333326</v>
      </c>
      <c r="F178" s="272">
        <v>847.86666666666667</v>
      </c>
      <c r="G178" s="272">
        <v>838.0333333333333</v>
      </c>
      <c r="H178" s="272">
        <v>874.63333333333321</v>
      </c>
      <c r="I178" s="272">
        <v>884.46666666666647</v>
      </c>
      <c r="J178" s="272">
        <v>892.93333333333317</v>
      </c>
      <c r="K178" s="271">
        <v>876</v>
      </c>
      <c r="L178" s="271">
        <v>857.7</v>
      </c>
      <c r="M178" s="271">
        <v>8.1044800000000006</v>
      </c>
      <c r="N178" s="1"/>
      <c r="O178" s="1"/>
    </row>
    <row r="179" spans="1:15" ht="12.75" customHeight="1">
      <c r="A179" s="30">
        <v>169</v>
      </c>
      <c r="B179" s="281" t="s">
        <v>258</v>
      </c>
      <c r="C179" s="271">
        <v>467.15</v>
      </c>
      <c r="D179" s="272">
        <v>470.86666666666662</v>
      </c>
      <c r="E179" s="272">
        <v>457.23333333333323</v>
      </c>
      <c r="F179" s="272">
        <v>447.31666666666661</v>
      </c>
      <c r="G179" s="272">
        <v>433.68333333333322</v>
      </c>
      <c r="H179" s="272">
        <v>480.78333333333325</v>
      </c>
      <c r="I179" s="272">
        <v>494.41666666666657</v>
      </c>
      <c r="J179" s="272">
        <v>504.33333333333326</v>
      </c>
      <c r="K179" s="271">
        <v>484.5</v>
      </c>
      <c r="L179" s="271">
        <v>460.95</v>
      </c>
      <c r="M179" s="271">
        <v>6.3177399999999997</v>
      </c>
      <c r="N179" s="1"/>
      <c r="O179" s="1"/>
    </row>
    <row r="180" spans="1:15" ht="12.75" customHeight="1">
      <c r="A180" s="30">
        <v>170</v>
      </c>
      <c r="B180" s="281" t="s">
        <v>108</v>
      </c>
      <c r="C180" s="271">
        <v>1354.55</v>
      </c>
      <c r="D180" s="272">
        <v>1359.0333333333335</v>
      </c>
      <c r="E180" s="272">
        <v>1346.0666666666671</v>
      </c>
      <c r="F180" s="272">
        <v>1337.5833333333335</v>
      </c>
      <c r="G180" s="272">
        <v>1324.616666666667</v>
      </c>
      <c r="H180" s="272">
        <v>1367.5166666666671</v>
      </c>
      <c r="I180" s="272">
        <v>1380.4833333333338</v>
      </c>
      <c r="J180" s="272">
        <v>1388.9666666666672</v>
      </c>
      <c r="K180" s="271">
        <v>1372</v>
      </c>
      <c r="L180" s="271">
        <v>1350.55</v>
      </c>
      <c r="M180" s="271">
        <v>4.8007299999999997</v>
      </c>
      <c r="N180" s="1"/>
      <c r="O180" s="1"/>
    </row>
    <row r="181" spans="1:15" ht="12.75" customHeight="1">
      <c r="A181" s="30">
        <v>171</v>
      </c>
      <c r="B181" s="281" t="s">
        <v>109</v>
      </c>
      <c r="C181" s="271">
        <v>310.64999999999998</v>
      </c>
      <c r="D181" s="272">
        <v>309.55</v>
      </c>
      <c r="E181" s="272">
        <v>306.10000000000002</v>
      </c>
      <c r="F181" s="272">
        <v>301.55</v>
      </c>
      <c r="G181" s="272">
        <v>298.10000000000002</v>
      </c>
      <c r="H181" s="272">
        <v>314.10000000000002</v>
      </c>
      <c r="I181" s="272">
        <v>317.54999999999995</v>
      </c>
      <c r="J181" s="272">
        <v>322.10000000000002</v>
      </c>
      <c r="K181" s="271">
        <v>313</v>
      </c>
      <c r="L181" s="271">
        <v>305</v>
      </c>
      <c r="M181" s="271">
        <v>18.382059999999999</v>
      </c>
      <c r="N181" s="1"/>
      <c r="O181" s="1"/>
    </row>
    <row r="182" spans="1:15" ht="12.75" customHeight="1">
      <c r="A182" s="30">
        <v>172</v>
      </c>
      <c r="B182" s="281" t="s">
        <v>362</v>
      </c>
      <c r="C182" s="271">
        <v>396.5</v>
      </c>
      <c r="D182" s="272">
        <v>398.73333333333335</v>
      </c>
      <c r="E182" s="272">
        <v>392.86666666666667</v>
      </c>
      <c r="F182" s="272">
        <v>389.23333333333335</v>
      </c>
      <c r="G182" s="272">
        <v>383.36666666666667</v>
      </c>
      <c r="H182" s="272">
        <v>402.36666666666667</v>
      </c>
      <c r="I182" s="272">
        <v>408.23333333333335</v>
      </c>
      <c r="J182" s="272">
        <v>411.86666666666667</v>
      </c>
      <c r="K182" s="271">
        <v>404.6</v>
      </c>
      <c r="L182" s="271">
        <v>395.1</v>
      </c>
      <c r="M182" s="271">
        <v>7.4274300000000002</v>
      </c>
      <c r="N182" s="1"/>
      <c r="O182" s="1"/>
    </row>
    <row r="183" spans="1:15" ht="12.75" customHeight="1">
      <c r="A183" s="30">
        <v>173</v>
      </c>
      <c r="B183" s="281" t="s">
        <v>110</v>
      </c>
      <c r="C183" s="271">
        <v>1622.6</v>
      </c>
      <c r="D183" s="272">
        <v>1621.8666666666668</v>
      </c>
      <c r="E183" s="272">
        <v>1590.7333333333336</v>
      </c>
      <c r="F183" s="272">
        <v>1558.8666666666668</v>
      </c>
      <c r="G183" s="272">
        <v>1527.7333333333336</v>
      </c>
      <c r="H183" s="272">
        <v>1653.7333333333336</v>
      </c>
      <c r="I183" s="272">
        <v>1684.8666666666668</v>
      </c>
      <c r="J183" s="272">
        <v>1716.7333333333336</v>
      </c>
      <c r="K183" s="271">
        <v>1653</v>
      </c>
      <c r="L183" s="271">
        <v>1590</v>
      </c>
      <c r="M183" s="271">
        <v>17.965969999999999</v>
      </c>
      <c r="N183" s="1"/>
      <c r="O183" s="1"/>
    </row>
    <row r="184" spans="1:15" ht="12.75" customHeight="1">
      <c r="A184" s="30">
        <v>174</v>
      </c>
      <c r="B184" s="281" t="s">
        <v>363</v>
      </c>
      <c r="C184" s="271">
        <v>523.95000000000005</v>
      </c>
      <c r="D184" s="272">
        <v>523.31666666666672</v>
      </c>
      <c r="E184" s="272">
        <v>516.63333333333344</v>
      </c>
      <c r="F184" s="272">
        <v>509.31666666666672</v>
      </c>
      <c r="G184" s="272">
        <v>502.63333333333344</v>
      </c>
      <c r="H184" s="272">
        <v>530.63333333333344</v>
      </c>
      <c r="I184" s="272">
        <v>537.31666666666661</v>
      </c>
      <c r="J184" s="272">
        <v>544.63333333333344</v>
      </c>
      <c r="K184" s="271">
        <v>530</v>
      </c>
      <c r="L184" s="271">
        <v>516</v>
      </c>
      <c r="M184" s="271">
        <v>4.6013799999999998</v>
      </c>
      <c r="N184" s="1"/>
      <c r="O184" s="1"/>
    </row>
    <row r="185" spans="1:15" ht="12.75" customHeight="1">
      <c r="A185" s="30">
        <v>175</v>
      </c>
      <c r="B185" s="281" t="s">
        <v>365</v>
      </c>
      <c r="C185" s="271">
        <v>1999.5</v>
      </c>
      <c r="D185" s="272">
        <v>2000</v>
      </c>
      <c r="E185" s="272">
        <v>1975</v>
      </c>
      <c r="F185" s="272">
        <v>1950.5</v>
      </c>
      <c r="G185" s="272">
        <v>1925.5</v>
      </c>
      <c r="H185" s="272">
        <v>2024.5</v>
      </c>
      <c r="I185" s="272">
        <v>2049.5</v>
      </c>
      <c r="J185" s="272">
        <v>2074</v>
      </c>
      <c r="K185" s="271">
        <v>2025</v>
      </c>
      <c r="L185" s="271">
        <v>1975.5</v>
      </c>
      <c r="M185" s="271">
        <v>1.06219</v>
      </c>
      <c r="N185" s="1"/>
      <c r="O185" s="1"/>
    </row>
    <row r="186" spans="1:15" ht="12.75" customHeight="1">
      <c r="A186" s="30">
        <v>176</v>
      </c>
      <c r="B186" s="281" t="s">
        <v>366</v>
      </c>
      <c r="C186" s="271">
        <v>767.9</v>
      </c>
      <c r="D186" s="272">
        <v>768.06666666666661</v>
      </c>
      <c r="E186" s="272">
        <v>742.33333333333326</v>
      </c>
      <c r="F186" s="272">
        <v>716.76666666666665</v>
      </c>
      <c r="G186" s="272">
        <v>691.0333333333333</v>
      </c>
      <c r="H186" s="272">
        <v>793.63333333333321</v>
      </c>
      <c r="I186" s="272">
        <v>819.36666666666656</v>
      </c>
      <c r="J186" s="272">
        <v>844.93333333333317</v>
      </c>
      <c r="K186" s="271">
        <v>793.8</v>
      </c>
      <c r="L186" s="271">
        <v>742.5</v>
      </c>
      <c r="M186" s="271">
        <v>12.171860000000001</v>
      </c>
      <c r="N186" s="1"/>
      <c r="O186" s="1"/>
    </row>
    <row r="187" spans="1:15" ht="12.75" customHeight="1">
      <c r="A187" s="30">
        <v>177</v>
      </c>
      <c r="B187" s="281" t="s">
        <v>367</v>
      </c>
      <c r="C187" s="271">
        <v>292.95</v>
      </c>
      <c r="D187" s="272">
        <v>293.65000000000003</v>
      </c>
      <c r="E187" s="272">
        <v>289.30000000000007</v>
      </c>
      <c r="F187" s="272">
        <v>285.65000000000003</v>
      </c>
      <c r="G187" s="272">
        <v>281.30000000000007</v>
      </c>
      <c r="H187" s="272">
        <v>297.30000000000007</v>
      </c>
      <c r="I187" s="272">
        <v>301.65000000000009</v>
      </c>
      <c r="J187" s="272">
        <v>305.30000000000007</v>
      </c>
      <c r="K187" s="271">
        <v>298</v>
      </c>
      <c r="L187" s="271">
        <v>290</v>
      </c>
      <c r="M187" s="271">
        <v>6.7919099999999997</v>
      </c>
      <c r="N187" s="1"/>
      <c r="O187" s="1"/>
    </row>
    <row r="188" spans="1:15" ht="12.75" customHeight="1">
      <c r="A188" s="30">
        <v>178</v>
      </c>
      <c r="B188" s="281" t="s">
        <v>368</v>
      </c>
      <c r="C188" s="271">
        <v>3554</v>
      </c>
      <c r="D188" s="272">
        <v>3510.0499999999997</v>
      </c>
      <c r="E188" s="272">
        <v>3432.0999999999995</v>
      </c>
      <c r="F188" s="272">
        <v>3310.2</v>
      </c>
      <c r="G188" s="272">
        <v>3232.2499999999995</v>
      </c>
      <c r="H188" s="272">
        <v>3631.9499999999994</v>
      </c>
      <c r="I188" s="272">
        <v>3709.8999999999992</v>
      </c>
      <c r="J188" s="272">
        <v>3831.7999999999993</v>
      </c>
      <c r="K188" s="271">
        <v>3588</v>
      </c>
      <c r="L188" s="271">
        <v>3388.15</v>
      </c>
      <c r="M188" s="271">
        <v>2.3870900000000002</v>
      </c>
      <c r="N188" s="1"/>
      <c r="O188" s="1"/>
    </row>
    <row r="189" spans="1:15" ht="12.75" customHeight="1">
      <c r="A189" s="30">
        <v>179</v>
      </c>
      <c r="B189" s="281" t="s">
        <v>111</v>
      </c>
      <c r="C189" s="271">
        <v>480.25</v>
      </c>
      <c r="D189" s="272">
        <v>476.7833333333333</v>
      </c>
      <c r="E189" s="272">
        <v>465.71666666666658</v>
      </c>
      <c r="F189" s="272">
        <v>451.18333333333328</v>
      </c>
      <c r="G189" s="272">
        <v>440.11666666666656</v>
      </c>
      <c r="H189" s="272">
        <v>491.31666666666661</v>
      </c>
      <c r="I189" s="272">
        <v>502.38333333333333</v>
      </c>
      <c r="J189" s="272">
        <v>516.91666666666663</v>
      </c>
      <c r="K189" s="271">
        <v>487.85</v>
      </c>
      <c r="L189" s="271">
        <v>462.25</v>
      </c>
      <c r="M189" s="271">
        <v>35.339660000000002</v>
      </c>
      <c r="N189" s="1"/>
      <c r="O189" s="1"/>
    </row>
    <row r="190" spans="1:15" ht="12.75" customHeight="1">
      <c r="A190" s="30">
        <v>180</v>
      </c>
      <c r="B190" s="281" t="s">
        <v>369</v>
      </c>
      <c r="C190" s="271">
        <v>751</v>
      </c>
      <c r="D190" s="272">
        <v>750.26666666666677</v>
      </c>
      <c r="E190" s="272">
        <v>742.53333333333353</v>
      </c>
      <c r="F190" s="272">
        <v>734.06666666666672</v>
      </c>
      <c r="G190" s="272">
        <v>726.33333333333348</v>
      </c>
      <c r="H190" s="272">
        <v>758.73333333333358</v>
      </c>
      <c r="I190" s="272">
        <v>766.46666666666692</v>
      </c>
      <c r="J190" s="272">
        <v>774.93333333333362</v>
      </c>
      <c r="K190" s="271">
        <v>758</v>
      </c>
      <c r="L190" s="271">
        <v>741.8</v>
      </c>
      <c r="M190" s="271">
        <v>12.3124</v>
      </c>
      <c r="N190" s="1"/>
      <c r="O190" s="1"/>
    </row>
    <row r="191" spans="1:15" ht="12.75" customHeight="1">
      <c r="A191" s="30">
        <v>181</v>
      </c>
      <c r="B191" s="281" t="s">
        <v>370</v>
      </c>
      <c r="C191" s="271">
        <v>82.65</v>
      </c>
      <c r="D191" s="272">
        <v>82.416666666666671</v>
      </c>
      <c r="E191" s="272">
        <v>81.333333333333343</v>
      </c>
      <c r="F191" s="272">
        <v>80.016666666666666</v>
      </c>
      <c r="G191" s="272">
        <v>78.933333333333337</v>
      </c>
      <c r="H191" s="272">
        <v>83.733333333333348</v>
      </c>
      <c r="I191" s="272">
        <v>84.816666666666691</v>
      </c>
      <c r="J191" s="272">
        <v>86.133333333333354</v>
      </c>
      <c r="K191" s="271">
        <v>83.5</v>
      </c>
      <c r="L191" s="271">
        <v>81.099999999999994</v>
      </c>
      <c r="M191" s="271">
        <v>5.51797</v>
      </c>
      <c r="N191" s="1"/>
      <c r="O191" s="1"/>
    </row>
    <row r="192" spans="1:15" ht="12.75" customHeight="1">
      <c r="A192" s="30">
        <v>182</v>
      </c>
      <c r="B192" s="281" t="s">
        <v>371</v>
      </c>
      <c r="C192" s="271">
        <v>159.65</v>
      </c>
      <c r="D192" s="272">
        <v>160.28333333333333</v>
      </c>
      <c r="E192" s="272">
        <v>158.06666666666666</v>
      </c>
      <c r="F192" s="272">
        <v>156.48333333333332</v>
      </c>
      <c r="G192" s="272">
        <v>154.26666666666665</v>
      </c>
      <c r="H192" s="272">
        <v>161.86666666666667</v>
      </c>
      <c r="I192" s="272">
        <v>164.08333333333331</v>
      </c>
      <c r="J192" s="272">
        <v>165.66666666666669</v>
      </c>
      <c r="K192" s="271">
        <v>162.5</v>
      </c>
      <c r="L192" s="271">
        <v>158.69999999999999</v>
      </c>
      <c r="M192" s="271">
        <v>21.836120000000001</v>
      </c>
      <c r="N192" s="1"/>
      <c r="O192" s="1"/>
    </row>
    <row r="193" spans="1:15" ht="12.75" customHeight="1">
      <c r="A193" s="30">
        <v>183</v>
      </c>
      <c r="B193" s="281" t="s">
        <v>259</v>
      </c>
      <c r="C193" s="271">
        <v>246.95</v>
      </c>
      <c r="D193" s="272">
        <v>243.23333333333335</v>
      </c>
      <c r="E193" s="272">
        <v>237.26666666666671</v>
      </c>
      <c r="F193" s="272">
        <v>227.58333333333337</v>
      </c>
      <c r="G193" s="272">
        <v>221.61666666666673</v>
      </c>
      <c r="H193" s="272">
        <v>252.91666666666669</v>
      </c>
      <c r="I193" s="272">
        <v>258.88333333333333</v>
      </c>
      <c r="J193" s="272">
        <v>268.56666666666666</v>
      </c>
      <c r="K193" s="271">
        <v>249.2</v>
      </c>
      <c r="L193" s="271">
        <v>233.55</v>
      </c>
      <c r="M193" s="271">
        <v>28.751909999999999</v>
      </c>
      <c r="N193" s="1"/>
      <c r="O193" s="1"/>
    </row>
    <row r="194" spans="1:15" ht="12.75" customHeight="1">
      <c r="A194" s="30">
        <v>184</v>
      </c>
      <c r="B194" s="281" t="s">
        <v>373</v>
      </c>
      <c r="C194" s="271">
        <v>1280.3</v>
      </c>
      <c r="D194" s="272">
        <v>1281.3999999999999</v>
      </c>
      <c r="E194" s="272">
        <v>1263.9999999999998</v>
      </c>
      <c r="F194" s="272">
        <v>1247.6999999999998</v>
      </c>
      <c r="G194" s="272">
        <v>1230.2999999999997</v>
      </c>
      <c r="H194" s="272">
        <v>1297.6999999999998</v>
      </c>
      <c r="I194" s="272">
        <v>1315.1</v>
      </c>
      <c r="J194" s="272">
        <v>1331.3999999999999</v>
      </c>
      <c r="K194" s="271">
        <v>1298.8</v>
      </c>
      <c r="L194" s="271">
        <v>1265.0999999999999</v>
      </c>
      <c r="M194" s="271">
        <v>2.6868500000000002</v>
      </c>
      <c r="N194" s="1"/>
      <c r="O194" s="1"/>
    </row>
    <row r="195" spans="1:15" ht="12.75" customHeight="1">
      <c r="A195" s="30">
        <v>185</v>
      </c>
      <c r="B195" s="281" t="s">
        <v>113</v>
      </c>
      <c r="C195" s="271">
        <v>956.4</v>
      </c>
      <c r="D195" s="272">
        <v>958.13333333333333</v>
      </c>
      <c r="E195" s="272">
        <v>952.26666666666665</v>
      </c>
      <c r="F195" s="272">
        <v>948.13333333333333</v>
      </c>
      <c r="G195" s="272">
        <v>942.26666666666665</v>
      </c>
      <c r="H195" s="272">
        <v>962.26666666666665</v>
      </c>
      <c r="I195" s="272">
        <v>968.13333333333321</v>
      </c>
      <c r="J195" s="272">
        <v>972.26666666666665</v>
      </c>
      <c r="K195" s="271">
        <v>964</v>
      </c>
      <c r="L195" s="271">
        <v>954</v>
      </c>
      <c r="M195" s="271">
        <v>30.223040000000001</v>
      </c>
      <c r="N195" s="1"/>
      <c r="O195" s="1"/>
    </row>
    <row r="196" spans="1:15" ht="12.75" customHeight="1">
      <c r="A196" s="30">
        <v>186</v>
      </c>
      <c r="B196" s="281" t="s">
        <v>115</v>
      </c>
      <c r="C196" s="271">
        <v>1956.5</v>
      </c>
      <c r="D196" s="272">
        <v>1981.5333333333335</v>
      </c>
      <c r="E196" s="272">
        <v>1923.116666666667</v>
      </c>
      <c r="F196" s="272">
        <v>1889.7333333333336</v>
      </c>
      <c r="G196" s="272">
        <v>1831.3166666666671</v>
      </c>
      <c r="H196" s="272">
        <v>2014.916666666667</v>
      </c>
      <c r="I196" s="272">
        <v>2073.3333333333335</v>
      </c>
      <c r="J196" s="272">
        <v>2106.7166666666672</v>
      </c>
      <c r="K196" s="271">
        <v>2039.95</v>
      </c>
      <c r="L196" s="271">
        <v>1948.15</v>
      </c>
      <c r="M196" s="271">
        <v>9.3248700000000007</v>
      </c>
      <c r="N196" s="1"/>
      <c r="O196" s="1"/>
    </row>
    <row r="197" spans="1:15" ht="12.75" customHeight="1">
      <c r="A197" s="30">
        <v>187</v>
      </c>
      <c r="B197" s="281" t="s">
        <v>116</v>
      </c>
      <c r="C197" s="271">
        <v>1485.15</v>
      </c>
      <c r="D197" s="272">
        <v>1483.4666666666665</v>
      </c>
      <c r="E197" s="272">
        <v>1477.633333333333</v>
      </c>
      <c r="F197" s="272">
        <v>1470.1166666666666</v>
      </c>
      <c r="G197" s="272">
        <v>1464.2833333333331</v>
      </c>
      <c r="H197" s="272">
        <v>1490.9833333333329</v>
      </c>
      <c r="I197" s="272">
        <v>1496.8166666666664</v>
      </c>
      <c r="J197" s="272">
        <v>1504.3333333333328</v>
      </c>
      <c r="K197" s="271">
        <v>1489.3</v>
      </c>
      <c r="L197" s="271">
        <v>1475.95</v>
      </c>
      <c r="M197" s="271">
        <v>44.251849999999997</v>
      </c>
      <c r="N197" s="1"/>
      <c r="O197" s="1"/>
    </row>
    <row r="198" spans="1:15" ht="12.75" customHeight="1">
      <c r="A198" s="30">
        <v>188</v>
      </c>
      <c r="B198" s="281" t="s">
        <v>117</v>
      </c>
      <c r="C198" s="271">
        <v>544.95000000000005</v>
      </c>
      <c r="D198" s="272">
        <v>544.48333333333346</v>
      </c>
      <c r="E198" s="272">
        <v>540.6166666666669</v>
      </c>
      <c r="F198" s="272">
        <v>536.28333333333342</v>
      </c>
      <c r="G198" s="272">
        <v>532.41666666666686</v>
      </c>
      <c r="H198" s="272">
        <v>548.81666666666695</v>
      </c>
      <c r="I198" s="272">
        <v>552.68333333333351</v>
      </c>
      <c r="J198" s="272">
        <v>557.01666666666699</v>
      </c>
      <c r="K198" s="271">
        <v>548.35</v>
      </c>
      <c r="L198" s="271">
        <v>540.15</v>
      </c>
      <c r="M198" s="271">
        <v>29.048159999999999</v>
      </c>
      <c r="N198" s="1"/>
      <c r="O198" s="1"/>
    </row>
    <row r="199" spans="1:15" ht="12.75" customHeight="1">
      <c r="A199" s="30">
        <v>189</v>
      </c>
      <c r="B199" s="281" t="s">
        <v>374</v>
      </c>
      <c r="C199" s="271">
        <v>74.95</v>
      </c>
      <c r="D199" s="272">
        <v>75.216666666666683</v>
      </c>
      <c r="E199" s="272">
        <v>74.28333333333336</v>
      </c>
      <c r="F199" s="272">
        <v>73.616666666666674</v>
      </c>
      <c r="G199" s="272">
        <v>72.683333333333351</v>
      </c>
      <c r="H199" s="272">
        <v>75.883333333333368</v>
      </c>
      <c r="I199" s="272">
        <v>76.816666666666677</v>
      </c>
      <c r="J199" s="272">
        <v>77.483333333333377</v>
      </c>
      <c r="K199" s="271">
        <v>76.150000000000006</v>
      </c>
      <c r="L199" s="271">
        <v>74.55</v>
      </c>
      <c r="M199" s="271">
        <v>68.086060000000003</v>
      </c>
      <c r="N199" s="1"/>
      <c r="O199" s="1"/>
    </row>
    <row r="200" spans="1:15" ht="12.75" customHeight="1">
      <c r="A200" s="30">
        <v>190</v>
      </c>
      <c r="B200" s="281" t="s">
        <v>855</v>
      </c>
      <c r="C200" s="271">
        <v>3522.4</v>
      </c>
      <c r="D200" s="272">
        <v>3537.4666666666667</v>
      </c>
      <c r="E200" s="272">
        <v>3499.9333333333334</v>
      </c>
      <c r="F200" s="272">
        <v>3477.4666666666667</v>
      </c>
      <c r="G200" s="272">
        <v>3439.9333333333334</v>
      </c>
      <c r="H200" s="272">
        <v>3559.9333333333334</v>
      </c>
      <c r="I200" s="272">
        <v>3597.4666666666672</v>
      </c>
      <c r="J200" s="272">
        <v>3619.9333333333334</v>
      </c>
      <c r="K200" s="271">
        <v>3575</v>
      </c>
      <c r="L200" s="271">
        <v>3515</v>
      </c>
      <c r="M200" s="271">
        <v>0.16037999999999999</v>
      </c>
      <c r="N200" s="1"/>
      <c r="O200" s="1"/>
    </row>
    <row r="201" spans="1:15" ht="12.75" customHeight="1">
      <c r="A201" s="30">
        <v>191</v>
      </c>
      <c r="B201" s="281" t="s">
        <v>375</v>
      </c>
      <c r="C201" s="271">
        <v>979.25</v>
      </c>
      <c r="D201" s="272">
        <v>981.41666666666663</v>
      </c>
      <c r="E201" s="272">
        <v>968.83333333333326</v>
      </c>
      <c r="F201" s="272">
        <v>958.41666666666663</v>
      </c>
      <c r="G201" s="272">
        <v>945.83333333333326</v>
      </c>
      <c r="H201" s="272">
        <v>991.83333333333326</v>
      </c>
      <c r="I201" s="272">
        <v>1004.4166666666665</v>
      </c>
      <c r="J201" s="272">
        <v>1014.8333333333333</v>
      </c>
      <c r="K201" s="271">
        <v>994</v>
      </c>
      <c r="L201" s="271">
        <v>971</v>
      </c>
      <c r="M201" s="271">
        <v>3.5075699999999999</v>
      </c>
      <c r="N201" s="1"/>
      <c r="O201" s="1"/>
    </row>
    <row r="202" spans="1:15" ht="12.75" customHeight="1">
      <c r="A202" s="30">
        <v>192</v>
      </c>
      <c r="B202" s="281" t="s">
        <v>797</v>
      </c>
      <c r="C202" s="271">
        <v>16.95</v>
      </c>
      <c r="D202" s="272">
        <v>16.983333333333331</v>
      </c>
      <c r="E202" s="272">
        <v>16.86666666666666</v>
      </c>
      <c r="F202" s="272">
        <v>16.783333333333328</v>
      </c>
      <c r="G202" s="272">
        <v>16.666666666666657</v>
      </c>
      <c r="H202" s="272">
        <v>17.066666666666663</v>
      </c>
      <c r="I202" s="272">
        <v>17.18333333333333</v>
      </c>
      <c r="J202" s="272">
        <v>17.266666666666666</v>
      </c>
      <c r="K202" s="271">
        <v>17.100000000000001</v>
      </c>
      <c r="L202" s="271">
        <v>16.899999999999999</v>
      </c>
      <c r="M202" s="271">
        <v>9.4813399999999994</v>
      </c>
      <c r="N202" s="1"/>
      <c r="O202" s="1"/>
    </row>
    <row r="203" spans="1:15" ht="12.75" customHeight="1">
      <c r="A203" s="30">
        <v>193</v>
      </c>
      <c r="B203" s="281" t="s">
        <v>376</v>
      </c>
      <c r="C203" s="271">
        <v>1011.2</v>
      </c>
      <c r="D203" s="272">
        <v>1009.6</v>
      </c>
      <c r="E203" s="272">
        <v>993.7</v>
      </c>
      <c r="F203" s="272">
        <v>976.2</v>
      </c>
      <c r="G203" s="272">
        <v>960.30000000000007</v>
      </c>
      <c r="H203" s="272">
        <v>1027.0999999999999</v>
      </c>
      <c r="I203" s="272">
        <v>1043</v>
      </c>
      <c r="J203" s="272">
        <v>1060.5</v>
      </c>
      <c r="K203" s="271">
        <v>1025.5</v>
      </c>
      <c r="L203" s="271">
        <v>992.1</v>
      </c>
      <c r="M203" s="271">
        <v>0.29289999999999999</v>
      </c>
      <c r="N203" s="1"/>
      <c r="O203" s="1"/>
    </row>
    <row r="204" spans="1:15" ht="12.75" customHeight="1">
      <c r="A204" s="30">
        <v>194</v>
      </c>
      <c r="B204" s="281" t="s">
        <v>112</v>
      </c>
      <c r="C204" s="271">
        <v>1297.1500000000001</v>
      </c>
      <c r="D204" s="272">
        <v>1302.3166666666666</v>
      </c>
      <c r="E204" s="272">
        <v>1288.6333333333332</v>
      </c>
      <c r="F204" s="272">
        <v>1280.1166666666666</v>
      </c>
      <c r="G204" s="272">
        <v>1266.4333333333332</v>
      </c>
      <c r="H204" s="272">
        <v>1310.8333333333333</v>
      </c>
      <c r="I204" s="272">
        <v>1324.5166666666667</v>
      </c>
      <c r="J204" s="272">
        <v>1333.0333333333333</v>
      </c>
      <c r="K204" s="271">
        <v>1316</v>
      </c>
      <c r="L204" s="271">
        <v>1293.8</v>
      </c>
      <c r="M204" s="271">
        <v>4.7759499999999999</v>
      </c>
      <c r="N204" s="1"/>
      <c r="O204" s="1"/>
    </row>
    <row r="205" spans="1:15" ht="12.75" customHeight="1">
      <c r="A205" s="30">
        <v>195</v>
      </c>
      <c r="B205" s="281" t="s">
        <v>378</v>
      </c>
      <c r="C205" s="271">
        <v>100.5</v>
      </c>
      <c r="D205" s="272">
        <v>101.23333333333335</v>
      </c>
      <c r="E205" s="272">
        <v>99.6666666666667</v>
      </c>
      <c r="F205" s="272">
        <v>98.833333333333357</v>
      </c>
      <c r="G205" s="272">
        <v>97.266666666666708</v>
      </c>
      <c r="H205" s="272">
        <v>102.06666666666669</v>
      </c>
      <c r="I205" s="272">
        <v>103.63333333333335</v>
      </c>
      <c r="J205" s="272">
        <v>104.46666666666668</v>
      </c>
      <c r="K205" s="271">
        <v>102.8</v>
      </c>
      <c r="L205" s="271">
        <v>100.4</v>
      </c>
      <c r="M205" s="271">
        <v>6.4509999999999996</v>
      </c>
      <c r="N205" s="1"/>
      <c r="O205" s="1"/>
    </row>
    <row r="206" spans="1:15" ht="12.75" customHeight="1">
      <c r="A206" s="30">
        <v>196</v>
      </c>
      <c r="B206" s="281" t="s">
        <v>118</v>
      </c>
      <c r="C206" s="271">
        <v>2761.9</v>
      </c>
      <c r="D206" s="272">
        <v>2769.5833333333335</v>
      </c>
      <c r="E206" s="272">
        <v>2744.166666666667</v>
      </c>
      <c r="F206" s="272">
        <v>2726.4333333333334</v>
      </c>
      <c r="G206" s="272">
        <v>2701.0166666666669</v>
      </c>
      <c r="H206" s="272">
        <v>2787.3166666666671</v>
      </c>
      <c r="I206" s="272">
        <v>2812.733333333334</v>
      </c>
      <c r="J206" s="272">
        <v>2830.4666666666672</v>
      </c>
      <c r="K206" s="271">
        <v>2795</v>
      </c>
      <c r="L206" s="271">
        <v>2751.85</v>
      </c>
      <c r="M206" s="271">
        <v>4.3575999999999997</v>
      </c>
      <c r="N206" s="1"/>
      <c r="O206" s="1"/>
    </row>
    <row r="207" spans="1:15" ht="12.75" customHeight="1">
      <c r="A207" s="30">
        <v>197</v>
      </c>
      <c r="B207" s="281" t="s">
        <v>788</v>
      </c>
      <c r="C207" s="271">
        <v>270.3</v>
      </c>
      <c r="D207" s="272">
        <v>268.66666666666669</v>
      </c>
      <c r="E207" s="272">
        <v>262.73333333333335</v>
      </c>
      <c r="F207" s="272">
        <v>255.16666666666669</v>
      </c>
      <c r="G207" s="272">
        <v>249.23333333333335</v>
      </c>
      <c r="H207" s="272">
        <v>276.23333333333335</v>
      </c>
      <c r="I207" s="272">
        <v>282.16666666666663</v>
      </c>
      <c r="J207" s="272">
        <v>289.73333333333335</v>
      </c>
      <c r="K207" s="271">
        <v>274.60000000000002</v>
      </c>
      <c r="L207" s="271">
        <v>261.10000000000002</v>
      </c>
      <c r="M207" s="271">
        <v>4.9591900000000004</v>
      </c>
      <c r="N207" s="1"/>
      <c r="O207" s="1"/>
    </row>
    <row r="208" spans="1:15" ht="12.75" customHeight="1">
      <c r="A208" s="30">
        <v>198</v>
      </c>
      <c r="B208" s="281" t="s">
        <v>120</v>
      </c>
      <c r="C208" s="271">
        <v>436.25</v>
      </c>
      <c r="D208" s="272">
        <v>437.31666666666666</v>
      </c>
      <c r="E208" s="272">
        <v>431.93333333333334</v>
      </c>
      <c r="F208" s="272">
        <v>427.61666666666667</v>
      </c>
      <c r="G208" s="272">
        <v>422.23333333333335</v>
      </c>
      <c r="H208" s="272">
        <v>441.63333333333333</v>
      </c>
      <c r="I208" s="272">
        <v>447.01666666666665</v>
      </c>
      <c r="J208" s="272">
        <v>451.33333333333331</v>
      </c>
      <c r="K208" s="271">
        <v>442.7</v>
      </c>
      <c r="L208" s="271">
        <v>433</v>
      </c>
      <c r="M208" s="271">
        <v>94.206339999999997</v>
      </c>
      <c r="N208" s="1"/>
      <c r="O208" s="1"/>
    </row>
    <row r="209" spans="1:15" ht="12.75" customHeight="1">
      <c r="A209" s="30">
        <v>199</v>
      </c>
      <c r="B209" s="281" t="s">
        <v>798</v>
      </c>
      <c r="C209" s="271">
        <v>1354.95</v>
      </c>
      <c r="D209" s="272">
        <v>1341.6499999999999</v>
      </c>
      <c r="E209" s="272">
        <v>1313.2999999999997</v>
      </c>
      <c r="F209" s="272">
        <v>1271.6499999999999</v>
      </c>
      <c r="G209" s="272">
        <v>1243.2999999999997</v>
      </c>
      <c r="H209" s="272">
        <v>1383.2999999999997</v>
      </c>
      <c r="I209" s="272">
        <v>1411.6499999999996</v>
      </c>
      <c r="J209" s="272">
        <v>1453.2999999999997</v>
      </c>
      <c r="K209" s="271">
        <v>1370</v>
      </c>
      <c r="L209" s="271">
        <v>1300</v>
      </c>
      <c r="M209" s="271">
        <v>1.9487000000000001</v>
      </c>
      <c r="N209" s="1"/>
      <c r="O209" s="1"/>
    </row>
    <row r="210" spans="1:15" ht="12.75" customHeight="1">
      <c r="A210" s="30">
        <v>200</v>
      </c>
      <c r="B210" s="281" t="s">
        <v>260</v>
      </c>
      <c r="C210" s="271">
        <v>2270.1999999999998</v>
      </c>
      <c r="D210" s="272">
        <v>2260.6166666666668</v>
      </c>
      <c r="E210" s="272">
        <v>2227.5833333333335</v>
      </c>
      <c r="F210" s="272">
        <v>2184.9666666666667</v>
      </c>
      <c r="G210" s="272">
        <v>2151.9333333333334</v>
      </c>
      <c r="H210" s="272">
        <v>2303.2333333333336</v>
      </c>
      <c r="I210" s="272">
        <v>2336.2666666666664</v>
      </c>
      <c r="J210" s="272">
        <v>2378.8833333333337</v>
      </c>
      <c r="K210" s="271">
        <v>2293.65</v>
      </c>
      <c r="L210" s="271">
        <v>2218</v>
      </c>
      <c r="M210" s="271">
        <v>17.11788</v>
      </c>
      <c r="N210" s="1"/>
      <c r="O210" s="1"/>
    </row>
    <row r="211" spans="1:15" ht="12.75" customHeight="1">
      <c r="A211" s="30">
        <v>201</v>
      </c>
      <c r="B211" s="281" t="s">
        <v>379</v>
      </c>
      <c r="C211" s="271">
        <v>112.85</v>
      </c>
      <c r="D211" s="272">
        <v>112.81666666666666</v>
      </c>
      <c r="E211" s="272">
        <v>111.03333333333333</v>
      </c>
      <c r="F211" s="272">
        <v>109.21666666666667</v>
      </c>
      <c r="G211" s="272">
        <v>107.43333333333334</v>
      </c>
      <c r="H211" s="272">
        <v>114.63333333333333</v>
      </c>
      <c r="I211" s="272">
        <v>116.41666666666666</v>
      </c>
      <c r="J211" s="272">
        <v>118.23333333333332</v>
      </c>
      <c r="K211" s="271">
        <v>114.6</v>
      </c>
      <c r="L211" s="271">
        <v>111</v>
      </c>
      <c r="M211" s="271">
        <v>39.015999999999998</v>
      </c>
      <c r="N211" s="1"/>
      <c r="O211" s="1"/>
    </row>
    <row r="212" spans="1:15" ht="12.75" customHeight="1">
      <c r="A212" s="30">
        <v>202</v>
      </c>
      <c r="B212" s="281" t="s">
        <v>121</v>
      </c>
      <c r="C212" s="271">
        <v>245.85</v>
      </c>
      <c r="D212" s="272">
        <v>244.43333333333331</v>
      </c>
      <c r="E212" s="272">
        <v>241.91666666666663</v>
      </c>
      <c r="F212" s="272">
        <v>237.98333333333332</v>
      </c>
      <c r="G212" s="272">
        <v>235.46666666666664</v>
      </c>
      <c r="H212" s="272">
        <v>248.36666666666662</v>
      </c>
      <c r="I212" s="272">
        <v>250.88333333333333</v>
      </c>
      <c r="J212" s="272">
        <v>254.81666666666661</v>
      </c>
      <c r="K212" s="271">
        <v>246.95</v>
      </c>
      <c r="L212" s="271">
        <v>240.5</v>
      </c>
      <c r="M212" s="271">
        <v>43.126130000000003</v>
      </c>
      <c r="N212" s="1"/>
      <c r="O212" s="1"/>
    </row>
    <row r="213" spans="1:15" ht="12.75" customHeight="1">
      <c r="A213" s="30">
        <v>203</v>
      </c>
      <c r="B213" s="281" t="s">
        <v>122</v>
      </c>
      <c r="C213" s="271">
        <v>2594.9499999999998</v>
      </c>
      <c r="D213" s="272">
        <v>2602.0499999999997</v>
      </c>
      <c r="E213" s="272">
        <v>2577.9999999999995</v>
      </c>
      <c r="F213" s="272">
        <v>2561.0499999999997</v>
      </c>
      <c r="G213" s="272">
        <v>2536.9999999999995</v>
      </c>
      <c r="H213" s="272">
        <v>2618.9999999999995</v>
      </c>
      <c r="I213" s="272">
        <v>2643.0499999999997</v>
      </c>
      <c r="J213" s="272">
        <v>2659.9999999999995</v>
      </c>
      <c r="K213" s="271">
        <v>2626.1</v>
      </c>
      <c r="L213" s="271">
        <v>2585.1</v>
      </c>
      <c r="M213" s="271">
        <v>14.73527</v>
      </c>
      <c r="N213" s="1"/>
      <c r="O213" s="1"/>
    </row>
    <row r="214" spans="1:15" ht="12.75" customHeight="1">
      <c r="A214" s="30">
        <v>204</v>
      </c>
      <c r="B214" s="281" t="s">
        <v>261</v>
      </c>
      <c r="C214" s="271">
        <v>273.7</v>
      </c>
      <c r="D214" s="272">
        <v>274.40000000000003</v>
      </c>
      <c r="E214" s="272">
        <v>272.30000000000007</v>
      </c>
      <c r="F214" s="272">
        <v>270.90000000000003</v>
      </c>
      <c r="G214" s="272">
        <v>268.80000000000007</v>
      </c>
      <c r="H214" s="272">
        <v>275.80000000000007</v>
      </c>
      <c r="I214" s="272">
        <v>277.90000000000009</v>
      </c>
      <c r="J214" s="272">
        <v>279.30000000000007</v>
      </c>
      <c r="K214" s="271">
        <v>276.5</v>
      </c>
      <c r="L214" s="271">
        <v>273</v>
      </c>
      <c r="M214" s="271">
        <v>8.6732600000000009</v>
      </c>
      <c r="N214" s="1"/>
      <c r="O214" s="1"/>
    </row>
    <row r="215" spans="1:15" ht="12.75" customHeight="1">
      <c r="A215" s="30">
        <v>205</v>
      </c>
      <c r="B215" s="281" t="s">
        <v>289</v>
      </c>
      <c r="C215" s="271">
        <v>3233.95</v>
      </c>
      <c r="D215" s="272">
        <v>3259.1166666666668</v>
      </c>
      <c r="E215" s="272">
        <v>3196.8333333333335</v>
      </c>
      <c r="F215" s="272">
        <v>3159.7166666666667</v>
      </c>
      <c r="G215" s="272">
        <v>3097.4333333333334</v>
      </c>
      <c r="H215" s="272">
        <v>3296.2333333333336</v>
      </c>
      <c r="I215" s="272">
        <v>3358.5166666666664</v>
      </c>
      <c r="J215" s="272">
        <v>3395.6333333333337</v>
      </c>
      <c r="K215" s="271">
        <v>3321.4</v>
      </c>
      <c r="L215" s="271">
        <v>3222</v>
      </c>
      <c r="M215" s="271">
        <v>0.31696999999999997</v>
      </c>
      <c r="N215" s="1"/>
      <c r="O215" s="1"/>
    </row>
    <row r="216" spans="1:15" ht="12.75" customHeight="1">
      <c r="A216" s="30">
        <v>206</v>
      </c>
      <c r="B216" s="281" t="s">
        <v>799</v>
      </c>
      <c r="C216" s="271">
        <v>932.15</v>
      </c>
      <c r="D216" s="272">
        <v>916.75</v>
      </c>
      <c r="E216" s="272">
        <v>888.5</v>
      </c>
      <c r="F216" s="272">
        <v>844.85</v>
      </c>
      <c r="G216" s="272">
        <v>816.6</v>
      </c>
      <c r="H216" s="272">
        <v>960.4</v>
      </c>
      <c r="I216" s="272">
        <v>988.65</v>
      </c>
      <c r="J216" s="272">
        <v>1032.3</v>
      </c>
      <c r="K216" s="271">
        <v>945</v>
      </c>
      <c r="L216" s="271">
        <v>873.1</v>
      </c>
      <c r="M216" s="271">
        <v>6.8598499999999998</v>
      </c>
      <c r="N216" s="1"/>
      <c r="O216" s="1"/>
    </row>
    <row r="217" spans="1:15" ht="12.75" customHeight="1">
      <c r="A217" s="30">
        <v>207</v>
      </c>
      <c r="B217" s="281" t="s">
        <v>380</v>
      </c>
      <c r="C217" s="271">
        <v>39888.699999999997</v>
      </c>
      <c r="D217" s="272">
        <v>40162.983333333337</v>
      </c>
      <c r="E217" s="272">
        <v>39486.816666666673</v>
      </c>
      <c r="F217" s="272">
        <v>39084.933333333334</v>
      </c>
      <c r="G217" s="272">
        <v>38408.76666666667</v>
      </c>
      <c r="H217" s="272">
        <v>40564.866666666676</v>
      </c>
      <c r="I217" s="272">
        <v>41241.033333333333</v>
      </c>
      <c r="J217" s="272">
        <v>41642.916666666679</v>
      </c>
      <c r="K217" s="271">
        <v>40839.15</v>
      </c>
      <c r="L217" s="271">
        <v>39761.1</v>
      </c>
      <c r="M217" s="271">
        <v>2.7140000000000001E-2</v>
      </c>
      <c r="N217" s="1"/>
      <c r="O217" s="1"/>
    </row>
    <row r="218" spans="1:15" ht="12.75" customHeight="1">
      <c r="A218" s="30">
        <v>208</v>
      </c>
      <c r="B218" s="281" t="s">
        <v>381</v>
      </c>
      <c r="C218" s="271">
        <v>37.6</v>
      </c>
      <c r="D218" s="272">
        <v>37.400000000000006</v>
      </c>
      <c r="E218" s="272">
        <v>37.100000000000009</v>
      </c>
      <c r="F218" s="272">
        <v>36.6</v>
      </c>
      <c r="G218" s="272">
        <v>36.300000000000004</v>
      </c>
      <c r="H218" s="272">
        <v>37.900000000000013</v>
      </c>
      <c r="I218" s="272">
        <v>38.20000000000001</v>
      </c>
      <c r="J218" s="272">
        <v>38.700000000000017</v>
      </c>
      <c r="K218" s="271">
        <v>37.700000000000003</v>
      </c>
      <c r="L218" s="271">
        <v>36.9</v>
      </c>
      <c r="M218" s="271">
        <v>11.41818</v>
      </c>
      <c r="N218" s="1"/>
      <c r="O218" s="1"/>
    </row>
    <row r="219" spans="1:15" ht="12.75" customHeight="1">
      <c r="A219" s="30">
        <v>209</v>
      </c>
      <c r="B219" s="281" t="s">
        <v>114</v>
      </c>
      <c r="C219" s="271">
        <v>2456.4</v>
      </c>
      <c r="D219" s="272">
        <v>2454.9833333333336</v>
      </c>
      <c r="E219" s="272">
        <v>2440.0166666666673</v>
      </c>
      <c r="F219" s="272">
        <v>2423.6333333333337</v>
      </c>
      <c r="G219" s="272">
        <v>2408.6666666666674</v>
      </c>
      <c r="H219" s="272">
        <v>2471.3666666666672</v>
      </c>
      <c r="I219" s="272">
        <v>2486.3333333333335</v>
      </c>
      <c r="J219" s="272">
        <v>2502.7166666666672</v>
      </c>
      <c r="K219" s="271">
        <v>2469.9499999999998</v>
      </c>
      <c r="L219" s="271">
        <v>2438.6</v>
      </c>
      <c r="M219" s="271">
        <v>25.021190000000001</v>
      </c>
      <c r="N219" s="1"/>
      <c r="O219" s="1"/>
    </row>
    <row r="220" spans="1:15" ht="12.75" customHeight="1">
      <c r="A220" s="30">
        <v>210</v>
      </c>
      <c r="B220" s="281" t="s">
        <v>124</v>
      </c>
      <c r="C220" s="271">
        <v>874.4</v>
      </c>
      <c r="D220" s="272">
        <v>870.05000000000007</v>
      </c>
      <c r="E220" s="272">
        <v>862.85000000000014</v>
      </c>
      <c r="F220" s="272">
        <v>851.30000000000007</v>
      </c>
      <c r="G220" s="272">
        <v>844.10000000000014</v>
      </c>
      <c r="H220" s="272">
        <v>881.60000000000014</v>
      </c>
      <c r="I220" s="272">
        <v>888.80000000000018</v>
      </c>
      <c r="J220" s="272">
        <v>900.35000000000014</v>
      </c>
      <c r="K220" s="271">
        <v>877.25</v>
      </c>
      <c r="L220" s="271">
        <v>858.5</v>
      </c>
      <c r="M220" s="271">
        <v>107.92852999999999</v>
      </c>
      <c r="N220" s="1"/>
      <c r="O220" s="1"/>
    </row>
    <row r="221" spans="1:15" ht="12.75" customHeight="1">
      <c r="A221" s="30">
        <v>211</v>
      </c>
      <c r="B221" s="281" t="s">
        <v>125</v>
      </c>
      <c r="C221" s="271">
        <v>1237.8499999999999</v>
      </c>
      <c r="D221" s="272">
        <v>1235.7</v>
      </c>
      <c r="E221" s="272">
        <v>1227.4000000000001</v>
      </c>
      <c r="F221" s="272">
        <v>1216.95</v>
      </c>
      <c r="G221" s="272">
        <v>1208.6500000000001</v>
      </c>
      <c r="H221" s="272">
        <v>1246.1500000000001</v>
      </c>
      <c r="I221" s="272">
        <v>1254.4499999999998</v>
      </c>
      <c r="J221" s="272">
        <v>1264.9000000000001</v>
      </c>
      <c r="K221" s="271">
        <v>1244</v>
      </c>
      <c r="L221" s="271">
        <v>1225.25</v>
      </c>
      <c r="M221" s="271">
        <v>6.59145</v>
      </c>
      <c r="N221" s="1"/>
      <c r="O221" s="1"/>
    </row>
    <row r="222" spans="1:15" ht="12.75" customHeight="1">
      <c r="A222" s="30">
        <v>212</v>
      </c>
      <c r="B222" s="281" t="s">
        <v>126</v>
      </c>
      <c r="C222" s="271">
        <v>558.79999999999995</v>
      </c>
      <c r="D222" s="272">
        <v>555.16666666666663</v>
      </c>
      <c r="E222" s="272">
        <v>548.23333333333323</v>
      </c>
      <c r="F222" s="272">
        <v>537.66666666666663</v>
      </c>
      <c r="G222" s="272">
        <v>530.73333333333323</v>
      </c>
      <c r="H222" s="272">
        <v>565.73333333333323</v>
      </c>
      <c r="I222" s="272">
        <v>572.66666666666663</v>
      </c>
      <c r="J222" s="272">
        <v>583.23333333333323</v>
      </c>
      <c r="K222" s="271">
        <v>562.1</v>
      </c>
      <c r="L222" s="271">
        <v>544.6</v>
      </c>
      <c r="M222" s="271">
        <v>19.60389</v>
      </c>
      <c r="N222" s="1"/>
      <c r="O222" s="1"/>
    </row>
    <row r="223" spans="1:15" ht="12.75" customHeight="1">
      <c r="A223" s="30">
        <v>213</v>
      </c>
      <c r="B223" s="281" t="s">
        <v>262</v>
      </c>
      <c r="C223" s="271">
        <v>477.3</v>
      </c>
      <c r="D223" s="272">
        <v>474.91666666666669</v>
      </c>
      <c r="E223" s="272">
        <v>470.33333333333337</v>
      </c>
      <c r="F223" s="272">
        <v>463.36666666666667</v>
      </c>
      <c r="G223" s="272">
        <v>458.78333333333336</v>
      </c>
      <c r="H223" s="272">
        <v>481.88333333333338</v>
      </c>
      <c r="I223" s="272">
        <v>486.46666666666675</v>
      </c>
      <c r="J223" s="272">
        <v>493.43333333333339</v>
      </c>
      <c r="K223" s="271">
        <v>479.5</v>
      </c>
      <c r="L223" s="271">
        <v>467.95</v>
      </c>
      <c r="M223" s="271">
        <v>4.1289499999999997</v>
      </c>
      <c r="N223" s="1"/>
      <c r="O223" s="1"/>
    </row>
    <row r="224" spans="1:15" ht="12.75" customHeight="1">
      <c r="A224" s="30">
        <v>214</v>
      </c>
      <c r="B224" s="281" t="s">
        <v>383</v>
      </c>
      <c r="C224" s="271">
        <v>39.85</v>
      </c>
      <c r="D224" s="272">
        <v>40.31666666666667</v>
      </c>
      <c r="E224" s="272">
        <v>38.733333333333341</v>
      </c>
      <c r="F224" s="272">
        <v>37.616666666666674</v>
      </c>
      <c r="G224" s="272">
        <v>36.033333333333346</v>
      </c>
      <c r="H224" s="272">
        <v>41.433333333333337</v>
      </c>
      <c r="I224" s="272">
        <v>43.016666666666666</v>
      </c>
      <c r="J224" s="272">
        <v>44.133333333333333</v>
      </c>
      <c r="K224" s="271">
        <v>41.9</v>
      </c>
      <c r="L224" s="271">
        <v>39.200000000000003</v>
      </c>
      <c r="M224" s="271">
        <v>106.03924000000001</v>
      </c>
      <c r="N224" s="1"/>
      <c r="O224" s="1"/>
    </row>
    <row r="225" spans="1:15" ht="12.75" customHeight="1">
      <c r="A225" s="30">
        <v>215</v>
      </c>
      <c r="B225" s="281" t="s">
        <v>128</v>
      </c>
      <c r="C225" s="271">
        <v>45.1</v>
      </c>
      <c r="D225" s="272">
        <v>45.233333333333327</v>
      </c>
      <c r="E225" s="272">
        <v>44.716666666666654</v>
      </c>
      <c r="F225" s="272">
        <v>44.333333333333329</v>
      </c>
      <c r="G225" s="272">
        <v>43.816666666666656</v>
      </c>
      <c r="H225" s="272">
        <v>45.616666666666653</v>
      </c>
      <c r="I225" s="272">
        <v>46.133333333333319</v>
      </c>
      <c r="J225" s="272">
        <v>46.516666666666652</v>
      </c>
      <c r="K225" s="271">
        <v>45.75</v>
      </c>
      <c r="L225" s="271">
        <v>44.85</v>
      </c>
      <c r="M225" s="271">
        <v>369.44486999999998</v>
      </c>
      <c r="N225" s="1"/>
      <c r="O225" s="1"/>
    </row>
    <row r="226" spans="1:15" ht="12.75" customHeight="1">
      <c r="A226" s="30">
        <v>216</v>
      </c>
      <c r="B226" s="281" t="s">
        <v>384</v>
      </c>
      <c r="C226" s="271">
        <v>63.7</v>
      </c>
      <c r="D226" s="272">
        <v>63.15</v>
      </c>
      <c r="E226" s="272">
        <v>62.2</v>
      </c>
      <c r="F226" s="272">
        <v>60.7</v>
      </c>
      <c r="G226" s="272">
        <v>59.750000000000007</v>
      </c>
      <c r="H226" s="272">
        <v>64.650000000000006</v>
      </c>
      <c r="I226" s="272">
        <v>65.599999999999994</v>
      </c>
      <c r="J226" s="272">
        <v>67.099999999999994</v>
      </c>
      <c r="K226" s="271">
        <v>64.099999999999994</v>
      </c>
      <c r="L226" s="271">
        <v>61.65</v>
      </c>
      <c r="M226" s="271">
        <v>92.512280000000004</v>
      </c>
      <c r="N226" s="1"/>
      <c r="O226" s="1"/>
    </row>
    <row r="227" spans="1:15" ht="12.75" customHeight="1">
      <c r="A227" s="30">
        <v>217</v>
      </c>
      <c r="B227" s="281" t="s">
        <v>385</v>
      </c>
      <c r="C227" s="271">
        <v>1035.3</v>
      </c>
      <c r="D227" s="272">
        <v>1041.4999999999998</v>
      </c>
      <c r="E227" s="272">
        <v>1018.8999999999996</v>
      </c>
      <c r="F227" s="272">
        <v>1002.4999999999998</v>
      </c>
      <c r="G227" s="272">
        <v>979.89999999999964</v>
      </c>
      <c r="H227" s="272">
        <v>1057.8999999999996</v>
      </c>
      <c r="I227" s="272">
        <v>1080.4999999999995</v>
      </c>
      <c r="J227" s="272">
        <v>1096.8999999999996</v>
      </c>
      <c r="K227" s="271">
        <v>1064.0999999999999</v>
      </c>
      <c r="L227" s="271">
        <v>1025.0999999999999</v>
      </c>
      <c r="M227" s="271">
        <v>6.7970000000000003E-2</v>
      </c>
      <c r="N227" s="1"/>
      <c r="O227" s="1"/>
    </row>
    <row r="228" spans="1:15" ht="12.75" customHeight="1">
      <c r="A228" s="30">
        <v>218</v>
      </c>
      <c r="B228" s="281" t="s">
        <v>386</v>
      </c>
      <c r="C228" s="271">
        <v>342.9</v>
      </c>
      <c r="D228" s="272">
        <v>341.36666666666662</v>
      </c>
      <c r="E228" s="272">
        <v>337.73333333333323</v>
      </c>
      <c r="F228" s="272">
        <v>332.56666666666661</v>
      </c>
      <c r="G228" s="272">
        <v>328.93333333333322</v>
      </c>
      <c r="H228" s="272">
        <v>346.53333333333325</v>
      </c>
      <c r="I228" s="272">
        <v>350.16666666666657</v>
      </c>
      <c r="J228" s="272">
        <v>355.33333333333326</v>
      </c>
      <c r="K228" s="271">
        <v>345</v>
      </c>
      <c r="L228" s="271">
        <v>336.2</v>
      </c>
      <c r="M228" s="271">
        <v>3.08351</v>
      </c>
      <c r="N228" s="1"/>
      <c r="O228" s="1"/>
    </row>
    <row r="229" spans="1:15" ht="12.75" customHeight="1">
      <c r="A229" s="30">
        <v>219</v>
      </c>
      <c r="B229" s="281" t="s">
        <v>387</v>
      </c>
      <c r="C229" s="271">
        <v>1656.6</v>
      </c>
      <c r="D229" s="272">
        <v>1649.3</v>
      </c>
      <c r="E229" s="272">
        <v>1638.6</v>
      </c>
      <c r="F229" s="272">
        <v>1620.6</v>
      </c>
      <c r="G229" s="272">
        <v>1609.8999999999999</v>
      </c>
      <c r="H229" s="272">
        <v>1667.3</v>
      </c>
      <c r="I229" s="272">
        <v>1678.0000000000002</v>
      </c>
      <c r="J229" s="272">
        <v>1696</v>
      </c>
      <c r="K229" s="271">
        <v>1660</v>
      </c>
      <c r="L229" s="271">
        <v>1631.3</v>
      </c>
      <c r="M229" s="271">
        <v>0.12461</v>
      </c>
      <c r="N229" s="1"/>
      <c r="O229" s="1"/>
    </row>
    <row r="230" spans="1:15" ht="12.75" customHeight="1">
      <c r="A230" s="30">
        <v>220</v>
      </c>
      <c r="B230" s="281" t="s">
        <v>388</v>
      </c>
      <c r="C230" s="271">
        <v>261.3</v>
      </c>
      <c r="D230" s="272">
        <v>260.2</v>
      </c>
      <c r="E230" s="272">
        <v>257.59999999999997</v>
      </c>
      <c r="F230" s="272">
        <v>253.89999999999998</v>
      </c>
      <c r="G230" s="272">
        <v>251.29999999999995</v>
      </c>
      <c r="H230" s="272">
        <v>263.89999999999998</v>
      </c>
      <c r="I230" s="272">
        <v>266.5</v>
      </c>
      <c r="J230" s="272">
        <v>270.2</v>
      </c>
      <c r="K230" s="271">
        <v>262.8</v>
      </c>
      <c r="L230" s="271">
        <v>256.5</v>
      </c>
      <c r="M230" s="271">
        <v>11.1076</v>
      </c>
      <c r="N230" s="1"/>
      <c r="O230" s="1"/>
    </row>
    <row r="231" spans="1:15" ht="12.75" customHeight="1">
      <c r="A231" s="30">
        <v>221</v>
      </c>
      <c r="B231" s="281" t="s">
        <v>389</v>
      </c>
      <c r="C231" s="271">
        <v>40.75</v>
      </c>
      <c r="D231" s="272">
        <v>40.6</v>
      </c>
      <c r="E231" s="272">
        <v>39.450000000000003</v>
      </c>
      <c r="F231" s="272">
        <v>38.15</v>
      </c>
      <c r="G231" s="272">
        <v>37</v>
      </c>
      <c r="H231" s="272">
        <v>41.900000000000006</v>
      </c>
      <c r="I231" s="272">
        <v>43.05</v>
      </c>
      <c r="J231" s="272">
        <v>44.350000000000009</v>
      </c>
      <c r="K231" s="271">
        <v>41.75</v>
      </c>
      <c r="L231" s="271">
        <v>39.299999999999997</v>
      </c>
      <c r="M231" s="271">
        <v>39.320920000000001</v>
      </c>
      <c r="N231" s="1"/>
      <c r="O231" s="1"/>
    </row>
    <row r="232" spans="1:15" ht="12.75" customHeight="1">
      <c r="A232" s="30">
        <v>222</v>
      </c>
      <c r="B232" s="281" t="s">
        <v>137</v>
      </c>
      <c r="C232" s="271">
        <v>308.55</v>
      </c>
      <c r="D232" s="272">
        <v>307.48333333333335</v>
      </c>
      <c r="E232" s="272">
        <v>305.56666666666672</v>
      </c>
      <c r="F232" s="272">
        <v>302.58333333333337</v>
      </c>
      <c r="G232" s="272">
        <v>300.66666666666674</v>
      </c>
      <c r="H232" s="272">
        <v>310.4666666666667</v>
      </c>
      <c r="I232" s="272">
        <v>312.38333333333333</v>
      </c>
      <c r="J232" s="272">
        <v>315.36666666666667</v>
      </c>
      <c r="K232" s="271">
        <v>309.39999999999998</v>
      </c>
      <c r="L232" s="271">
        <v>304.5</v>
      </c>
      <c r="M232" s="271">
        <v>64.225040000000007</v>
      </c>
      <c r="N232" s="1"/>
      <c r="O232" s="1"/>
    </row>
    <row r="233" spans="1:15" ht="12.75" customHeight="1">
      <c r="A233" s="30">
        <v>223</v>
      </c>
      <c r="B233" s="281" t="s">
        <v>390</v>
      </c>
      <c r="C233" s="271">
        <v>113.7</v>
      </c>
      <c r="D233" s="272">
        <v>113.95</v>
      </c>
      <c r="E233" s="272">
        <v>111.95</v>
      </c>
      <c r="F233" s="272">
        <v>110.2</v>
      </c>
      <c r="G233" s="272">
        <v>108.2</v>
      </c>
      <c r="H233" s="272">
        <v>115.7</v>
      </c>
      <c r="I233" s="272">
        <v>117.7</v>
      </c>
      <c r="J233" s="272">
        <v>119.45</v>
      </c>
      <c r="K233" s="271">
        <v>115.95</v>
      </c>
      <c r="L233" s="271">
        <v>112.2</v>
      </c>
      <c r="M233" s="271">
        <v>15.00351</v>
      </c>
      <c r="N233" s="1"/>
      <c r="O233" s="1"/>
    </row>
    <row r="234" spans="1:15" ht="12.75" customHeight="1">
      <c r="A234" s="30">
        <v>224</v>
      </c>
      <c r="B234" s="281" t="s">
        <v>391</v>
      </c>
      <c r="C234" s="271">
        <v>193.05</v>
      </c>
      <c r="D234" s="272">
        <v>193.28333333333333</v>
      </c>
      <c r="E234" s="272">
        <v>187.56666666666666</v>
      </c>
      <c r="F234" s="272">
        <v>182.08333333333334</v>
      </c>
      <c r="G234" s="272">
        <v>176.36666666666667</v>
      </c>
      <c r="H234" s="272">
        <v>198.76666666666665</v>
      </c>
      <c r="I234" s="272">
        <v>204.48333333333329</v>
      </c>
      <c r="J234" s="272">
        <v>209.96666666666664</v>
      </c>
      <c r="K234" s="271">
        <v>199</v>
      </c>
      <c r="L234" s="271">
        <v>187.8</v>
      </c>
      <c r="M234" s="271">
        <v>136.65373</v>
      </c>
      <c r="N234" s="1"/>
      <c r="O234" s="1"/>
    </row>
    <row r="235" spans="1:15" ht="12.75" customHeight="1">
      <c r="A235" s="30">
        <v>225</v>
      </c>
      <c r="B235" s="281" t="s">
        <v>123</v>
      </c>
      <c r="C235" s="271">
        <v>124.75</v>
      </c>
      <c r="D235" s="272">
        <v>124.55</v>
      </c>
      <c r="E235" s="272">
        <v>123.44999999999999</v>
      </c>
      <c r="F235" s="272">
        <v>122.14999999999999</v>
      </c>
      <c r="G235" s="272">
        <v>121.04999999999998</v>
      </c>
      <c r="H235" s="272">
        <v>125.85</v>
      </c>
      <c r="I235" s="272">
        <v>126.94999999999999</v>
      </c>
      <c r="J235" s="272">
        <v>128.25</v>
      </c>
      <c r="K235" s="271">
        <v>125.65</v>
      </c>
      <c r="L235" s="271">
        <v>123.25</v>
      </c>
      <c r="M235" s="271">
        <v>70.359920000000002</v>
      </c>
      <c r="N235" s="1"/>
      <c r="O235" s="1"/>
    </row>
    <row r="236" spans="1:15" ht="12.75" customHeight="1">
      <c r="A236" s="30">
        <v>226</v>
      </c>
      <c r="B236" s="281" t="s">
        <v>392</v>
      </c>
      <c r="C236" s="271">
        <v>67.650000000000006</v>
      </c>
      <c r="D236" s="272">
        <v>68.466666666666669</v>
      </c>
      <c r="E236" s="272">
        <v>66.433333333333337</v>
      </c>
      <c r="F236" s="272">
        <v>65.216666666666669</v>
      </c>
      <c r="G236" s="272">
        <v>63.183333333333337</v>
      </c>
      <c r="H236" s="272">
        <v>69.683333333333337</v>
      </c>
      <c r="I236" s="272">
        <v>71.716666666666669</v>
      </c>
      <c r="J236" s="272">
        <v>72.933333333333337</v>
      </c>
      <c r="K236" s="271">
        <v>70.5</v>
      </c>
      <c r="L236" s="271">
        <v>67.25</v>
      </c>
      <c r="M236" s="271">
        <v>61.968110000000003</v>
      </c>
      <c r="N236" s="1"/>
      <c r="O236" s="1"/>
    </row>
    <row r="237" spans="1:15" ht="12.75" customHeight="1">
      <c r="A237" s="30">
        <v>227</v>
      </c>
      <c r="B237" s="281" t="s">
        <v>263</v>
      </c>
      <c r="C237" s="271">
        <v>4272</v>
      </c>
      <c r="D237" s="272">
        <v>4302.6000000000004</v>
      </c>
      <c r="E237" s="272">
        <v>4227.5000000000009</v>
      </c>
      <c r="F237" s="272">
        <v>4183.0000000000009</v>
      </c>
      <c r="G237" s="272">
        <v>4107.9000000000015</v>
      </c>
      <c r="H237" s="272">
        <v>4347.1000000000004</v>
      </c>
      <c r="I237" s="272">
        <v>4422.1999999999989</v>
      </c>
      <c r="J237" s="272">
        <v>4466.7</v>
      </c>
      <c r="K237" s="271">
        <v>4377.7</v>
      </c>
      <c r="L237" s="271">
        <v>4258.1000000000004</v>
      </c>
      <c r="M237" s="271">
        <v>1.0734300000000001</v>
      </c>
      <c r="N237" s="1"/>
      <c r="O237" s="1"/>
    </row>
    <row r="238" spans="1:15" ht="12.75" customHeight="1">
      <c r="A238" s="30">
        <v>228</v>
      </c>
      <c r="B238" s="281" t="s">
        <v>393</v>
      </c>
      <c r="C238" s="271">
        <v>182.4</v>
      </c>
      <c r="D238" s="272">
        <v>181.45000000000002</v>
      </c>
      <c r="E238" s="272">
        <v>179.55000000000004</v>
      </c>
      <c r="F238" s="272">
        <v>176.70000000000002</v>
      </c>
      <c r="G238" s="272">
        <v>174.80000000000004</v>
      </c>
      <c r="H238" s="272">
        <v>184.30000000000004</v>
      </c>
      <c r="I238" s="272">
        <v>186.20000000000002</v>
      </c>
      <c r="J238" s="272">
        <v>189.05000000000004</v>
      </c>
      <c r="K238" s="271">
        <v>183.35</v>
      </c>
      <c r="L238" s="271">
        <v>178.6</v>
      </c>
      <c r="M238" s="271">
        <v>13.455959999999999</v>
      </c>
      <c r="N238" s="1"/>
      <c r="O238" s="1"/>
    </row>
    <row r="239" spans="1:15" ht="12.75" customHeight="1">
      <c r="A239" s="30">
        <v>229</v>
      </c>
      <c r="B239" s="281" t="s">
        <v>394</v>
      </c>
      <c r="C239" s="271">
        <v>165.15</v>
      </c>
      <c r="D239" s="272">
        <v>165.41666666666666</v>
      </c>
      <c r="E239" s="272">
        <v>163.33333333333331</v>
      </c>
      <c r="F239" s="272">
        <v>161.51666666666665</v>
      </c>
      <c r="G239" s="272">
        <v>159.43333333333331</v>
      </c>
      <c r="H239" s="272">
        <v>167.23333333333332</v>
      </c>
      <c r="I239" s="272">
        <v>169.31666666666663</v>
      </c>
      <c r="J239" s="272">
        <v>171.13333333333333</v>
      </c>
      <c r="K239" s="271">
        <v>167.5</v>
      </c>
      <c r="L239" s="271">
        <v>163.6</v>
      </c>
      <c r="M239" s="271">
        <v>59.303629999999998</v>
      </c>
      <c r="N239" s="1"/>
      <c r="O239" s="1"/>
    </row>
    <row r="240" spans="1:15" ht="12.75" customHeight="1">
      <c r="A240" s="30">
        <v>230</v>
      </c>
      <c r="B240" s="281" t="s">
        <v>130</v>
      </c>
      <c r="C240" s="271">
        <v>271.95</v>
      </c>
      <c r="D240" s="272">
        <v>273.43333333333334</v>
      </c>
      <c r="E240" s="272">
        <v>269.06666666666666</v>
      </c>
      <c r="F240" s="272">
        <v>266.18333333333334</v>
      </c>
      <c r="G240" s="272">
        <v>261.81666666666666</v>
      </c>
      <c r="H240" s="272">
        <v>276.31666666666666</v>
      </c>
      <c r="I240" s="272">
        <v>280.68333333333334</v>
      </c>
      <c r="J240" s="272">
        <v>283.56666666666666</v>
      </c>
      <c r="K240" s="271">
        <v>277.8</v>
      </c>
      <c r="L240" s="271">
        <v>270.55</v>
      </c>
      <c r="M240" s="271">
        <v>55.966659999999997</v>
      </c>
      <c r="N240" s="1"/>
      <c r="O240" s="1"/>
    </row>
    <row r="241" spans="1:15" ht="12.75" customHeight="1">
      <c r="A241" s="30">
        <v>231</v>
      </c>
      <c r="B241" s="281" t="s">
        <v>135</v>
      </c>
      <c r="C241" s="271">
        <v>71.55</v>
      </c>
      <c r="D241" s="272">
        <v>71.350000000000009</v>
      </c>
      <c r="E241" s="272">
        <v>71.000000000000014</v>
      </c>
      <c r="F241" s="272">
        <v>70.45</v>
      </c>
      <c r="G241" s="272">
        <v>70.100000000000009</v>
      </c>
      <c r="H241" s="272">
        <v>71.90000000000002</v>
      </c>
      <c r="I241" s="272">
        <v>72.250000000000014</v>
      </c>
      <c r="J241" s="272">
        <v>72.800000000000026</v>
      </c>
      <c r="K241" s="271">
        <v>71.7</v>
      </c>
      <c r="L241" s="271">
        <v>70.8</v>
      </c>
      <c r="M241" s="271">
        <v>122.94928</v>
      </c>
      <c r="N241" s="1"/>
      <c r="O241" s="1"/>
    </row>
    <row r="242" spans="1:15" ht="12.75" customHeight="1">
      <c r="A242" s="30">
        <v>232</v>
      </c>
      <c r="B242" s="281" t="s">
        <v>395</v>
      </c>
      <c r="C242" s="271">
        <v>17.45</v>
      </c>
      <c r="D242" s="272">
        <v>17.499999999999996</v>
      </c>
      <c r="E242" s="272">
        <v>17.349999999999994</v>
      </c>
      <c r="F242" s="272">
        <v>17.249999999999996</v>
      </c>
      <c r="G242" s="272">
        <v>17.099999999999994</v>
      </c>
      <c r="H242" s="272">
        <v>17.599999999999994</v>
      </c>
      <c r="I242" s="272">
        <v>17.749999999999993</v>
      </c>
      <c r="J242" s="272">
        <v>17.849999999999994</v>
      </c>
      <c r="K242" s="271">
        <v>17.649999999999999</v>
      </c>
      <c r="L242" s="271">
        <v>17.399999999999999</v>
      </c>
      <c r="M242" s="271">
        <v>12.69462</v>
      </c>
      <c r="N242" s="1"/>
      <c r="O242" s="1"/>
    </row>
    <row r="243" spans="1:15" ht="12.75" customHeight="1">
      <c r="A243" s="30">
        <v>233</v>
      </c>
      <c r="B243" s="281" t="s">
        <v>136</v>
      </c>
      <c r="C243" s="271">
        <v>666.45</v>
      </c>
      <c r="D243" s="272">
        <v>671.7</v>
      </c>
      <c r="E243" s="272">
        <v>658.45</v>
      </c>
      <c r="F243" s="272">
        <v>650.45000000000005</v>
      </c>
      <c r="G243" s="272">
        <v>637.20000000000005</v>
      </c>
      <c r="H243" s="272">
        <v>679.7</v>
      </c>
      <c r="I243" s="272">
        <v>692.95</v>
      </c>
      <c r="J243" s="272">
        <v>700.95</v>
      </c>
      <c r="K243" s="271">
        <v>684.95</v>
      </c>
      <c r="L243" s="271">
        <v>663.7</v>
      </c>
      <c r="M243" s="271">
        <v>40.809109999999997</v>
      </c>
      <c r="N243" s="1"/>
      <c r="O243" s="1"/>
    </row>
    <row r="244" spans="1:15" ht="12.75" customHeight="1">
      <c r="A244" s="30">
        <v>234</v>
      </c>
      <c r="B244" s="281" t="s">
        <v>793</v>
      </c>
      <c r="C244" s="271">
        <v>21.35</v>
      </c>
      <c r="D244" s="272">
        <v>21.3</v>
      </c>
      <c r="E244" s="272">
        <v>21.150000000000002</v>
      </c>
      <c r="F244" s="272">
        <v>20.950000000000003</v>
      </c>
      <c r="G244" s="272">
        <v>20.800000000000004</v>
      </c>
      <c r="H244" s="272">
        <v>21.5</v>
      </c>
      <c r="I244" s="272">
        <v>21.65</v>
      </c>
      <c r="J244" s="272">
        <v>21.849999999999998</v>
      </c>
      <c r="K244" s="271">
        <v>21.45</v>
      </c>
      <c r="L244" s="271">
        <v>21.1</v>
      </c>
      <c r="M244" s="271">
        <v>31.403479999999998</v>
      </c>
      <c r="N244" s="1"/>
      <c r="O244" s="1"/>
    </row>
    <row r="245" spans="1:15" ht="12.75" customHeight="1">
      <c r="A245" s="30">
        <v>235</v>
      </c>
      <c r="B245" s="281" t="s">
        <v>800</v>
      </c>
      <c r="C245" s="271">
        <v>1504.8</v>
      </c>
      <c r="D245" s="272">
        <v>1512.1500000000003</v>
      </c>
      <c r="E245" s="272">
        <v>1484.3000000000006</v>
      </c>
      <c r="F245" s="272">
        <v>1463.8000000000004</v>
      </c>
      <c r="G245" s="272">
        <v>1435.9500000000007</v>
      </c>
      <c r="H245" s="272">
        <v>1532.6500000000005</v>
      </c>
      <c r="I245" s="272">
        <v>1560.5000000000005</v>
      </c>
      <c r="J245" s="272">
        <v>1581.0000000000005</v>
      </c>
      <c r="K245" s="271">
        <v>1540</v>
      </c>
      <c r="L245" s="271">
        <v>1491.65</v>
      </c>
      <c r="M245" s="271">
        <v>0.2797</v>
      </c>
      <c r="N245" s="1"/>
      <c r="O245" s="1"/>
    </row>
    <row r="246" spans="1:15" ht="12.75" customHeight="1">
      <c r="A246" s="30">
        <v>236</v>
      </c>
      <c r="B246" s="281" t="s">
        <v>396</v>
      </c>
      <c r="C246" s="271">
        <v>141.5</v>
      </c>
      <c r="D246" s="272">
        <v>141.41666666666666</v>
      </c>
      <c r="E246" s="272">
        <v>140.33333333333331</v>
      </c>
      <c r="F246" s="272">
        <v>139.16666666666666</v>
      </c>
      <c r="G246" s="272">
        <v>138.08333333333331</v>
      </c>
      <c r="H246" s="272">
        <v>142.58333333333331</v>
      </c>
      <c r="I246" s="272">
        <v>143.66666666666663</v>
      </c>
      <c r="J246" s="272">
        <v>144.83333333333331</v>
      </c>
      <c r="K246" s="271">
        <v>142.5</v>
      </c>
      <c r="L246" s="271">
        <v>140.25</v>
      </c>
      <c r="M246" s="271">
        <v>1.0438700000000001</v>
      </c>
      <c r="N246" s="1"/>
      <c r="O246" s="1"/>
    </row>
    <row r="247" spans="1:15" ht="12.75" customHeight="1">
      <c r="A247" s="30">
        <v>237</v>
      </c>
      <c r="B247" s="281" t="s">
        <v>397</v>
      </c>
      <c r="C247" s="271">
        <v>377.35</v>
      </c>
      <c r="D247" s="272">
        <v>377.7833333333333</v>
      </c>
      <c r="E247" s="272">
        <v>375.11666666666662</v>
      </c>
      <c r="F247" s="272">
        <v>372.88333333333333</v>
      </c>
      <c r="G247" s="272">
        <v>370.21666666666664</v>
      </c>
      <c r="H247" s="272">
        <v>380.01666666666659</v>
      </c>
      <c r="I247" s="272">
        <v>382.68333333333334</v>
      </c>
      <c r="J247" s="272">
        <v>384.91666666666657</v>
      </c>
      <c r="K247" s="271">
        <v>380.45</v>
      </c>
      <c r="L247" s="271">
        <v>375.55</v>
      </c>
      <c r="M247" s="271">
        <v>0.54715999999999998</v>
      </c>
      <c r="N247" s="1"/>
      <c r="O247" s="1"/>
    </row>
    <row r="248" spans="1:15" ht="12.75" customHeight="1">
      <c r="A248" s="30">
        <v>238</v>
      </c>
      <c r="B248" s="281" t="s">
        <v>129</v>
      </c>
      <c r="C248" s="271">
        <v>430.35</v>
      </c>
      <c r="D248" s="272">
        <v>425.4666666666667</v>
      </c>
      <c r="E248" s="272">
        <v>413.28333333333342</v>
      </c>
      <c r="F248" s="272">
        <v>396.2166666666667</v>
      </c>
      <c r="G248" s="272">
        <v>384.03333333333342</v>
      </c>
      <c r="H248" s="272">
        <v>442.53333333333342</v>
      </c>
      <c r="I248" s="272">
        <v>454.7166666666667</v>
      </c>
      <c r="J248" s="272">
        <v>471.78333333333342</v>
      </c>
      <c r="K248" s="271">
        <v>437.65</v>
      </c>
      <c r="L248" s="271">
        <v>408.4</v>
      </c>
      <c r="M248" s="271">
        <v>155.67092</v>
      </c>
      <c r="N248" s="1"/>
      <c r="O248" s="1"/>
    </row>
    <row r="249" spans="1:15" ht="12.75" customHeight="1">
      <c r="A249" s="30">
        <v>239</v>
      </c>
      <c r="B249" s="281" t="s">
        <v>133</v>
      </c>
      <c r="C249" s="271">
        <v>196.45</v>
      </c>
      <c r="D249" s="272">
        <v>197.18333333333331</v>
      </c>
      <c r="E249" s="272">
        <v>194.66666666666663</v>
      </c>
      <c r="F249" s="272">
        <v>192.88333333333333</v>
      </c>
      <c r="G249" s="272">
        <v>190.36666666666665</v>
      </c>
      <c r="H249" s="272">
        <v>198.96666666666661</v>
      </c>
      <c r="I249" s="272">
        <v>201.48333333333332</v>
      </c>
      <c r="J249" s="272">
        <v>203.26666666666659</v>
      </c>
      <c r="K249" s="271">
        <v>199.7</v>
      </c>
      <c r="L249" s="271">
        <v>195.4</v>
      </c>
      <c r="M249" s="271">
        <v>36.361870000000003</v>
      </c>
      <c r="N249" s="1"/>
      <c r="O249" s="1"/>
    </row>
    <row r="250" spans="1:15" ht="12.75" customHeight="1">
      <c r="A250" s="30">
        <v>240</v>
      </c>
      <c r="B250" s="281" t="s">
        <v>132</v>
      </c>
      <c r="C250" s="271">
        <v>1080.45</v>
      </c>
      <c r="D250" s="272">
        <v>1081.3500000000001</v>
      </c>
      <c r="E250" s="272">
        <v>1074.6500000000003</v>
      </c>
      <c r="F250" s="272">
        <v>1068.8500000000001</v>
      </c>
      <c r="G250" s="272">
        <v>1062.1500000000003</v>
      </c>
      <c r="H250" s="272">
        <v>1087.1500000000003</v>
      </c>
      <c r="I250" s="272">
        <v>1093.8500000000001</v>
      </c>
      <c r="J250" s="272">
        <v>1099.6500000000003</v>
      </c>
      <c r="K250" s="271">
        <v>1088.05</v>
      </c>
      <c r="L250" s="271">
        <v>1075.55</v>
      </c>
      <c r="M250" s="271">
        <v>24.635159999999999</v>
      </c>
      <c r="N250" s="1"/>
      <c r="O250" s="1"/>
    </row>
    <row r="251" spans="1:15" ht="12.75" customHeight="1">
      <c r="A251" s="30">
        <v>241</v>
      </c>
      <c r="B251" s="281" t="s">
        <v>398</v>
      </c>
      <c r="C251" s="271">
        <v>14.85</v>
      </c>
      <c r="D251" s="272">
        <v>14.949999999999998</v>
      </c>
      <c r="E251" s="272">
        <v>14.699999999999996</v>
      </c>
      <c r="F251" s="272">
        <v>14.549999999999999</v>
      </c>
      <c r="G251" s="272">
        <v>14.299999999999997</v>
      </c>
      <c r="H251" s="272">
        <v>15.099999999999994</v>
      </c>
      <c r="I251" s="272">
        <v>15.349999999999998</v>
      </c>
      <c r="J251" s="272">
        <v>15.499999999999993</v>
      </c>
      <c r="K251" s="271">
        <v>15.2</v>
      </c>
      <c r="L251" s="271">
        <v>14.8</v>
      </c>
      <c r="M251" s="271">
        <v>26.35596</v>
      </c>
      <c r="N251" s="1"/>
      <c r="O251" s="1"/>
    </row>
    <row r="252" spans="1:15" ht="12.75" customHeight="1">
      <c r="A252" s="30">
        <v>242</v>
      </c>
      <c r="B252" s="281" t="s">
        <v>164</v>
      </c>
      <c r="C252" s="271">
        <v>4433.25</v>
      </c>
      <c r="D252" s="272">
        <v>4474.416666666667</v>
      </c>
      <c r="E252" s="272">
        <v>4369.8333333333339</v>
      </c>
      <c r="F252" s="272">
        <v>4306.416666666667</v>
      </c>
      <c r="G252" s="272">
        <v>4201.8333333333339</v>
      </c>
      <c r="H252" s="272">
        <v>4537.8333333333339</v>
      </c>
      <c r="I252" s="272">
        <v>4642.4166666666679</v>
      </c>
      <c r="J252" s="272">
        <v>4705.8333333333339</v>
      </c>
      <c r="K252" s="271">
        <v>4579</v>
      </c>
      <c r="L252" s="271">
        <v>4411</v>
      </c>
      <c r="M252" s="271">
        <v>15.19858</v>
      </c>
      <c r="N252" s="1"/>
      <c r="O252" s="1"/>
    </row>
    <row r="253" spans="1:15" ht="12.75" customHeight="1">
      <c r="A253" s="30">
        <v>243</v>
      </c>
      <c r="B253" s="281" t="s">
        <v>134</v>
      </c>
      <c r="C253" s="271">
        <v>1594.1</v>
      </c>
      <c r="D253" s="272">
        <v>1599.4166666666667</v>
      </c>
      <c r="E253" s="272">
        <v>1584.8333333333335</v>
      </c>
      <c r="F253" s="272">
        <v>1575.5666666666668</v>
      </c>
      <c r="G253" s="272">
        <v>1560.9833333333336</v>
      </c>
      <c r="H253" s="272">
        <v>1608.6833333333334</v>
      </c>
      <c r="I253" s="272">
        <v>1623.2666666666669</v>
      </c>
      <c r="J253" s="272">
        <v>1632.5333333333333</v>
      </c>
      <c r="K253" s="271">
        <v>1614</v>
      </c>
      <c r="L253" s="271">
        <v>1590.15</v>
      </c>
      <c r="M253" s="271">
        <v>35.622860000000003</v>
      </c>
      <c r="N253" s="1"/>
      <c r="O253" s="1"/>
    </row>
    <row r="254" spans="1:15" ht="12.75" customHeight="1">
      <c r="A254" s="30">
        <v>244</v>
      </c>
      <c r="B254" s="281" t="s">
        <v>399</v>
      </c>
      <c r="C254" s="271">
        <v>549</v>
      </c>
      <c r="D254" s="272">
        <v>555.31666666666672</v>
      </c>
      <c r="E254" s="272">
        <v>540.93333333333339</v>
      </c>
      <c r="F254" s="272">
        <v>532.86666666666667</v>
      </c>
      <c r="G254" s="272">
        <v>518.48333333333335</v>
      </c>
      <c r="H254" s="272">
        <v>563.38333333333344</v>
      </c>
      <c r="I254" s="272">
        <v>577.76666666666688</v>
      </c>
      <c r="J254" s="272">
        <v>585.83333333333348</v>
      </c>
      <c r="K254" s="271">
        <v>569.70000000000005</v>
      </c>
      <c r="L254" s="271">
        <v>547.25</v>
      </c>
      <c r="M254" s="271">
        <v>9.1684699999999992</v>
      </c>
      <c r="N254" s="1"/>
      <c r="O254" s="1"/>
    </row>
    <row r="255" spans="1:15" ht="12.75" customHeight="1">
      <c r="A255" s="30">
        <v>245</v>
      </c>
      <c r="B255" s="281" t="s">
        <v>400</v>
      </c>
      <c r="C255" s="271">
        <v>610.95000000000005</v>
      </c>
      <c r="D255" s="272">
        <v>614.5</v>
      </c>
      <c r="E255" s="272">
        <v>604.85</v>
      </c>
      <c r="F255" s="272">
        <v>598.75</v>
      </c>
      <c r="G255" s="272">
        <v>589.1</v>
      </c>
      <c r="H255" s="272">
        <v>620.6</v>
      </c>
      <c r="I255" s="272">
        <v>630.25000000000011</v>
      </c>
      <c r="J255" s="272">
        <v>636.35</v>
      </c>
      <c r="K255" s="271">
        <v>624.15</v>
      </c>
      <c r="L255" s="271">
        <v>608.4</v>
      </c>
      <c r="M255" s="271">
        <v>2.7586900000000001</v>
      </c>
      <c r="N255" s="1"/>
      <c r="O255" s="1"/>
    </row>
    <row r="256" spans="1:15" ht="12.75" customHeight="1">
      <c r="A256" s="30">
        <v>246</v>
      </c>
      <c r="B256" s="281" t="s">
        <v>131</v>
      </c>
      <c r="C256" s="271">
        <v>2014.15</v>
      </c>
      <c r="D256" s="272">
        <v>2014.55</v>
      </c>
      <c r="E256" s="272">
        <v>2001.6</v>
      </c>
      <c r="F256" s="272">
        <v>1989.05</v>
      </c>
      <c r="G256" s="272">
        <v>1976.1</v>
      </c>
      <c r="H256" s="272">
        <v>2027.1</v>
      </c>
      <c r="I256" s="272">
        <v>2040.0500000000002</v>
      </c>
      <c r="J256" s="272">
        <v>2052.6</v>
      </c>
      <c r="K256" s="271">
        <v>2027.5</v>
      </c>
      <c r="L256" s="271">
        <v>2002</v>
      </c>
      <c r="M256" s="271">
        <v>2.79338</v>
      </c>
      <c r="N256" s="1"/>
      <c r="O256" s="1"/>
    </row>
    <row r="257" spans="1:15" ht="12.75" customHeight="1">
      <c r="A257" s="30">
        <v>247</v>
      </c>
      <c r="B257" s="281" t="s">
        <v>264</v>
      </c>
      <c r="C257" s="271">
        <v>928.05</v>
      </c>
      <c r="D257" s="272">
        <v>945.48333333333323</v>
      </c>
      <c r="E257" s="272">
        <v>900.96666666666647</v>
      </c>
      <c r="F257" s="272">
        <v>873.88333333333321</v>
      </c>
      <c r="G257" s="272">
        <v>829.36666666666645</v>
      </c>
      <c r="H257" s="272">
        <v>972.56666666666649</v>
      </c>
      <c r="I257" s="272">
        <v>1017.0833333333331</v>
      </c>
      <c r="J257" s="272">
        <v>1044.1666666666665</v>
      </c>
      <c r="K257" s="271">
        <v>990</v>
      </c>
      <c r="L257" s="271">
        <v>918.4</v>
      </c>
      <c r="M257" s="271">
        <v>38.97119</v>
      </c>
      <c r="N257" s="1"/>
      <c r="O257" s="1"/>
    </row>
    <row r="258" spans="1:15" ht="12.75" customHeight="1">
      <c r="A258" s="30">
        <v>248</v>
      </c>
      <c r="B258" s="281" t="s">
        <v>401</v>
      </c>
      <c r="C258" s="271">
        <v>1844.9</v>
      </c>
      <c r="D258" s="272">
        <v>1833.95</v>
      </c>
      <c r="E258" s="272">
        <v>1817.9</v>
      </c>
      <c r="F258" s="272">
        <v>1790.9</v>
      </c>
      <c r="G258" s="272">
        <v>1774.8500000000001</v>
      </c>
      <c r="H258" s="272">
        <v>1860.95</v>
      </c>
      <c r="I258" s="272">
        <v>1876.9999999999998</v>
      </c>
      <c r="J258" s="272">
        <v>1904</v>
      </c>
      <c r="K258" s="271">
        <v>1850</v>
      </c>
      <c r="L258" s="271">
        <v>1806.95</v>
      </c>
      <c r="M258" s="271">
        <v>0.34666999999999998</v>
      </c>
      <c r="N258" s="1"/>
      <c r="O258" s="1"/>
    </row>
    <row r="259" spans="1:15" ht="12.75" customHeight="1">
      <c r="A259" s="30">
        <v>249</v>
      </c>
      <c r="B259" s="281" t="s">
        <v>402</v>
      </c>
      <c r="C259" s="271">
        <v>2647.85</v>
      </c>
      <c r="D259" s="272">
        <v>2645.65</v>
      </c>
      <c r="E259" s="272">
        <v>2614.4500000000003</v>
      </c>
      <c r="F259" s="272">
        <v>2581.0500000000002</v>
      </c>
      <c r="G259" s="272">
        <v>2549.8500000000004</v>
      </c>
      <c r="H259" s="272">
        <v>2679.05</v>
      </c>
      <c r="I259" s="272">
        <v>2710.25</v>
      </c>
      <c r="J259" s="272">
        <v>2743.65</v>
      </c>
      <c r="K259" s="271">
        <v>2676.85</v>
      </c>
      <c r="L259" s="271">
        <v>2612.25</v>
      </c>
      <c r="M259" s="271">
        <v>0.95511999999999997</v>
      </c>
      <c r="N259" s="1"/>
      <c r="O259" s="1"/>
    </row>
    <row r="260" spans="1:15" ht="12.75" customHeight="1">
      <c r="A260" s="30">
        <v>250</v>
      </c>
      <c r="B260" s="281" t="s">
        <v>403</v>
      </c>
      <c r="C260" s="271">
        <v>473.25</v>
      </c>
      <c r="D260" s="272">
        <v>473.25</v>
      </c>
      <c r="E260" s="272">
        <v>470.5</v>
      </c>
      <c r="F260" s="272">
        <v>467.75</v>
      </c>
      <c r="G260" s="272">
        <v>465</v>
      </c>
      <c r="H260" s="272">
        <v>476</v>
      </c>
      <c r="I260" s="272">
        <v>478.75</v>
      </c>
      <c r="J260" s="272">
        <v>481.5</v>
      </c>
      <c r="K260" s="271">
        <v>476</v>
      </c>
      <c r="L260" s="271">
        <v>470.5</v>
      </c>
      <c r="M260" s="271">
        <v>1.13026</v>
      </c>
      <c r="N260" s="1"/>
      <c r="O260" s="1"/>
    </row>
    <row r="261" spans="1:15" ht="12.75" customHeight="1">
      <c r="A261" s="30">
        <v>251</v>
      </c>
      <c r="B261" s="281" t="s">
        <v>404</v>
      </c>
      <c r="C261" s="271">
        <v>425.1</v>
      </c>
      <c r="D261" s="272">
        <v>426.55</v>
      </c>
      <c r="E261" s="272">
        <v>419.55</v>
      </c>
      <c r="F261" s="272">
        <v>414</v>
      </c>
      <c r="G261" s="272">
        <v>407</v>
      </c>
      <c r="H261" s="272">
        <v>432.1</v>
      </c>
      <c r="I261" s="272">
        <v>439.1</v>
      </c>
      <c r="J261" s="272">
        <v>444.65000000000003</v>
      </c>
      <c r="K261" s="271">
        <v>433.55</v>
      </c>
      <c r="L261" s="271">
        <v>421</v>
      </c>
      <c r="M261" s="271">
        <v>19.481280000000002</v>
      </c>
      <c r="N261" s="1"/>
      <c r="O261" s="1"/>
    </row>
    <row r="262" spans="1:15" ht="12.75" customHeight="1">
      <c r="A262" s="30">
        <v>252</v>
      </c>
      <c r="B262" s="281" t="s">
        <v>405</v>
      </c>
      <c r="C262" s="271">
        <v>65.7</v>
      </c>
      <c r="D262" s="272">
        <v>65.283333333333331</v>
      </c>
      <c r="E262" s="272">
        <v>63.266666666666666</v>
      </c>
      <c r="F262" s="272">
        <v>60.833333333333336</v>
      </c>
      <c r="G262" s="272">
        <v>58.81666666666667</v>
      </c>
      <c r="H262" s="272">
        <v>67.716666666666669</v>
      </c>
      <c r="I262" s="272">
        <v>69.73333333333332</v>
      </c>
      <c r="J262" s="272">
        <v>72.166666666666657</v>
      </c>
      <c r="K262" s="271">
        <v>67.3</v>
      </c>
      <c r="L262" s="271">
        <v>62.85</v>
      </c>
      <c r="M262" s="271">
        <v>17.173919999999999</v>
      </c>
      <c r="N262" s="1"/>
      <c r="O262" s="1"/>
    </row>
    <row r="263" spans="1:15" ht="12.75" customHeight="1">
      <c r="A263" s="30">
        <v>253</v>
      </c>
      <c r="B263" s="281" t="s">
        <v>265</v>
      </c>
      <c r="C263" s="271">
        <v>320.05</v>
      </c>
      <c r="D263" s="272">
        <v>317.88333333333333</v>
      </c>
      <c r="E263" s="272">
        <v>314.26666666666665</v>
      </c>
      <c r="F263" s="272">
        <v>308.48333333333335</v>
      </c>
      <c r="G263" s="272">
        <v>304.86666666666667</v>
      </c>
      <c r="H263" s="272">
        <v>323.66666666666663</v>
      </c>
      <c r="I263" s="272">
        <v>327.2833333333333</v>
      </c>
      <c r="J263" s="272">
        <v>333.06666666666661</v>
      </c>
      <c r="K263" s="271">
        <v>321.5</v>
      </c>
      <c r="L263" s="271">
        <v>312.10000000000002</v>
      </c>
      <c r="M263" s="271">
        <v>13.474869999999999</v>
      </c>
      <c r="N263" s="1"/>
      <c r="O263" s="1"/>
    </row>
    <row r="264" spans="1:15" ht="12.75" customHeight="1">
      <c r="A264" s="30">
        <v>254</v>
      </c>
      <c r="B264" s="281" t="s">
        <v>139</v>
      </c>
      <c r="C264" s="271">
        <v>678.2</v>
      </c>
      <c r="D264" s="272">
        <v>678.73333333333335</v>
      </c>
      <c r="E264" s="272">
        <v>672.4666666666667</v>
      </c>
      <c r="F264" s="272">
        <v>666.73333333333335</v>
      </c>
      <c r="G264" s="272">
        <v>660.4666666666667</v>
      </c>
      <c r="H264" s="272">
        <v>684.4666666666667</v>
      </c>
      <c r="I264" s="272">
        <v>690.73333333333335</v>
      </c>
      <c r="J264" s="272">
        <v>696.4666666666667</v>
      </c>
      <c r="K264" s="271">
        <v>685</v>
      </c>
      <c r="L264" s="271">
        <v>673</v>
      </c>
      <c r="M264" s="271">
        <v>34.766710000000003</v>
      </c>
      <c r="N264" s="1"/>
      <c r="O264" s="1"/>
    </row>
    <row r="265" spans="1:15" ht="12.75" customHeight="1">
      <c r="A265" s="30">
        <v>255</v>
      </c>
      <c r="B265" s="281" t="s">
        <v>406</v>
      </c>
      <c r="C265" s="271">
        <v>116.95</v>
      </c>
      <c r="D265" s="272">
        <v>118.28333333333335</v>
      </c>
      <c r="E265" s="272">
        <v>115.01666666666669</v>
      </c>
      <c r="F265" s="272">
        <v>113.08333333333334</v>
      </c>
      <c r="G265" s="272">
        <v>109.81666666666669</v>
      </c>
      <c r="H265" s="272">
        <v>120.2166666666667</v>
      </c>
      <c r="I265" s="272">
        <v>123.48333333333335</v>
      </c>
      <c r="J265" s="272">
        <v>125.4166666666667</v>
      </c>
      <c r="K265" s="271">
        <v>121.55</v>
      </c>
      <c r="L265" s="271">
        <v>116.35</v>
      </c>
      <c r="M265" s="271">
        <v>9.6578900000000001</v>
      </c>
      <c r="N265" s="1"/>
      <c r="O265" s="1"/>
    </row>
    <row r="266" spans="1:15" ht="12.75" customHeight="1">
      <c r="A266" s="30">
        <v>256</v>
      </c>
      <c r="B266" s="281" t="s">
        <v>407</v>
      </c>
      <c r="C266" s="271">
        <v>118.15</v>
      </c>
      <c r="D266" s="272">
        <v>118.68333333333334</v>
      </c>
      <c r="E266" s="272">
        <v>115.36666666666667</v>
      </c>
      <c r="F266" s="272">
        <v>112.58333333333334</v>
      </c>
      <c r="G266" s="272">
        <v>109.26666666666668</v>
      </c>
      <c r="H266" s="272">
        <v>121.46666666666667</v>
      </c>
      <c r="I266" s="272">
        <v>124.78333333333333</v>
      </c>
      <c r="J266" s="272">
        <v>127.56666666666666</v>
      </c>
      <c r="K266" s="271">
        <v>122</v>
      </c>
      <c r="L266" s="271">
        <v>115.9</v>
      </c>
      <c r="M266" s="271">
        <v>21.535820000000001</v>
      </c>
      <c r="N266" s="1"/>
      <c r="O266" s="1"/>
    </row>
    <row r="267" spans="1:15" ht="12.75" customHeight="1">
      <c r="A267" s="30">
        <v>257</v>
      </c>
      <c r="B267" s="281" t="s">
        <v>138</v>
      </c>
      <c r="C267" s="271">
        <v>404.35</v>
      </c>
      <c r="D267" s="272">
        <v>403.16666666666669</v>
      </c>
      <c r="E267" s="272">
        <v>397.38333333333338</v>
      </c>
      <c r="F267" s="272">
        <v>390.41666666666669</v>
      </c>
      <c r="G267" s="272">
        <v>384.63333333333338</v>
      </c>
      <c r="H267" s="272">
        <v>410.13333333333338</v>
      </c>
      <c r="I267" s="272">
        <v>415.91666666666669</v>
      </c>
      <c r="J267" s="272">
        <v>422.88333333333338</v>
      </c>
      <c r="K267" s="271">
        <v>408.95</v>
      </c>
      <c r="L267" s="271">
        <v>396.2</v>
      </c>
      <c r="M267" s="271">
        <v>50.925289999999997</v>
      </c>
      <c r="N267" s="1"/>
      <c r="O267" s="1"/>
    </row>
    <row r="268" spans="1:15" ht="12.75" customHeight="1">
      <c r="A268" s="30">
        <v>258</v>
      </c>
      <c r="B268" s="281" t="s">
        <v>140</v>
      </c>
      <c r="C268" s="271">
        <v>574.15</v>
      </c>
      <c r="D268" s="272">
        <v>579.4</v>
      </c>
      <c r="E268" s="272">
        <v>567.59999999999991</v>
      </c>
      <c r="F268" s="272">
        <v>561.04999999999995</v>
      </c>
      <c r="G268" s="272">
        <v>549.24999999999989</v>
      </c>
      <c r="H268" s="272">
        <v>585.94999999999993</v>
      </c>
      <c r="I268" s="272">
        <v>597.74999999999989</v>
      </c>
      <c r="J268" s="272">
        <v>604.29999999999995</v>
      </c>
      <c r="K268" s="271">
        <v>591.20000000000005</v>
      </c>
      <c r="L268" s="271">
        <v>572.85</v>
      </c>
      <c r="M268" s="271">
        <v>30.01351</v>
      </c>
      <c r="N268" s="1"/>
      <c r="O268" s="1"/>
    </row>
    <row r="269" spans="1:15" ht="12.75" customHeight="1">
      <c r="A269" s="30">
        <v>259</v>
      </c>
      <c r="B269" s="281" t="s">
        <v>801</v>
      </c>
      <c r="C269" s="271">
        <v>476.95</v>
      </c>
      <c r="D269" s="272">
        <v>479.4666666666667</v>
      </c>
      <c r="E269" s="272">
        <v>473.23333333333341</v>
      </c>
      <c r="F269" s="272">
        <v>469.51666666666671</v>
      </c>
      <c r="G269" s="272">
        <v>463.28333333333342</v>
      </c>
      <c r="H269" s="272">
        <v>483.18333333333339</v>
      </c>
      <c r="I269" s="272">
        <v>489.41666666666674</v>
      </c>
      <c r="J269" s="272">
        <v>493.13333333333338</v>
      </c>
      <c r="K269" s="271">
        <v>485.7</v>
      </c>
      <c r="L269" s="271">
        <v>475.75</v>
      </c>
      <c r="M269" s="271">
        <v>2.7448199999999998</v>
      </c>
      <c r="N269" s="1"/>
      <c r="O269" s="1"/>
    </row>
    <row r="270" spans="1:15" ht="12.75" customHeight="1">
      <c r="A270" s="30">
        <v>260</v>
      </c>
      <c r="B270" s="281" t="s">
        <v>802</v>
      </c>
      <c r="C270" s="271">
        <v>350.25</v>
      </c>
      <c r="D270" s="272">
        <v>352.16666666666669</v>
      </c>
      <c r="E270" s="272">
        <v>346.23333333333335</v>
      </c>
      <c r="F270" s="272">
        <v>342.21666666666664</v>
      </c>
      <c r="G270" s="272">
        <v>336.2833333333333</v>
      </c>
      <c r="H270" s="272">
        <v>356.18333333333339</v>
      </c>
      <c r="I270" s="272">
        <v>362.11666666666667</v>
      </c>
      <c r="J270" s="272">
        <v>366.13333333333344</v>
      </c>
      <c r="K270" s="271">
        <v>358.1</v>
      </c>
      <c r="L270" s="271">
        <v>348.15</v>
      </c>
      <c r="M270" s="271">
        <v>0.82542000000000004</v>
      </c>
      <c r="N270" s="1"/>
      <c r="O270" s="1"/>
    </row>
    <row r="271" spans="1:15" ht="12.75" customHeight="1">
      <c r="A271" s="30">
        <v>261</v>
      </c>
      <c r="B271" s="281" t="s">
        <v>408</v>
      </c>
      <c r="C271" s="271">
        <v>592.5</v>
      </c>
      <c r="D271" s="272">
        <v>592.63333333333333</v>
      </c>
      <c r="E271" s="272">
        <v>586.26666666666665</v>
      </c>
      <c r="F271" s="272">
        <v>580.0333333333333</v>
      </c>
      <c r="G271" s="272">
        <v>573.66666666666663</v>
      </c>
      <c r="H271" s="272">
        <v>598.86666666666667</v>
      </c>
      <c r="I271" s="272">
        <v>605.23333333333323</v>
      </c>
      <c r="J271" s="272">
        <v>611.4666666666667</v>
      </c>
      <c r="K271" s="271">
        <v>599</v>
      </c>
      <c r="L271" s="271">
        <v>586.4</v>
      </c>
      <c r="M271" s="271">
        <v>2.0851600000000001</v>
      </c>
      <c r="N271" s="1"/>
      <c r="O271" s="1"/>
    </row>
    <row r="272" spans="1:15" ht="12.75" customHeight="1">
      <c r="A272" s="30">
        <v>262</v>
      </c>
      <c r="B272" s="281" t="s">
        <v>409</v>
      </c>
      <c r="C272" s="271">
        <v>180.05</v>
      </c>
      <c r="D272" s="272">
        <v>181.51666666666668</v>
      </c>
      <c r="E272" s="272">
        <v>177.13333333333335</v>
      </c>
      <c r="F272" s="272">
        <v>174.21666666666667</v>
      </c>
      <c r="G272" s="272">
        <v>169.83333333333334</v>
      </c>
      <c r="H272" s="272">
        <v>184.43333333333337</v>
      </c>
      <c r="I272" s="272">
        <v>188.81666666666669</v>
      </c>
      <c r="J272" s="272">
        <v>191.73333333333338</v>
      </c>
      <c r="K272" s="271">
        <v>185.9</v>
      </c>
      <c r="L272" s="271">
        <v>178.6</v>
      </c>
      <c r="M272" s="271">
        <v>2.3837999999999999</v>
      </c>
      <c r="N272" s="1"/>
      <c r="O272" s="1"/>
    </row>
    <row r="273" spans="1:15" ht="12.75" customHeight="1">
      <c r="A273" s="30">
        <v>263</v>
      </c>
      <c r="B273" s="281" t="s">
        <v>410</v>
      </c>
      <c r="C273" s="271">
        <v>575.75</v>
      </c>
      <c r="D273" s="272">
        <v>578.33333333333337</v>
      </c>
      <c r="E273" s="272">
        <v>570.7166666666667</v>
      </c>
      <c r="F273" s="272">
        <v>565.68333333333328</v>
      </c>
      <c r="G273" s="272">
        <v>558.06666666666661</v>
      </c>
      <c r="H273" s="272">
        <v>583.36666666666679</v>
      </c>
      <c r="I273" s="272">
        <v>590.98333333333335</v>
      </c>
      <c r="J273" s="272">
        <v>596.01666666666688</v>
      </c>
      <c r="K273" s="271">
        <v>585.95000000000005</v>
      </c>
      <c r="L273" s="271">
        <v>573.29999999999995</v>
      </c>
      <c r="M273" s="271">
        <v>1.1263000000000001</v>
      </c>
      <c r="N273" s="1"/>
      <c r="O273" s="1"/>
    </row>
    <row r="274" spans="1:15" ht="12.75" customHeight="1">
      <c r="A274" s="30">
        <v>264</v>
      </c>
      <c r="B274" s="281" t="s">
        <v>411</v>
      </c>
      <c r="C274" s="271">
        <v>1399.3</v>
      </c>
      <c r="D274" s="272">
        <v>1396.5833333333333</v>
      </c>
      <c r="E274" s="272">
        <v>1382.7166666666665</v>
      </c>
      <c r="F274" s="272">
        <v>1366.1333333333332</v>
      </c>
      <c r="G274" s="272">
        <v>1352.2666666666664</v>
      </c>
      <c r="H274" s="272">
        <v>1413.1666666666665</v>
      </c>
      <c r="I274" s="272">
        <v>1427.0333333333333</v>
      </c>
      <c r="J274" s="272">
        <v>1443.6166666666666</v>
      </c>
      <c r="K274" s="271">
        <v>1410.45</v>
      </c>
      <c r="L274" s="271">
        <v>1380</v>
      </c>
      <c r="M274" s="271">
        <v>2.5925500000000001</v>
      </c>
      <c r="N274" s="1"/>
      <c r="O274" s="1"/>
    </row>
    <row r="275" spans="1:15" ht="12.75" customHeight="1">
      <c r="A275" s="30">
        <v>265</v>
      </c>
      <c r="B275" s="281" t="s">
        <v>412</v>
      </c>
      <c r="C275" s="271">
        <v>260.14999999999998</v>
      </c>
      <c r="D275" s="272">
        <v>261.79999999999995</v>
      </c>
      <c r="E275" s="272">
        <v>257.14999999999992</v>
      </c>
      <c r="F275" s="272">
        <v>254.14999999999998</v>
      </c>
      <c r="G275" s="272">
        <v>249.49999999999994</v>
      </c>
      <c r="H275" s="272">
        <v>264.7999999999999</v>
      </c>
      <c r="I275" s="272">
        <v>269.45</v>
      </c>
      <c r="J275" s="272">
        <v>272.44999999999987</v>
      </c>
      <c r="K275" s="271">
        <v>266.45</v>
      </c>
      <c r="L275" s="271">
        <v>258.8</v>
      </c>
      <c r="M275" s="271">
        <v>1.3316699999999999</v>
      </c>
      <c r="N275" s="1"/>
      <c r="O275" s="1"/>
    </row>
    <row r="276" spans="1:15" ht="12.75" customHeight="1">
      <c r="A276" s="30">
        <v>266</v>
      </c>
      <c r="B276" s="281" t="s">
        <v>413</v>
      </c>
      <c r="C276" s="271">
        <v>569.85</v>
      </c>
      <c r="D276" s="272">
        <v>567.69999999999993</v>
      </c>
      <c r="E276" s="272">
        <v>554.79999999999984</v>
      </c>
      <c r="F276" s="272">
        <v>539.74999999999989</v>
      </c>
      <c r="G276" s="272">
        <v>526.8499999999998</v>
      </c>
      <c r="H276" s="272">
        <v>582.74999999999989</v>
      </c>
      <c r="I276" s="272">
        <v>595.65</v>
      </c>
      <c r="J276" s="272">
        <v>610.69999999999993</v>
      </c>
      <c r="K276" s="271">
        <v>580.6</v>
      </c>
      <c r="L276" s="271">
        <v>552.65</v>
      </c>
      <c r="M276" s="271">
        <v>43.504719999999999</v>
      </c>
      <c r="N276" s="1"/>
      <c r="O276" s="1"/>
    </row>
    <row r="277" spans="1:15" ht="12.75" customHeight="1">
      <c r="A277" s="30">
        <v>267</v>
      </c>
      <c r="B277" s="281" t="s">
        <v>414</v>
      </c>
      <c r="C277" s="271">
        <v>262.5</v>
      </c>
      <c r="D277" s="272">
        <v>263.03333333333336</v>
      </c>
      <c r="E277" s="272">
        <v>257.4666666666667</v>
      </c>
      <c r="F277" s="272">
        <v>252.43333333333334</v>
      </c>
      <c r="G277" s="272">
        <v>246.86666666666667</v>
      </c>
      <c r="H277" s="272">
        <v>268.06666666666672</v>
      </c>
      <c r="I277" s="272">
        <v>273.63333333333344</v>
      </c>
      <c r="J277" s="272">
        <v>278.66666666666674</v>
      </c>
      <c r="K277" s="271">
        <v>268.60000000000002</v>
      </c>
      <c r="L277" s="271">
        <v>258</v>
      </c>
      <c r="M277" s="271">
        <v>10.78276</v>
      </c>
      <c r="N277" s="1"/>
      <c r="O277" s="1"/>
    </row>
    <row r="278" spans="1:15" ht="12.75" customHeight="1">
      <c r="A278" s="30">
        <v>268</v>
      </c>
      <c r="B278" s="281" t="s">
        <v>415</v>
      </c>
      <c r="C278" s="271">
        <v>1141.95</v>
      </c>
      <c r="D278" s="272">
        <v>1141.2166666666669</v>
      </c>
      <c r="E278" s="272">
        <v>1125.7833333333338</v>
      </c>
      <c r="F278" s="272">
        <v>1109.6166666666668</v>
      </c>
      <c r="G278" s="272">
        <v>1094.1833333333336</v>
      </c>
      <c r="H278" s="272">
        <v>1157.3833333333339</v>
      </c>
      <c r="I278" s="272">
        <v>1172.8166666666668</v>
      </c>
      <c r="J278" s="272">
        <v>1188.983333333334</v>
      </c>
      <c r="K278" s="271">
        <v>1156.6500000000001</v>
      </c>
      <c r="L278" s="271">
        <v>1125.05</v>
      </c>
      <c r="M278" s="271">
        <v>1.1069899999999999</v>
      </c>
      <c r="N278" s="1"/>
      <c r="O278" s="1"/>
    </row>
    <row r="279" spans="1:15" ht="12.75" customHeight="1">
      <c r="A279" s="30">
        <v>269</v>
      </c>
      <c r="B279" s="281" t="s">
        <v>416</v>
      </c>
      <c r="C279" s="271">
        <v>375.2</v>
      </c>
      <c r="D279" s="272">
        <v>374.2</v>
      </c>
      <c r="E279" s="272">
        <v>369.7</v>
      </c>
      <c r="F279" s="272">
        <v>364.2</v>
      </c>
      <c r="G279" s="272">
        <v>359.7</v>
      </c>
      <c r="H279" s="272">
        <v>379.7</v>
      </c>
      <c r="I279" s="272">
        <v>384.2</v>
      </c>
      <c r="J279" s="272">
        <v>389.7</v>
      </c>
      <c r="K279" s="271">
        <v>378.7</v>
      </c>
      <c r="L279" s="271">
        <v>368.7</v>
      </c>
      <c r="M279" s="271">
        <v>0.55515999999999999</v>
      </c>
      <c r="N279" s="1"/>
      <c r="O279" s="1"/>
    </row>
    <row r="280" spans="1:15" ht="12.75" customHeight="1">
      <c r="A280" s="30">
        <v>270</v>
      </c>
      <c r="B280" s="281" t="s">
        <v>803</v>
      </c>
      <c r="C280" s="271">
        <v>69.95</v>
      </c>
      <c r="D280" s="272">
        <v>70.233333333333334</v>
      </c>
      <c r="E280" s="272">
        <v>68.816666666666663</v>
      </c>
      <c r="F280" s="272">
        <v>67.683333333333323</v>
      </c>
      <c r="G280" s="272">
        <v>66.266666666666652</v>
      </c>
      <c r="H280" s="272">
        <v>71.366666666666674</v>
      </c>
      <c r="I280" s="272">
        <v>72.783333333333331</v>
      </c>
      <c r="J280" s="272">
        <v>73.916666666666686</v>
      </c>
      <c r="K280" s="271">
        <v>71.650000000000006</v>
      </c>
      <c r="L280" s="271">
        <v>69.099999999999994</v>
      </c>
      <c r="M280" s="271">
        <v>11.70144</v>
      </c>
      <c r="N280" s="1"/>
      <c r="O280" s="1"/>
    </row>
    <row r="281" spans="1:15" ht="12.75" customHeight="1">
      <c r="A281" s="30">
        <v>271</v>
      </c>
      <c r="B281" s="281" t="s">
        <v>417</v>
      </c>
      <c r="C281" s="271">
        <v>494.25</v>
      </c>
      <c r="D281" s="272">
        <v>496.08333333333331</v>
      </c>
      <c r="E281" s="272">
        <v>490.16666666666663</v>
      </c>
      <c r="F281" s="272">
        <v>486.08333333333331</v>
      </c>
      <c r="G281" s="272">
        <v>480.16666666666663</v>
      </c>
      <c r="H281" s="272">
        <v>500.16666666666663</v>
      </c>
      <c r="I281" s="272">
        <v>506.08333333333326</v>
      </c>
      <c r="J281" s="272">
        <v>510.16666666666663</v>
      </c>
      <c r="K281" s="271">
        <v>502</v>
      </c>
      <c r="L281" s="271">
        <v>492</v>
      </c>
      <c r="M281" s="271">
        <v>0.52975000000000005</v>
      </c>
      <c r="N281" s="1"/>
      <c r="O281" s="1"/>
    </row>
    <row r="282" spans="1:15" ht="12.75" customHeight="1">
      <c r="A282" s="30">
        <v>272</v>
      </c>
      <c r="B282" s="281" t="s">
        <v>418</v>
      </c>
      <c r="C282" s="271">
        <v>63.9</v>
      </c>
      <c r="D282" s="272">
        <v>64.233333333333334</v>
      </c>
      <c r="E282" s="272">
        <v>63.166666666666671</v>
      </c>
      <c r="F282" s="272">
        <v>62.433333333333337</v>
      </c>
      <c r="G282" s="272">
        <v>61.366666666666674</v>
      </c>
      <c r="H282" s="272">
        <v>64.966666666666669</v>
      </c>
      <c r="I282" s="272">
        <v>66.033333333333331</v>
      </c>
      <c r="J282" s="272">
        <v>66.766666666666666</v>
      </c>
      <c r="K282" s="271">
        <v>65.3</v>
      </c>
      <c r="L282" s="271">
        <v>63.5</v>
      </c>
      <c r="M282" s="271">
        <v>56.428449999999998</v>
      </c>
      <c r="N282" s="1"/>
      <c r="O282" s="1"/>
    </row>
    <row r="283" spans="1:15" ht="12.75" customHeight="1">
      <c r="A283" s="30">
        <v>273</v>
      </c>
      <c r="B283" s="281" t="s">
        <v>419</v>
      </c>
      <c r="C283" s="271">
        <v>393.25</v>
      </c>
      <c r="D283" s="272">
        <v>393.5333333333333</v>
      </c>
      <c r="E283" s="272">
        <v>388.56666666666661</v>
      </c>
      <c r="F283" s="272">
        <v>383.88333333333333</v>
      </c>
      <c r="G283" s="272">
        <v>378.91666666666663</v>
      </c>
      <c r="H283" s="272">
        <v>398.21666666666658</v>
      </c>
      <c r="I283" s="272">
        <v>403.18333333333328</v>
      </c>
      <c r="J283" s="272">
        <v>407.86666666666656</v>
      </c>
      <c r="K283" s="271">
        <v>398.5</v>
      </c>
      <c r="L283" s="271">
        <v>388.85</v>
      </c>
      <c r="M283" s="271">
        <v>14.05714</v>
      </c>
      <c r="N283" s="1"/>
      <c r="O283" s="1"/>
    </row>
    <row r="284" spans="1:15" ht="12.75" customHeight="1">
      <c r="A284" s="30">
        <v>274</v>
      </c>
      <c r="B284" s="281" t="s">
        <v>141</v>
      </c>
      <c r="C284" s="271">
        <v>1841.2</v>
      </c>
      <c r="D284" s="272">
        <v>1845.8999999999999</v>
      </c>
      <c r="E284" s="272">
        <v>1831.7999999999997</v>
      </c>
      <c r="F284" s="272">
        <v>1822.3999999999999</v>
      </c>
      <c r="G284" s="272">
        <v>1808.2999999999997</v>
      </c>
      <c r="H284" s="272">
        <v>1855.2999999999997</v>
      </c>
      <c r="I284" s="272">
        <v>1869.3999999999996</v>
      </c>
      <c r="J284" s="272">
        <v>1878.7999999999997</v>
      </c>
      <c r="K284" s="271">
        <v>1860</v>
      </c>
      <c r="L284" s="271">
        <v>1836.5</v>
      </c>
      <c r="M284" s="271">
        <v>13.96522</v>
      </c>
      <c r="N284" s="1"/>
      <c r="O284" s="1"/>
    </row>
    <row r="285" spans="1:15" ht="12.75" customHeight="1">
      <c r="A285" s="30">
        <v>275</v>
      </c>
      <c r="B285" s="281" t="s">
        <v>785</v>
      </c>
      <c r="C285" s="271">
        <v>1262.4000000000001</v>
      </c>
      <c r="D285" s="272">
        <v>1266.1000000000001</v>
      </c>
      <c r="E285" s="272">
        <v>1247.3000000000002</v>
      </c>
      <c r="F285" s="272">
        <v>1232.2</v>
      </c>
      <c r="G285" s="272">
        <v>1213.4000000000001</v>
      </c>
      <c r="H285" s="272">
        <v>1281.2000000000003</v>
      </c>
      <c r="I285" s="272">
        <v>1300</v>
      </c>
      <c r="J285" s="272">
        <v>1315.1000000000004</v>
      </c>
      <c r="K285" s="271">
        <v>1284.9000000000001</v>
      </c>
      <c r="L285" s="271">
        <v>1251</v>
      </c>
      <c r="M285" s="271">
        <v>0.53241000000000005</v>
      </c>
      <c r="N285" s="1"/>
      <c r="O285" s="1"/>
    </row>
    <row r="286" spans="1:15" ht="12.75" customHeight="1">
      <c r="A286" s="30">
        <v>276</v>
      </c>
      <c r="B286" s="281" t="s">
        <v>142</v>
      </c>
      <c r="C286" s="271">
        <v>76.25</v>
      </c>
      <c r="D286" s="272">
        <v>76.433333333333337</v>
      </c>
      <c r="E286" s="272">
        <v>75.816666666666677</v>
      </c>
      <c r="F286" s="272">
        <v>75.38333333333334</v>
      </c>
      <c r="G286" s="272">
        <v>74.76666666666668</v>
      </c>
      <c r="H286" s="272">
        <v>76.866666666666674</v>
      </c>
      <c r="I286" s="272">
        <v>77.483333333333348</v>
      </c>
      <c r="J286" s="272">
        <v>77.916666666666671</v>
      </c>
      <c r="K286" s="271">
        <v>77.05</v>
      </c>
      <c r="L286" s="271">
        <v>76</v>
      </c>
      <c r="M286" s="271">
        <v>30.177530000000001</v>
      </c>
      <c r="N286" s="1"/>
      <c r="O286" s="1"/>
    </row>
    <row r="287" spans="1:15" ht="12.75" customHeight="1">
      <c r="A287" s="30">
        <v>277</v>
      </c>
      <c r="B287" s="281" t="s">
        <v>147</v>
      </c>
      <c r="C287" s="271">
        <v>3659.5</v>
      </c>
      <c r="D287" s="272">
        <v>3648.2833333333333</v>
      </c>
      <c r="E287" s="272">
        <v>3622.3166666666666</v>
      </c>
      <c r="F287" s="272">
        <v>3585.1333333333332</v>
      </c>
      <c r="G287" s="272">
        <v>3559.1666666666665</v>
      </c>
      <c r="H287" s="272">
        <v>3685.4666666666667</v>
      </c>
      <c r="I287" s="272">
        <v>3711.4333333333329</v>
      </c>
      <c r="J287" s="272">
        <v>3748.6166666666668</v>
      </c>
      <c r="K287" s="271">
        <v>3674.25</v>
      </c>
      <c r="L287" s="271">
        <v>3611.1</v>
      </c>
      <c r="M287" s="271">
        <v>2.8542399999999999</v>
      </c>
      <c r="N287" s="1"/>
      <c r="O287" s="1"/>
    </row>
    <row r="288" spans="1:15" ht="12.75" customHeight="1">
      <c r="A288" s="30">
        <v>278</v>
      </c>
      <c r="B288" s="281" t="s">
        <v>144</v>
      </c>
      <c r="C288" s="271">
        <v>386.55</v>
      </c>
      <c r="D288" s="272">
        <v>385.01666666666665</v>
      </c>
      <c r="E288" s="272">
        <v>382.2833333333333</v>
      </c>
      <c r="F288" s="272">
        <v>378.01666666666665</v>
      </c>
      <c r="G288" s="272">
        <v>375.2833333333333</v>
      </c>
      <c r="H288" s="272">
        <v>389.2833333333333</v>
      </c>
      <c r="I288" s="272">
        <v>392.01666666666665</v>
      </c>
      <c r="J288" s="272">
        <v>396.2833333333333</v>
      </c>
      <c r="K288" s="271">
        <v>387.75</v>
      </c>
      <c r="L288" s="271">
        <v>380.75</v>
      </c>
      <c r="M288" s="271">
        <v>14.607839999999999</v>
      </c>
      <c r="N288" s="1"/>
      <c r="O288" s="1"/>
    </row>
    <row r="289" spans="1:15" ht="12.75" customHeight="1">
      <c r="A289" s="30">
        <v>279</v>
      </c>
      <c r="B289" s="281" t="s">
        <v>420</v>
      </c>
      <c r="C289" s="271">
        <v>11279.25</v>
      </c>
      <c r="D289" s="272">
        <v>11119.75</v>
      </c>
      <c r="E289" s="272">
        <v>10869.5</v>
      </c>
      <c r="F289" s="272">
        <v>10459.75</v>
      </c>
      <c r="G289" s="272">
        <v>10209.5</v>
      </c>
      <c r="H289" s="272">
        <v>11529.5</v>
      </c>
      <c r="I289" s="272">
        <v>11779.75</v>
      </c>
      <c r="J289" s="272">
        <v>12189.5</v>
      </c>
      <c r="K289" s="271">
        <v>11370</v>
      </c>
      <c r="L289" s="271">
        <v>10710</v>
      </c>
      <c r="M289" s="271">
        <v>0.15173</v>
      </c>
      <c r="N289" s="1"/>
      <c r="O289" s="1"/>
    </row>
    <row r="290" spans="1:15" ht="12.75" customHeight="1">
      <c r="A290" s="30">
        <v>280</v>
      </c>
      <c r="B290" s="281" t="s">
        <v>146</v>
      </c>
      <c r="C290" s="271">
        <v>4911.3999999999996</v>
      </c>
      <c r="D290" s="272">
        <v>4940.1333333333332</v>
      </c>
      <c r="E290" s="272">
        <v>4867.2666666666664</v>
      </c>
      <c r="F290" s="272">
        <v>4823.1333333333332</v>
      </c>
      <c r="G290" s="272">
        <v>4750.2666666666664</v>
      </c>
      <c r="H290" s="272">
        <v>4984.2666666666664</v>
      </c>
      <c r="I290" s="272">
        <v>5057.1333333333332</v>
      </c>
      <c r="J290" s="272">
        <v>5101.2666666666664</v>
      </c>
      <c r="K290" s="271">
        <v>5013</v>
      </c>
      <c r="L290" s="271">
        <v>4896</v>
      </c>
      <c r="M290" s="271">
        <v>2.4830399999999999</v>
      </c>
      <c r="N290" s="1"/>
      <c r="O290" s="1"/>
    </row>
    <row r="291" spans="1:15" ht="12.75" customHeight="1">
      <c r="A291" s="30">
        <v>281</v>
      </c>
      <c r="B291" s="281" t="s">
        <v>145</v>
      </c>
      <c r="C291" s="271">
        <v>1846.45</v>
      </c>
      <c r="D291" s="272">
        <v>1851.1499999999999</v>
      </c>
      <c r="E291" s="272">
        <v>1833.2999999999997</v>
      </c>
      <c r="F291" s="272">
        <v>1820.1499999999999</v>
      </c>
      <c r="G291" s="272">
        <v>1802.2999999999997</v>
      </c>
      <c r="H291" s="272">
        <v>1864.2999999999997</v>
      </c>
      <c r="I291" s="272">
        <v>1882.1499999999996</v>
      </c>
      <c r="J291" s="272">
        <v>1895.2999999999997</v>
      </c>
      <c r="K291" s="271">
        <v>1869</v>
      </c>
      <c r="L291" s="271">
        <v>1838</v>
      </c>
      <c r="M291" s="271">
        <v>10.413830000000001</v>
      </c>
      <c r="N291" s="1"/>
      <c r="O291" s="1"/>
    </row>
    <row r="292" spans="1:15" ht="12.75" customHeight="1">
      <c r="A292" s="30">
        <v>282</v>
      </c>
      <c r="B292" s="281" t="s">
        <v>856</v>
      </c>
      <c r="C292" s="271">
        <v>358.4</v>
      </c>
      <c r="D292" s="272">
        <v>360.01666666666665</v>
      </c>
      <c r="E292" s="272">
        <v>355.38333333333333</v>
      </c>
      <c r="F292" s="272">
        <v>352.36666666666667</v>
      </c>
      <c r="G292" s="272">
        <v>347.73333333333335</v>
      </c>
      <c r="H292" s="272">
        <v>363.0333333333333</v>
      </c>
      <c r="I292" s="272">
        <v>367.66666666666663</v>
      </c>
      <c r="J292" s="272">
        <v>370.68333333333328</v>
      </c>
      <c r="K292" s="271">
        <v>364.65</v>
      </c>
      <c r="L292" s="271">
        <v>357</v>
      </c>
      <c r="M292" s="271">
        <v>2.08189</v>
      </c>
      <c r="N292" s="1"/>
      <c r="O292" s="1"/>
    </row>
    <row r="293" spans="1:15" ht="12.75" customHeight="1">
      <c r="A293" s="30">
        <v>283</v>
      </c>
      <c r="B293" s="281" t="s">
        <v>266</v>
      </c>
      <c r="C293" s="271">
        <v>566.15</v>
      </c>
      <c r="D293" s="272">
        <v>565.63333333333333</v>
      </c>
      <c r="E293" s="272">
        <v>560.76666666666665</v>
      </c>
      <c r="F293" s="272">
        <v>555.38333333333333</v>
      </c>
      <c r="G293" s="272">
        <v>550.51666666666665</v>
      </c>
      <c r="H293" s="272">
        <v>571.01666666666665</v>
      </c>
      <c r="I293" s="272">
        <v>575.88333333333321</v>
      </c>
      <c r="J293" s="272">
        <v>581.26666666666665</v>
      </c>
      <c r="K293" s="271">
        <v>570.5</v>
      </c>
      <c r="L293" s="271">
        <v>560.25</v>
      </c>
      <c r="M293" s="271">
        <v>10.07526</v>
      </c>
      <c r="N293" s="1"/>
      <c r="O293" s="1"/>
    </row>
    <row r="294" spans="1:15" ht="12.75" customHeight="1">
      <c r="A294" s="30">
        <v>284</v>
      </c>
      <c r="B294" s="281" t="s">
        <v>805</v>
      </c>
      <c r="C294" s="271">
        <v>314.85000000000002</v>
      </c>
      <c r="D294" s="272">
        <v>315.75</v>
      </c>
      <c r="E294" s="272">
        <v>310.60000000000002</v>
      </c>
      <c r="F294" s="272">
        <v>306.35000000000002</v>
      </c>
      <c r="G294" s="272">
        <v>301.20000000000005</v>
      </c>
      <c r="H294" s="272">
        <v>320</v>
      </c>
      <c r="I294" s="272">
        <v>325.14999999999998</v>
      </c>
      <c r="J294" s="272">
        <v>329.4</v>
      </c>
      <c r="K294" s="271">
        <v>320.89999999999998</v>
      </c>
      <c r="L294" s="271">
        <v>311.5</v>
      </c>
      <c r="M294" s="271">
        <v>14.855639999999999</v>
      </c>
      <c r="N294" s="1"/>
      <c r="O294" s="1"/>
    </row>
    <row r="295" spans="1:15" ht="12.75" customHeight="1">
      <c r="A295" s="30">
        <v>285</v>
      </c>
      <c r="B295" s="281" t="s">
        <v>421</v>
      </c>
      <c r="C295" s="271">
        <v>3469.1</v>
      </c>
      <c r="D295" s="272">
        <v>3492.7000000000003</v>
      </c>
      <c r="E295" s="272">
        <v>3426.4000000000005</v>
      </c>
      <c r="F295" s="272">
        <v>3383.7000000000003</v>
      </c>
      <c r="G295" s="272">
        <v>3317.4000000000005</v>
      </c>
      <c r="H295" s="272">
        <v>3535.4000000000005</v>
      </c>
      <c r="I295" s="272">
        <v>3601.7000000000007</v>
      </c>
      <c r="J295" s="272">
        <v>3644.4000000000005</v>
      </c>
      <c r="K295" s="271">
        <v>3559</v>
      </c>
      <c r="L295" s="271">
        <v>3450</v>
      </c>
      <c r="M295" s="271">
        <v>0.47159000000000001</v>
      </c>
      <c r="N295" s="1"/>
      <c r="O295" s="1"/>
    </row>
    <row r="296" spans="1:15" ht="12.75" customHeight="1">
      <c r="A296" s="30">
        <v>286</v>
      </c>
      <c r="B296" s="281" t="s">
        <v>148</v>
      </c>
      <c r="C296" s="271">
        <v>682.85</v>
      </c>
      <c r="D296" s="272">
        <v>685.94999999999993</v>
      </c>
      <c r="E296" s="272">
        <v>677.89999999999986</v>
      </c>
      <c r="F296" s="272">
        <v>672.94999999999993</v>
      </c>
      <c r="G296" s="272">
        <v>664.89999999999986</v>
      </c>
      <c r="H296" s="272">
        <v>690.89999999999986</v>
      </c>
      <c r="I296" s="272">
        <v>698.94999999999982</v>
      </c>
      <c r="J296" s="272">
        <v>703.89999999999986</v>
      </c>
      <c r="K296" s="271">
        <v>694</v>
      </c>
      <c r="L296" s="271">
        <v>681</v>
      </c>
      <c r="M296" s="271">
        <v>7.5168400000000002</v>
      </c>
      <c r="N296" s="1"/>
      <c r="O296" s="1"/>
    </row>
    <row r="297" spans="1:15" ht="12.75" customHeight="1">
      <c r="A297" s="30">
        <v>287</v>
      </c>
      <c r="B297" s="281" t="s">
        <v>422</v>
      </c>
      <c r="C297" s="271">
        <v>1801.5</v>
      </c>
      <c r="D297" s="272">
        <v>1806.5666666666666</v>
      </c>
      <c r="E297" s="272">
        <v>1786.9833333333331</v>
      </c>
      <c r="F297" s="272">
        <v>1772.4666666666665</v>
      </c>
      <c r="G297" s="272">
        <v>1752.883333333333</v>
      </c>
      <c r="H297" s="272">
        <v>1821.0833333333333</v>
      </c>
      <c r="I297" s="272">
        <v>1840.6666666666667</v>
      </c>
      <c r="J297" s="272">
        <v>1855.1833333333334</v>
      </c>
      <c r="K297" s="271">
        <v>1826.15</v>
      </c>
      <c r="L297" s="271">
        <v>1792.05</v>
      </c>
      <c r="M297" s="271">
        <v>0.47343000000000002</v>
      </c>
      <c r="N297" s="1"/>
      <c r="O297" s="1"/>
    </row>
    <row r="298" spans="1:15" ht="12.75" customHeight="1">
      <c r="A298" s="30">
        <v>288</v>
      </c>
      <c r="B298" s="281" t="s">
        <v>423</v>
      </c>
      <c r="C298" s="271">
        <v>40.049999999999997</v>
      </c>
      <c r="D298" s="272">
        <v>40.133333333333333</v>
      </c>
      <c r="E298" s="272">
        <v>39.516666666666666</v>
      </c>
      <c r="F298" s="272">
        <v>38.983333333333334</v>
      </c>
      <c r="G298" s="272">
        <v>38.366666666666667</v>
      </c>
      <c r="H298" s="272">
        <v>40.666666666666664</v>
      </c>
      <c r="I298" s="272">
        <v>41.283333333333324</v>
      </c>
      <c r="J298" s="272">
        <v>41.816666666666663</v>
      </c>
      <c r="K298" s="271">
        <v>40.75</v>
      </c>
      <c r="L298" s="271">
        <v>39.6</v>
      </c>
      <c r="M298" s="271">
        <v>21.3687</v>
      </c>
      <c r="N298" s="1"/>
      <c r="O298" s="1"/>
    </row>
    <row r="299" spans="1:15" ht="12.75" customHeight="1">
      <c r="A299" s="30">
        <v>289</v>
      </c>
      <c r="B299" s="281" t="s">
        <v>424</v>
      </c>
      <c r="C299" s="271">
        <v>161.25</v>
      </c>
      <c r="D299" s="272">
        <v>160.85</v>
      </c>
      <c r="E299" s="272">
        <v>158.39999999999998</v>
      </c>
      <c r="F299" s="272">
        <v>155.54999999999998</v>
      </c>
      <c r="G299" s="272">
        <v>153.09999999999997</v>
      </c>
      <c r="H299" s="272">
        <v>163.69999999999999</v>
      </c>
      <c r="I299" s="272">
        <v>166.14999999999998</v>
      </c>
      <c r="J299" s="272">
        <v>169</v>
      </c>
      <c r="K299" s="271">
        <v>163.30000000000001</v>
      </c>
      <c r="L299" s="271">
        <v>158</v>
      </c>
      <c r="M299" s="271">
        <v>2.4129399999999999</v>
      </c>
      <c r="N299" s="1"/>
      <c r="O299" s="1"/>
    </row>
    <row r="300" spans="1:15" ht="12.75" customHeight="1">
      <c r="A300" s="30">
        <v>290</v>
      </c>
      <c r="B300" s="281" t="s">
        <v>160</v>
      </c>
      <c r="C300" s="271">
        <v>83130.850000000006</v>
      </c>
      <c r="D300" s="272">
        <v>83246.866666666654</v>
      </c>
      <c r="E300" s="272">
        <v>82155.533333333311</v>
      </c>
      <c r="F300" s="272">
        <v>81180.21666666666</v>
      </c>
      <c r="G300" s="272">
        <v>80088.883333333317</v>
      </c>
      <c r="H300" s="272">
        <v>84222.183333333305</v>
      </c>
      <c r="I300" s="272">
        <v>85313.516666666648</v>
      </c>
      <c r="J300" s="272">
        <v>86288.833333333299</v>
      </c>
      <c r="K300" s="271">
        <v>84338.2</v>
      </c>
      <c r="L300" s="271">
        <v>82271.55</v>
      </c>
      <c r="M300" s="271">
        <v>0.10606</v>
      </c>
      <c r="N300" s="1"/>
      <c r="O300" s="1"/>
    </row>
    <row r="301" spans="1:15" ht="12.75" customHeight="1">
      <c r="A301" s="30">
        <v>291</v>
      </c>
      <c r="B301" s="281" t="s">
        <v>857</v>
      </c>
      <c r="C301" s="271">
        <v>1561.35</v>
      </c>
      <c r="D301" s="272">
        <v>1532.7833333333335</v>
      </c>
      <c r="E301" s="272">
        <v>1498.5666666666671</v>
      </c>
      <c r="F301" s="272">
        <v>1435.7833333333335</v>
      </c>
      <c r="G301" s="272">
        <v>1401.5666666666671</v>
      </c>
      <c r="H301" s="272">
        <v>1595.5666666666671</v>
      </c>
      <c r="I301" s="272">
        <v>1629.7833333333338</v>
      </c>
      <c r="J301" s="272">
        <v>1692.5666666666671</v>
      </c>
      <c r="K301" s="271">
        <v>1567</v>
      </c>
      <c r="L301" s="271">
        <v>1470</v>
      </c>
      <c r="M301" s="271">
        <v>4.7760300000000004</v>
      </c>
      <c r="N301" s="1"/>
      <c r="O301" s="1"/>
    </row>
    <row r="302" spans="1:15" ht="12.75" customHeight="1">
      <c r="A302" s="30">
        <v>292</v>
      </c>
      <c r="B302" s="281" t="s">
        <v>804</v>
      </c>
      <c r="C302" s="271">
        <v>1097.5999999999999</v>
      </c>
      <c r="D302" s="272">
        <v>1091.6333333333332</v>
      </c>
      <c r="E302" s="272">
        <v>1076.2666666666664</v>
      </c>
      <c r="F302" s="272">
        <v>1054.9333333333332</v>
      </c>
      <c r="G302" s="272">
        <v>1039.5666666666664</v>
      </c>
      <c r="H302" s="272">
        <v>1112.9666666666665</v>
      </c>
      <c r="I302" s="272">
        <v>1128.3333333333333</v>
      </c>
      <c r="J302" s="272">
        <v>1149.6666666666665</v>
      </c>
      <c r="K302" s="271">
        <v>1107</v>
      </c>
      <c r="L302" s="271">
        <v>1070.3</v>
      </c>
      <c r="M302" s="271">
        <v>5.2178899999999997</v>
      </c>
      <c r="N302" s="1"/>
      <c r="O302" s="1"/>
    </row>
    <row r="303" spans="1:15" ht="12.75" customHeight="1">
      <c r="A303" s="30">
        <v>293</v>
      </c>
      <c r="B303" s="281" t="s">
        <v>157</v>
      </c>
      <c r="C303" s="271">
        <v>889.75</v>
      </c>
      <c r="D303" s="272">
        <v>881.69999999999993</v>
      </c>
      <c r="E303" s="272">
        <v>861.39999999999986</v>
      </c>
      <c r="F303" s="272">
        <v>833.05</v>
      </c>
      <c r="G303" s="272">
        <v>812.74999999999989</v>
      </c>
      <c r="H303" s="272">
        <v>910.04999999999984</v>
      </c>
      <c r="I303" s="272">
        <v>930.3499999999998</v>
      </c>
      <c r="J303" s="272">
        <v>958.69999999999982</v>
      </c>
      <c r="K303" s="271">
        <v>902</v>
      </c>
      <c r="L303" s="271">
        <v>853.35</v>
      </c>
      <c r="M303" s="271">
        <v>20.361940000000001</v>
      </c>
      <c r="N303" s="1"/>
      <c r="O303" s="1"/>
    </row>
    <row r="304" spans="1:15" ht="12.75" customHeight="1">
      <c r="A304" s="30">
        <v>294</v>
      </c>
      <c r="B304" s="281" t="s">
        <v>150</v>
      </c>
      <c r="C304" s="271">
        <v>196.95</v>
      </c>
      <c r="D304" s="272">
        <v>196.93333333333331</v>
      </c>
      <c r="E304" s="272">
        <v>195.06666666666661</v>
      </c>
      <c r="F304" s="272">
        <v>193.18333333333331</v>
      </c>
      <c r="G304" s="272">
        <v>191.31666666666661</v>
      </c>
      <c r="H304" s="272">
        <v>198.81666666666661</v>
      </c>
      <c r="I304" s="272">
        <v>200.68333333333334</v>
      </c>
      <c r="J304" s="272">
        <v>202.56666666666661</v>
      </c>
      <c r="K304" s="271">
        <v>198.8</v>
      </c>
      <c r="L304" s="271">
        <v>195.05</v>
      </c>
      <c r="M304" s="271">
        <v>20.748159999999999</v>
      </c>
      <c r="N304" s="1"/>
      <c r="O304" s="1"/>
    </row>
    <row r="305" spans="1:15" ht="12.75" customHeight="1">
      <c r="A305" s="30">
        <v>295</v>
      </c>
      <c r="B305" s="281" t="s">
        <v>149</v>
      </c>
      <c r="C305" s="271">
        <v>1259.45</v>
      </c>
      <c r="D305" s="272">
        <v>1259.2166666666669</v>
      </c>
      <c r="E305" s="272">
        <v>1249.5333333333338</v>
      </c>
      <c r="F305" s="272">
        <v>1239.6166666666668</v>
      </c>
      <c r="G305" s="272">
        <v>1229.9333333333336</v>
      </c>
      <c r="H305" s="272">
        <v>1269.1333333333339</v>
      </c>
      <c r="I305" s="272">
        <v>1278.8166666666668</v>
      </c>
      <c r="J305" s="272">
        <v>1288.733333333334</v>
      </c>
      <c r="K305" s="271">
        <v>1268.9000000000001</v>
      </c>
      <c r="L305" s="271">
        <v>1249.3</v>
      </c>
      <c r="M305" s="271">
        <v>33.55489</v>
      </c>
      <c r="N305" s="1"/>
      <c r="O305" s="1"/>
    </row>
    <row r="306" spans="1:15" ht="12.75" customHeight="1">
      <c r="A306" s="30">
        <v>296</v>
      </c>
      <c r="B306" s="281" t="s">
        <v>425</v>
      </c>
      <c r="C306" s="271">
        <v>290.7</v>
      </c>
      <c r="D306" s="272">
        <v>287.56666666666666</v>
      </c>
      <c r="E306" s="272">
        <v>277.23333333333335</v>
      </c>
      <c r="F306" s="272">
        <v>263.76666666666671</v>
      </c>
      <c r="G306" s="272">
        <v>253.43333333333339</v>
      </c>
      <c r="H306" s="272">
        <v>301.0333333333333</v>
      </c>
      <c r="I306" s="272">
        <v>311.36666666666667</v>
      </c>
      <c r="J306" s="272">
        <v>324.83333333333326</v>
      </c>
      <c r="K306" s="271">
        <v>297.89999999999998</v>
      </c>
      <c r="L306" s="271">
        <v>274.10000000000002</v>
      </c>
      <c r="M306" s="271">
        <v>8.7372999999999994</v>
      </c>
      <c r="N306" s="1"/>
      <c r="O306" s="1"/>
    </row>
    <row r="307" spans="1:15" ht="12.75" customHeight="1">
      <c r="A307" s="30">
        <v>297</v>
      </c>
      <c r="B307" s="281" t="s">
        <v>426</v>
      </c>
      <c r="C307" s="271">
        <v>262.45</v>
      </c>
      <c r="D307" s="272">
        <v>258.38333333333333</v>
      </c>
      <c r="E307" s="272">
        <v>252.06666666666666</v>
      </c>
      <c r="F307" s="272">
        <v>241.68333333333334</v>
      </c>
      <c r="G307" s="272">
        <v>235.36666666666667</v>
      </c>
      <c r="H307" s="272">
        <v>268.76666666666665</v>
      </c>
      <c r="I307" s="272">
        <v>275.08333333333326</v>
      </c>
      <c r="J307" s="272">
        <v>285.46666666666664</v>
      </c>
      <c r="K307" s="271">
        <v>264.7</v>
      </c>
      <c r="L307" s="271">
        <v>248</v>
      </c>
      <c r="M307" s="271">
        <v>11.78112</v>
      </c>
      <c r="N307" s="1"/>
      <c r="O307" s="1"/>
    </row>
    <row r="308" spans="1:15" ht="12.75" customHeight="1">
      <c r="A308" s="30">
        <v>298</v>
      </c>
      <c r="B308" s="281" t="s">
        <v>427</v>
      </c>
      <c r="C308" s="271">
        <v>482.2</v>
      </c>
      <c r="D308" s="272">
        <v>488.2166666666667</v>
      </c>
      <c r="E308" s="272">
        <v>472.48333333333341</v>
      </c>
      <c r="F308" s="272">
        <v>462.76666666666671</v>
      </c>
      <c r="G308" s="272">
        <v>447.03333333333342</v>
      </c>
      <c r="H308" s="272">
        <v>497.93333333333339</v>
      </c>
      <c r="I308" s="272">
        <v>513.66666666666674</v>
      </c>
      <c r="J308" s="272">
        <v>523.38333333333344</v>
      </c>
      <c r="K308" s="271">
        <v>503.95</v>
      </c>
      <c r="L308" s="271">
        <v>478.5</v>
      </c>
      <c r="M308" s="271">
        <v>0.84223999999999999</v>
      </c>
      <c r="N308" s="1"/>
      <c r="O308" s="1"/>
    </row>
    <row r="309" spans="1:15" ht="12.75" customHeight="1">
      <c r="A309" s="30">
        <v>299</v>
      </c>
      <c r="B309" s="281" t="s">
        <v>151</v>
      </c>
      <c r="C309" s="271">
        <v>110.45</v>
      </c>
      <c r="D309" s="272">
        <v>109.35000000000001</v>
      </c>
      <c r="E309" s="272">
        <v>107.25000000000001</v>
      </c>
      <c r="F309" s="272">
        <v>104.05000000000001</v>
      </c>
      <c r="G309" s="272">
        <v>101.95000000000002</v>
      </c>
      <c r="H309" s="272">
        <v>112.55000000000001</v>
      </c>
      <c r="I309" s="272">
        <v>114.65</v>
      </c>
      <c r="J309" s="272">
        <v>117.85000000000001</v>
      </c>
      <c r="K309" s="271">
        <v>111.45</v>
      </c>
      <c r="L309" s="271">
        <v>106.15</v>
      </c>
      <c r="M309" s="271">
        <v>99.860060000000004</v>
      </c>
      <c r="N309" s="1"/>
      <c r="O309" s="1"/>
    </row>
    <row r="310" spans="1:15" ht="12.75" customHeight="1">
      <c r="A310" s="30">
        <v>300</v>
      </c>
      <c r="B310" s="281" t="s">
        <v>428</v>
      </c>
      <c r="C310" s="271">
        <v>75.150000000000006</v>
      </c>
      <c r="D310" s="272">
        <v>75.466666666666669</v>
      </c>
      <c r="E310" s="272">
        <v>71.183333333333337</v>
      </c>
      <c r="F310" s="272">
        <v>67.216666666666669</v>
      </c>
      <c r="G310" s="272">
        <v>62.933333333333337</v>
      </c>
      <c r="H310" s="272">
        <v>79.433333333333337</v>
      </c>
      <c r="I310" s="272">
        <v>83.716666666666669</v>
      </c>
      <c r="J310" s="272">
        <v>87.683333333333337</v>
      </c>
      <c r="K310" s="271">
        <v>79.75</v>
      </c>
      <c r="L310" s="271">
        <v>71.5</v>
      </c>
      <c r="M310" s="271">
        <v>266.21580999999998</v>
      </c>
      <c r="N310" s="1"/>
      <c r="O310" s="1"/>
    </row>
    <row r="311" spans="1:15" ht="12.75" customHeight="1">
      <c r="A311" s="30">
        <v>301</v>
      </c>
      <c r="B311" s="281" t="s">
        <v>152</v>
      </c>
      <c r="C311" s="271">
        <v>510.25</v>
      </c>
      <c r="D311" s="272">
        <v>510.40000000000003</v>
      </c>
      <c r="E311" s="272">
        <v>506.15000000000009</v>
      </c>
      <c r="F311" s="272">
        <v>502.05000000000007</v>
      </c>
      <c r="G311" s="272">
        <v>497.80000000000013</v>
      </c>
      <c r="H311" s="272">
        <v>514.5</v>
      </c>
      <c r="I311" s="272">
        <v>518.75</v>
      </c>
      <c r="J311" s="272">
        <v>522.85</v>
      </c>
      <c r="K311" s="271">
        <v>514.65</v>
      </c>
      <c r="L311" s="271">
        <v>506.3</v>
      </c>
      <c r="M311" s="271">
        <v>21.484770000000001</v>
      </c>
      <c r="N311" s="1"/>
      <c r="O311" s="1"/>
    </row>
    <row r="312" spans="1:15" ht="12.75" customHeight="1">
      <c r="A312" s="30">
        <v>302</v>
      </c>
      <c r="B312" s="281" t="s">
        <v>153</v>
      </c>
      <c r="C312" s="271">
        <v>8699.2000000000007</v>
      </c>
      <c r="D312" s="272">
        <v>8729.7333333333336</v>
      </c>
      <c r="E312" s="272">
        <v>8644.4666666666672</v>
      </c>
      <c r="F312" s="272">
        <v>8589.7333333333336</v>
      </c>
      <c r="G312" s="272">
        <v>8504.4666666666672</v>
      </c>
      <c r="H312" s="272">
        <v>8784.4666666666672</v>
      </c>
      <c r="I312" s="272">
        <v>8869.7333333333336</v>
      </c>
      <c r="J312" s="272">
        <v>8924.4666666666672</v>
      </c>
      <c r="K312" s="271">
        <v>8815</v>
      </c>
      <c r="L312" s="271">
        <v>8675</v>
      </c>
      <c r="M312" s="271">
        <v>7.1278199999999998</v>
      </c>
      <c r="N312" s="1"/>
      <c r="O312" s="1"/>
    </row>
    <row r="313" spans="1:15" ht="12.75" customHeight="1">
      <c r="A313" s="30">
        <v>303</v>
      </c>
      <c r="B313" s="281" t="s">
        <v>806</v>
      </c>
      <c r="C313" s="271">
        <v>1995.05</v>
      </c>
      <c r="D313" s="272">
        <v>2003.1499999999999</v>
      </c>
      <c r="E313" s="272">
        <v>1975.3499999999997</v>
      </c>
      <c r="F313" s="272">
        <v>1955.6499999999999</v>
      </c>
      <c r="G313" s="272">
        <v>1927.8499999999997</v>
      </c>
      <c r="H313" s="272">
        <v>2022.8499999999997</v>
      </c>
      <c r="I313" s="272">
        <v>2050.6499999999996</v>
      </c>
      <c r="J313" s="272">
        <v>2070.3499999999995</v>
      </c>
      <c r="K313" s="271">
        <v>2030.95</v>
      </c>
      <c r="L313" s="271">
        <v>1983.45</v>
      </c>
      <c r="M313" s="271">
        <v>1.32206</v>
      </c>
      <c r="N313" s="1"/>
      <c r="O313" s="1"/>
    </row>
    <row r="314" spans="1:15" ht="12.75" customHeight="1">
      <c r="A314" s="30">
        <v>304</v>
      </c>
      <c r="B314" s="281" t="s">
        <v>156</v>
      </c>
      <c r="C314" s="271">
        <v>793</v>
      </c>
      <c r="D314" s="272">
        <v>788.23333333333323</v>
      </c>
      <c r="E314" s="272">
        <v>779.81666666666649</v>
      </c>
      <c r="F314" s="272">
        <v>766.63333333333321</v>
      </c>
      <c r="G314" s="272">
        <v>758.21666666666647</v>
      </c>
      <c r="H314" s="272">
        <v>801.41666666666652</v>
      </c>
      <c r="I314" s="272">
        <v>809.83333333333326</v>
      </c>
      <c r="J314" s="272">
        <v>823.01666666666654</v>
      </c>
      <c r="K314" s="271">
        <v>796.65</v>
      </c>
      <c r="L314" s="271">
        <v>775.05</v>
      </c>
      <c r="M314" s="271">
        <v>2.7006800000000002</v>
      </c>
      <c r="N314" s="1"/>
      <c r="O314" s="1"/>
    </row>
    <row r="315" spans="1:15" ht="12.75" customHeight="1">
      <c r="A315" s="30">
        <v>305</v>
      </c>
      <c r="B315" s="281" t="s">
        <v>429</v>
      </c>
      <c r="C315" s="271">
        <v>361.9</v>
      </c>
      <c r="D315" s="272">
        <v>364.98333333333335</v>
      </c>
      <c r="E315" s="272">
        <v>355.9666666666667</v>
      </c>
      <c r="F315" s="272">
        <v>350.03333333333336</v>
      </c>
      <c r="G315" s="272">
        <v>341.01666666666671</v>
      </c>
      <c r="H315" s="272">
        <v>370.91666666666669</v>
      </c>
      <c r="I315" s="272">
        <v>379.93333333333334</v>
      </c>
      <c r="J315" s="272">
        <v>385.86666666666667</v>
      </c>
      <c r="K315" s="271">
        <v>374</v>
      </c>
      <c r="L315" s="271">
        <v>359.05</v>
      </c>
      <c r="M315" s="271">
        <v>9.7371400000000001</v>
      </c>
      <c r="N315" s="1"/>
      <c r="O315" s="1"/>
    </row>
    <row r="316" spans="1:15" ht="12.75" customHeight="1">
      <c r="A316" s="30">
        <v>306</v>
      </c>
      <c r="B316" s="281" t="s">
        <v>430</v>
      </c>
      <c r="C316" s="271">
        <v>311.64999999999998</v>
      </c>
      <c r="D316" s="272">
        <v>305.48333333333335</v>
      </c>
      <c r="E316" s="272">
        <v>296.16666666666669</v>
      </c>
      <c r="F316" s="272">
        <v>280.68333333333334</v>
      </c>
      <c r="G316" s="272">
        <v>271.36666666666667</v>
      </c>
      <c r="H316" s="272">
        <v>320.9666666666667</v>
      </c>
      <c r="I316" s="272">
        <v>330.2833333333333</v>
      </c>
      <c r="J316" s="272">
        <v>345.76666666666671</v>
      </c>
      <c r="K316" s="271">
        <v>314.8</v>
      </c>
      <c r="L316" s="271">
        <v>290</v>
      </c>
      <c r="M316" s="271">
        <v>17.269590000000001</v>
      </c>
      <c r="N316" s="1"/>
      <c r="O316" s="1"/>
    </row>
    <row r="317" spans="1:15" ht="12.75" customHeight="1">
      <c r="A317" s="30">
        <v>307</v>
      </c>
      <c r="B317" s="281" t="s">
        <v>858</v>
      </c>
      <c r="C317" s="271">
        <v>730.05</v>
      </c>
      <c r="D317" s="272">
        <v>732.61666666666667</v>
      </c>
      <c r="E317" s="272">
        <v>723.43333333333339</v>
      </c>
      <c r="F317" s="272">
        <v>716.81666666666672</v>
      </c>
      <c r="G317" s="272">
        <v>707.63333333333344</v>
      </c>
      <c r="H317" s="272">
        <v>739.23333333333335</v>
      </c>
      <c r="I317" s="272">
        <v>748.41666666666652</v>
      </c>
      <c r="J317" s="272">
        <v>755.0333333333333</v>
      </c>
      <c r="K317" s="271">
        <v>741.8</v>
      </c>
      <c r="L317" s="271">
        <v>726</v>
      </c>
      <c r="M317" s="271">
        <v>0.56106</v>
      </c>
      <c r="N317" s="1"/>
      <c r="O317" s="1"/>
    </row>
    <row r="318" spans="1:15" ht="12.75" customHeight="1">
      <c r="A318" s="30">
        <v>308</v>
      </c>
      <c r="B318" s="281" t="s">
        <v>859</v>
      </c>
      <c r="C318" s="271">
        <v>855.3</v>
      </c>
      <c r="D318" s="272">
        <v>846.9666666666667</v>
      </c>
      <c r="E318" s="272">
        <v>823.93333333333339</v>
      </c>
      <c r="F318" s="272">
        <v>792.56666666666672</v>
      </c>
      <c r="G318" s="272">
        <v>769.53333333333342</v>
      </c>
      <c r="H318" s="272">
        <v>878.33333333333337</v>
      </c>
      <c r="I318" s="272">
        <v>901.36666666666667</v>
      </c>
      <c r="J318" s="272">
        <v>932.73333333333335</v>
      </c>
      <c r="K318" s="271">
        <v>870</v>
      </c>
      <c r="L318" s="271">
        <v>815.6</v>
      </c>
      <c r="M318" s="271">
        <v>8.0539000000000005</v>
      </c>
      <c r="N318" s="1"/>
      <c r="O318" s="1"/>
    </row>
    <row r="319" spans="1:15" ht="12.75" customHeight="1">
      <c r="A319" s="30">
        <v>309</v>
      </c>
      <c r="B319" s="281" t="s">
        <v>155</v>
      </c>
      <c r="C319" s="271">
        <v>1483</v>
      </c>
      <c r="D319" s="272">
        <v>1487.4333333333334</v>
      </c>
      <c r="E319" s="272">
        <v>1465.5666666666668</v>
      </c>
      <c r="F319" s="272">
        <v>1448.1333333333334</v>
      </c>
      <c r="G319" s="272">
        <v>1426.2666666666669</v>
      </c>
      <c r="H319" s="272">
        <v>1504.8666666666668</v>
      </c>
      <c r="I319" s="272">
        <v>1526.7333333333336</v>
      </c>
      <c r="J319" s="272">
        <v>1544.1666666666667</v>
      </c>
      <c r="K319" s="271">
        <v>1509.3</v>
      </c>
      <c r="L319" s="271">
        <v>1470</v>
      </c>
      <c r="M319" s="271">
        <v>2.4597199999999999</v>
      </c>
      <c r="N319" s="1"/>
      <c r="O319" s="1"/>
    </row>
    <row r="320" spans="1:15" ht="12.75" customHeight="1">
      <c r="A320" s="30">
        <v>310</v>
      </c>
      <c r="B320" s="281" t="s">
        <v>158</v>
      </c>
      <c r="C320" s="271">
        <v>3534.8</v>
      </c>
      <c r="D320" s="272">
        <v>3560.8333333333335</v>
      </c>
      <c r="E320" s="272">
        <v>3501.0166666666669</v>
      </c>
      <c r="F320" s="272">
        <v>3467.2333333333336</v>
      </c>
      <c r="G320" s="272">
        <v>3407.416666666667</v>
      </c>
      <c r="H320" s="272">
        <v>3594.6166666666668</v>
      </c>
      <c r="I320" s="272">
        <v>3654.4333333333334</v>
      </c>
      <c r="J320" s="272">
        <v>3688.2166666666667</v>
      </c>
      <c r="K320" s="271">
        <v>3620.65</v>
      </c>
      <c r="L320" s="271">
        <v>3527.05</v>
      </c>
      <c r="M320" s="271">
        <v>5.1155999999999997</v>
      </c>
      <c r="N320" s="1"/>
      <c r="O320" s="1"/>
    </row>
    <row r="321" spans="1:15" ht="12.75" customHeight="1">
      <c r="A321" s="30">
        <v>311</v>
      </c>
      <c r="B321" s="281" t="s">
        <v>431</v>
      </c>
      <c r="C321" s="271" t="e">
        <v>#N/A</v>
      </c>
      <c r="D321" s="272" t="e">
        <v>#N/A</v>
      </c>
      <c r="E321" s="272" t="e">
        <v>#N/A</v>
      </c>
      <c r="F321" s="272" t="e">
        <v>#N/A</v>
      </c>
      <c r="G321" s="272" t="e">
        <v>#N/A</v>
      </c>
      <c r="H321" s="272" t="e">
        <v>#N/A</v>
      </c>
      <c r="I321" s="272" t="e">
        <v>#N/A</v>
      </c>
      <c r="J321" s="272" t="e">
        <v>#N/A</v>
      </c>
      <c r="K321" s="271" t="e">
        <v>#N/A</v>
      </c>
      <c r="L321" s="271" t="e">
        <v>#N/A</v>
      </c>
      <c r="M321" s="271" t="e">
        <v>#N/A</v>
      </c>
      <c r="N321" s="1"/>
      <c r="O321" s="1"/>
    </row>
    <row r="322" spans="1:15" ht="12.75" customHeight="1">
      <c r="A322" s="30">
        <v>312</v>
      </c>
      <c r="B322" s="281" t="s">
        <v>433</v>
      </c>
      <c r="C322" s="271">
        <v>770.15</v>
      </c>
      <c r="D322" s="272">
        <v>770.19999999999993</v>
      </c>
      <c r="E322" s="272">
        <v>760.94999999999982</v>
      </c>
      <c r="F322" s="272">
        <v>751.74999999999989</v>
      </c>
      <c r="G322" s="272">
        <v>742.49999999999977</v>
      </c>
      <c r="H322" s="272">
        <v>779.39999999999986</v>
      </c>
      <c r="I322" s="272">
        <v>788.65000000000009</v>
      </c>
      <c r="J322" s="272">
        <v>797.84999999999991</v>
      </c>
      <c r="K322" s="271">
        <v>779.45</v>
      </c>
      <c r="L322" s="271">
        <v>761</v>
      </c>
      <c r="M322" s="271">
        <v>0.50017</v>
      </c>
      <c r="N322" s="1"/>
      <c r="O322" s="1"/>
    </row>
    <row r="323" spans="1:15" ht="12.75" customHeight="1">
      <c r="A323" s="30">
        <v>313</v>
      </c>
      <c r="B323" s="281" t="s">
        <v>159</v>
      </c>
      <c r="C323" s="271">
        <v>2373.9499999999998</v>
      </c>
      <c r="D323" s="272">
        <v>2388.15</v>
      </c>
      <c r="E323" s="272">
        <v>2348.3500000000004</v>
      </c>
      <c r="F323" s="272">
        <v>2322.7500000000005</v>
      </c>
      <c r="G323" s="272">
        <v>2282.9500000000007</v>
      </c>
      <c r="H323" s="272">
        <v>2413.75</v>
      </c>
      <c r="I323" s="272">
        <v>2453.5500000000002</v>
      </c>
      <c r="J323" s="272">
        <v>2479.1499999999996</v>
      </c>
      <c r="K323" s="271">
        <v>2427.9499999999998</v>
      </c>
      <c r="L323" s="271">
        <v>2362.5500000000002</v>
      </c>
      <c r="M323" s="271">
        <v>4.8528799999999999</v>
      </c>
      <c r="N323" s="1"/>
      <c r="O323" s="1"/>
    </row>
    <row r="324" spans="1:15" ht="12.75" customHeight="1">
      <c r="A324" s="30">
        <v>314</v>
      </c>
      <c r="B324" s="281" t="s">
        <v>434</v>
      </c>
      <c r="C324" s="271">
        <v>1318.85</v>
      </c>
      <c r="D324" s="272">
        <v>1319.1833333333334</v>
      </c>
      <c r="E324" s="272">
        <v>1311.9166666666667</v>
      </c>
      <c r="F324" s="272">
        <v>1304.9833333333333</v>
      </c>
      <c r="G324" s="272">
        <v>1297.7166666666667</v>
      </c>
      <c r="H324" s="272">
        <v>1326.1166666666668</v>
      </c>
      <c r="I324" s="272">
        <v>1333.3833333333332</v>
      </c>
      <c r="J324" s="272">
        <v>1340.3166666666668</v>
      </c>
      <c r="K324" s="271">
        <v>1326.45</v>
      </c>
      <c r="L324" s="271">
        <v>1312.25</v>
      </c>
      <c r="M324" s="271">
        <v>2.6496400000000002</v>
      </c>
      <c r="N324" s="1"/>
      <c r="O324" s="1"/>
    </row>
    <row r="325" spans="1:15" ht="12.75" customHeight="1">
      <c r="A325" s="30">
        <v>315</v>
      </c>
      <c r="B325" s="281" t="s">
        <v>161</v>
      </c>
      <c r="C325" s="271">
        <v>1187.4000000000001</v>
      </c>
      <c r="D325" s="272">
        <v>1188.2333333333333</v>
      </c>
      <c r="E325" s="272">
        <v>1162.5166666666667</v>
      </c>
      <c r="F325" s="272">
        <v>1137.6333333333332</v>
      </c>
      <c r="G325" s="272">
        <v>1111.9166666666665</v>
      </c>
      <c r="H325" s="272">
        <v>1213.1166666666668</v>
      </c>
      <c r="I325" s="272">
        <v>1238.8333333333335</v>
      </c>
      <c r="J325" s="272">
        <v>1263.7166666666669</v>
      </c>
      <c r="K325" s="271">
        <v>1213.95</v>
      </c>
      <c r="L325" s="271">
        <v>1163.3499999999999</v>
      </c>
      <c r="M325" s="271">
        <v>15.703620000000001</v>
      </c>
      <c r="N325" s="1"/>
      <c r="O325" s="1"/>
    </row>
    <row r="326" spans="1:15" ht="12.75" customHeight="1">
      <c r="A326" s="30">
        <v>316</v>
      </c>
      <c r="B326" s="281" t="s">
        <v>267</v>
      </c>
      <c r="C326" s="271">
        <v>647.35</v>
      </c>
      <c r="D326" s="272">
        <v>649.23333333333335</v>
      </c>
      <c r="E326" s="272">
        <v>640.16666666666674</v>
      </c>
      <c r="F326" s="272">
        <v>632.98333333333335</v>
      </c>
      <c r="G326" s="272">
        <v>623.91666666666674</v>
      </c>
      <c r="H326" s="272">
        <v>656.41666666666674</v>
      </c>
      <c r="I326" s="272">
        <v>665.48333333333335</v>
      </c>
      <c r="J326" s="272">
        <v>672.66666666666674</v>
      </c>
      <c r="K326" s="271">
        <v>658.3</v>
      </c>
      <c r="L326" s="271">
        <v>642.04999999999995</v>
      </c>
      <c r="M326" s="271">
        <v>12.843389999999999</v>
      </c>
      <c r="N326" s="1"/>
      <c r="O326" s="1"/>
    </row>
    <row r="327" spans="1:15" ht="12.75" customHeight="1">
      <c r="A327" s="30">
        <v>317</v>
      </c>
      <c r="B327" s="281" t="s">
        <v>435</v>
      </c>
      <c r="C327" s="271">
        <v>33.299999999999997</v>
      </c>
      <c r="D327" s="272">
        <v>33.266666666666666</v>
      </c>
      <c r="E327" s="272">
        <v>33.033333333333331</v>
      </c>
      <c r="F327" s="272">
        <v>32.766666666666666</v>
      </c>
      <c r="G327" s="272">
        <v>32.533333333333331</v>
      </c>
      <c r="H327" s="272">
        <v>33.533333333333331</v>
      </c>
      <c r="I327" s="272">
        <v>33.766666666666666</v>
      </c>
      <c r="J327" s="272">
        <v>34.033333333333331</v>
      </c>
      <c r="K327" s="271">
        <v>33.5</v>
      </c>
      <c r="L327" s="271">
        <v>33</v>
      </c>
      <c r="M327" s="271">
        <v>24.613140000000001</v>
      </c>
      <c r="N327" s="1"/>
      <c r="O327" s="1"/>
    </row>
    <row r="328" spans="1:15" ht="12.75" customHeight="1">
      <c r="A328" s="30">
        <v>318</v>
      </c>
      <c r="B328" s="281" t="s">
        <v>436</v>
      </c>
      <c r="C328" s="271">
        <v>64.5</v>
      </c>
      <c r="D328" s="272">
        <v>64.883333333333326</v>
      </c>
      <c r="E328" s="272">
        <v>63.816666666666649</v>
      </c>
      <c r="F328" s="272">
        <v>63.133333333333326</v>
      </c>
      <c r="G328" s="272">
        <v>62.066666666666649</v>
      </c>
      <c r="H328" s="272">
        <v>65.566666666666649</v>
      </c>
      <c r="I328" s="272">
        <v>66.633333333333312</v>
      </c>
      <c r="J328" s="272">
        <v>67.316666666666649</v>
      </c>
      <c r="K328" s="271">
        <v>65.95</v>
      </c>
      <c r="L328" s="271">
        <v>64.2</v>
      </c>
      <c r="M328" s="271">
        <v>31.675139999999999</v>
      </c>
      <c r="N328" s="1"/>
      <c r="O328" s="1"/>
    </row>
    <row r="329" spans="1:15" ht="12.75" customHeight="1">
      <c r="A329" s="30">
        <v>319</v>
      </c>
      <c r="B329" s="281" t="s">
        <v>437</v>
      </c>
      <c r="C329" s="271">
        <v>575.54999999999995</v>
      </c>
      <c r="D329" s="272">
        <v>574.04999999999995</v>
      </c>
      <c r="E329" s="272">
        <v>568.29999999999995</v>
      </c>
      <c r="F329" s="272">
        <v>561.04999999999995</v>
      </c>
      <c r="G329" s="272">
        <v>555.29999999999995</v>
      </c>
      <c r="H329" s="272">
        <v>581.29999999999995</v>
      </c>
      <c r="I329" s="272">
        <v>587.04999999999995</v>
      </c>
      <c r="J329" s="272">
        <v>594.29999999999995</v>
      </c>
      <c r="K329" s="271">
        <v>579.79999999999995</v>
      </c>
      <c r="L329" s="271">
        <v>566.79999999999995</v>
      </c>
      <c r="M329" s="271">
        <v>0.35094999999999998</v>
      </c>
      <c r="N329" s="1"/>
      <c r="O329" s="1"/>
    </row>
    <row r="330" spans="1:15" ht="12.75" customHeight="1">
      <c r="A330" s="30">
        <v>320</v>
      </c>
      <c r="B330" s="281" t="s">
        <v>438</v>
      </c>
      <c r="C330" s="271">
        <v>34</v>
      </c>
      <c r="D330" s="272">
        <v>33.949999999999996</v>
      </c>
      <c r="E330" s="272">
        <v>33.449999999999989</v>
      </c>
      <c r="F330" s="272">
        <v>32.899999999999991</v>
      </c>
      <c r="G330" s="272">
        <v>32.399999999999984</v>
      </c>
      <c r="H330" s="272">
        <v>34.499999999999993</v>
      </c>
      <c r="I330" s="272">
        <v>35.000000000000007</v>
      </c>
      <c r="J330" s="272">
        <v>35.549999999999997</v>
      </c>
      <c r="K330" s="271">
        <v>34.450000000000003</v>
      </c>
      <c r="L330" s="271">
        <v>33.4</v>
      </c>
      <c r="M330" s="271">
        <v>51.687339999999999</v>
      </c>
      <c r="N330" s="1"/>
      <c r="O330" s="1"/>
    </row>
    <row r="331" spans="1:15" ht="12.75" customHeight="1">
      <c r="A331" s="30">
        <v>321</v>
      </c>
      <c r="B331" s="281" t="s">
        <v>439</v>
      </c>
      <c r="C331" s="271">
        <v>73.8</v>
      </c>
      <c r="D331" s="272">
        <v>73.933333333333337</v>
      </c>
      <c r="E331" s="272">
        <v>72.066666666666677</v>
      </c>
      <c r="F331" s="272">
        <v>70.333333333333343</v>
      </c>
      <c r="G331" s="272">
        <v>68.466666666666683</v>
      </c>
      <c r="H331" s="272">
        <v>75.666666666666671</v>
      </c>
      <c r="I331" s="272">
        <v>77.533333333333346</v>
      </c>
      <c r="J331" s="272">
        <v>79.266666666666666</v>
      </c>
      <c r="K331" s="271">
        <v>75.8</v>
      </c>
      <c r="L331" s="271">
        <v>72.2</v>
      </c>
      <c r="M331" s="271">
        <v>66.554000000000002</v>
      </c>
      <c r="N331" s="1"/>
      <c r="O331" s="1"/>
    </row>
    <row r="332" spans="1:15" ht="12.75" customHeight="1">
      <c r="A332" s="30">
        <v>322</v>
      </c>
      <c r="B332" s="281" t="s">
        <v>167</v>
      </c>
      <c r="C332" s="271">
        <v>116.9</v>
      </c>
      <c r="D332" s="272">
        <v>116.78333333333335</v>
      </c>
      <c r="E332" s="272">
        <v>115.41666666666669</v>
      </c>
      <c r="F332" s="272">
        <v>113.93333333333334</v>
      </c>
      <c r="G332" s="272">
        <v>112.56666666666668</v>
      </c>
      <c r="H332" s="272">
        <v>118.26666666666669</v>
      </c>
      <c r="I332" s="272">
        <v>119.63333333333334</v>
      </c>
      <c r="J332" s="272">
        <v>121.1166666666667</v>
      </c>
      <c r="K332" s="271">
        <v>118.15</v>
      </c>
      <c r="L332" s="271">
        <v>115.3</v>
      </c>
      <c r="M332" s="271">
        <v>159.15165999999999</v>
      </c>
      <c r="N332" s="1"/>
      <c r="O332" s="1"/>
    </row>
    <row r="333" spans="1:15" ht="12.75" customHeight="1">
      <c r="A333" s="30">
        <v>323</v>
      </c>
      <c r="B333" s="281" t="s">
        <v>440</v>
      </c>
      <c r="C333" s="271">
        <v>266.85000000000002</v>
      </c>
      <c r="D333" s="272">
        <v>267.34999999999997</v>
      </c>
      <c r="E333" s="272">
        <v>265.04999999999995</v>
      </c>
      <c r="F333" s="272">
        <v>263.25</v>
      </c>
      <c r="G333" s="272">
        <v>260.95</v>
      </c>
      <c r="H333" s="272">
        <v>269.14999999999992</v>
      </c>
      <c r="I333" s="272">
        <v>271.45</v>
      </c>
      <c r="J333" s="272">
        <v>273.24999999999989</v>
      </c>
      <c r="K333" s="271">
        <v>269.64999999999998</v>
      </c>
      <c r="L333" s="271">
        <v>265.55</v>
      </c>
      <c r="M333" s="271">
        <v>2.87818</v>
      </c>
      <c r="N333" s="1"/>
      <c r="O333" s="1"/>
    </row>
    <row r="334" spans="1:15" ht="12.75" customHeight="1">
      <c r="A334" s="30">
        <v>324</v>
      </c>
      <c r="B334" s="281" t="s">
        <v>169</v>
      </c>
      <c r="C334" s="271">
        <v>158.5</v>
      </c>
      <c r="D334" s="272">
        <v>156.70000000000002</v>
      </c>
      <c r="E334" s="272">
        <v>154.40000000000003</v>
      </c>
      <c r="F334" s="272">
        <v>150.30000000000001</v>
      </c>
      <c r="G334" s="272">
        <v>148.00000000000003</v>
      </c>
      <c r="H334" s="272">
        <v>160.80000000000004</v>
      </c>
      <c r="I334" s="272">
        <v>163.10000000000005</v>
      </c>
      <c r="J334" s="272">
        <v>167.20000000000005</v>
      </c>
      <c r="K334" s="271">
        <v>159</v>
      </c>
      <c r="L334" s="271">
        <v>152.6</v>
      </c>
      <c r="M334" s="271">
        <v>179.98842999999999</v>
      </c>
      <c r="N334" s="1"/>
      <c r="O334" s="1"/>
    </row>
    <row r="335" spans="1:15" ht="12.75" customHeight="1">
      <c r="A335" s="30">
        <v>325</v>
      </c>
      <c r="B335" s="281" t="s">
        <v>441</v>
      </c>
      <c r="C335" s="271">
        <v>682</v>
      </c>
      <c r="D335" s="272">
        <v>683.76666666666677</v>
      </c>
      <c r="E335" s="272">
        <v>677.83333333333348</v>
      </c>
      <c r="F335" s="272">
        <v>673.66666666666674</v>
      </c>
      <c r="G335" s="272">
        <v>667.73333333333346</v>
      </c>
      <c r="H335" s="272">
        <v>687.93333333333351</v>
      </c>
      <c r="I335" s="272">
        <v>693.86666666666667</v>
      </c>
      <c r="J335" s="272">
        <v>698.03333333333353</v>
      </c>
      <c r="K335" s="271">
        <v>689.7</v>
      </c>
      <c r="L335" s="271">
        <v>679.6</v>
      </c>
      <c r="M335" s="271">
        <v>3.6325599999999998</v>
      </c>
      <c r="N335" s="1"/>
      <c r="O335" s="1"/>
    </row>
    <row r="336" spans="1:15" ht="12.75" customHeight="1">
      <c r="A336" s="30">
        <v>326</v>
      </c>
      <c r="B336" s="281" t="s">
        <v>163</v>
      </c>
      <c r="C336" s="271">
        <v>79.8</v>
      </c>
      <c r="D336" s="272">
        <v>79.983333333333334</v>
      </c>
      <c r="E336" s="272">
        <v>79.016666666666666</v>
      </c>
      <c r="F336" s="272">
        <v>78.233333333333334</v>
      </c>
      <c r="G336" s="272">
        <v>77.266666666666666</v>
      </c>
      <c r="H336" s="272">
        <v>80.766666666666666</v>
      </c>
      <c r="I336" s="272">
        <v>81.733333333333334</v>
      </c>
      <c r="J336" s="272">
        <v>82.516666666666666</v>
      </c>
      <c r="K336" s="271">
        <v>80.95</v>
      </c>
      <c r="L336" s="271">
        <v>79.2</v>
      </c>
      <c r="M336" s="271">
        <v>126.29443000000001</v>
      </c>
      <c r="N336" s="1"/>
      <c r="O336" s="1"/>
    </row>
    <row r="337" spans="1:15" ht="12.75" customHeight="1">
      <c r="A337" s="30">
        <v>327</v>
      </c>
      <c r="B337" s="281" t="s">
        <v>165</v>
      </c>
      <c r="C337" s="271">
        <v>4398.3999999999996</v>
      </c>
      <c r="D337" s="272">
        <v>4410.9000000000005</v>
      </c>
      <c r="E337" s="272">
        <v>4367.2000000000007</v>
      </c>
      <c r="F337" s="272">
        <v>4336</v>
      </c>
      <c r="G337" s="272">
        <v>4292.3</v>
      </c>
      <c r="H337" s="272">
        <v>4442.1000000000013</v>
      </c>
      <c r="I337" s="272">
        <v>4485.8</v>
      </c>
      <c r="J337" s="272">
        <v>4517.0000000000018</v>
      </c>
      <c r="K337" s="271">
        <v>4454.6000000000004</v>
      </c>
      <c r="L337" s="271">
        <v>4379.7</v>
      </c>
      <c r="M337" s="271">
        <v>0.76046000000000002</v>
      </c>
      <c r="N337" s="1"/>
      <c r="O337" s="1"/>
    </row>
    <row r="338" spans="1:15" ht="12.75" customHeight="1">
      <c r="A338" s="30">
        <v>328</v>
      </c>
      <c r="B338" s="281" t="s">
        <v>807</v>
      </c>
      <c r="C338" s="271">
        <v>642.85</v>
      </c>
      <c r="D338" s="272">
        <v>645.5</v>
      </c>
      <c r="E338" s="272">
        <v>634.35</v>
      </c>
      <c r="F338" s="272">
        <v>625.85</v>
      </c>
      <c r="G338" s="272">
        <v>614.70000000000005</v>
      </c>
      <c r="H338" s="272">
        <v>654</v>
      </c>
      <c r="I338" s="272">
        <v>665.15000000000009</v>
      </c>
      <c r="J338" s="272">
        <v>673.65</v>
      </c>
      <c r="K338" s="271">
        <v>656.65</v>
      </c>
      <c r="L338" s="271">
        <v>637</v>
      </c>
      <c r="M338" s="271">
        <v>3.1166</v>
      </c>
      <c r="N338" s="1"/>
      <c r="O338" s="1"/>
    </row>
    <row r="339" spans="1:15" ht="12.75" customHeight="1">
      <c r="A339" s="30">
        <v>329</v>
      </c>
      <c r="B339" s="281" t="s">
        <v>166</v>
      </c>
      <c r="C339" s="271">
        <v>19543.25</v>
      </c>
      <c r="D339" s="272">
        <v>19571.133333333331</v>
      </c>
      <c r="E339" s="272">
        <v>19385.816666666662</v>
      </c>
      <c r="F339" s="272">
        <v>19228.383333333331</v>
      </c>
      <c r="G339" s="272">
        <v>19043.066666666662</v>
      </c>
      <c r="H339" s="272">
        <v>19728.566666666662</v>
      </c>
      <c r="I339" s="272">
        <v>19913.883333333328</v>
      </c>
      <c r="J339" s="272">
        <v>20071.316666666662</v>
      </c>
      <c r="K339" s="271">
        <v>19756.45</v>
      </c>
      <c r="L339" s="271">
        <v>19413.7</v>
      </c>
      <c r="M339" s="271">
        <v>0.48903000000000002</v>
      </c>
      <c r="N339" s="1"/>
      <c r="O339" s="1"/>
    </row>
    <row r="340" spans="1:15" ht="12.75" customHeight="1">
      <c r="A340" s="30">
        <v>330</v>
      </c>
      <c r="B340" s="281" t="s">
        <v>442</v>
      </c>
      <c r="C340" s="271">
        <v>68.349999999999994</v>
      </c>
      <c r="D340" s="272">
        <v>68.350000000000009</v>
      </c>
      <c r="E340" s="272">
        <v>67.200000000000017</v>
      </c>
      <c r="F340" s="272">
        <v>66.050000000000011</v>
      </c>
      <c r="G340" s="272">
        <v>64.90000000000002</v>
      </c>
      <c r="H340" s="272">
        <v>69.500000000000014</v>
      </c>
      <c r="I340" s="272">
        <v>70.65000000000002</v>
      </c>
      <c r="J340" s="272">
        <v>71.800000000000011</v>
      </c>
      <c r="K340" s="271">
        <v>69.5</v>
      </c>
      <c r="L340" s="271">
        <v>67.2</v>
      </c>
      <c r="M340" s="271">
        <v>8.2101799999999994</v>
      </c>
      <c r="N340" s="1"/>
      <c r="O340" s="1"/>
    </row>
    <row r="341" spans="1:15" ht="12.75" customHeight="1">
      <c r="A341" s="30">
        <v>331</v>
      </c>
      <c r="B341" s="281" t="s">
        <v>162</v>
      </c>
      <c r="C341" s="271">
        <v>307.60000000000002</v>
      </c>
      <c r="D341" s="272">
        <v>308.83333333333331</v>
      </c>
      <c r="E341" s="272">
        <v>303.91666666666663</v>
      </c>
      <c r="F341" s="272">
        <v>300.23333333333329</v>
      </c>
      <c r="G341" s="272">
        <v>295.31666666666661</v>
      </c>
      <c r="H341" s="272">
        <v>312.51666666666665</v>
      </c>
      <c r="I341" s="272">
        <v>317.43333333333328</v>
      </c>
      <c r="J341" s="272">
        <v>321.11666666666667</v>
      </c>
      <c r="K341" s="271">
        <v>313.75</v>
      </c>
      <c r="L341" s="271">
        <v>305.14999999999998</v>
      </c>
      <c r="M341" s="271">
        <v>5.3882899999999996</v>
      </c>
      <c r="N341" s="1"/>
      <c r="O341" s="1"/>
    </row>
    <row r="342" spans="1:15" ht="12.75" customHeight="1">
      <c r="A342" s="30">
        <v>332</v>
      </c>
      <c r="B342" s="281" t="s">
        <v>860</v>
      </c>
      <c r="C342" s="271">
        <v>339.5</v>
      </c>
      <c r="D342" s="272">
        <v>337.09999999999997</v>
      </c>
      <c r="E342" s="272">
        <v>333.44999999999993</v>
      </c>
      <c r="F342" s="272">
        <v>327.39999999999998</v>
      </c>
      <c r="G342" s="272">
        <v>323.74999999999994</v>
      </c>
      <c r="H342" s="272">
        <v>343.14999999999992</v>
      </c>
      <c r="I342" s="272">
        <v>346.7999999999999</v>
      </c>
      <c r="J342" s="272">
        <v>352.84999999999991</v>
      </c>
      <c r="K342" s="271">
        <v>340.75</v>
      </c>
      <c r="L342" s="271">
        <v>331.05</v>
      </c>
      <c r="M342" s="271">
        <v>1.7395099999999999</v>
      </c>
      <c r="N342" s="1"/>
      <c r="O342" s="1"/>
    </row>
    <row r="343" spans="1:15" ht="12.75" customHeight="1">
      <c r="A343" s="30">
        <v>333</v>
      </c>
      <c r="B343" s="281" t="s">
        <v>268</v>
      </c>
      <c r="C343" s="271">
        <v>940.7</v>
      </c>
      <c r="D343" s="272">
        <v>939.75</v>
      </c>
      <c r="E343" s="272">
        <v>928.5</v>
      </c>
      <c r="F343" s="272">
        <v>916.3</v>
      </c>
      <c r="G343" s="272">
        <v>905.05</v>
      </c>
      <c r="H343" s="272">
        <v>951.95</v>
      </c>
      <c r="I343" s="272">
        <v>963.2</v>
      </c>
      <c r="J343" s="272">
        <v>975.40000000000009</v>
      </c>
      <c r="K343" s="271">
        <v>951</v>
      </c>
      <c r="L343" s="271">
        <v>927.55</v>
      </c>
      <c r="M343" s="271">
        <v>6.5233600000000003</v>
      </c>
      <c r="N343" s="1"/>
      <c r="O343" s="1"/>
    </row>
    <row r="344" spans="1:15" ht="12.75" customHeight="1">
      <c r="A344" s="30">
        <v>334</v>
      </c>
      <c r="B344" s="281" t="s">
        <v>170</v>
      </c>
      <c r="C344" s="271">
        <v>139.19999999999999</v>
      </c>
      <c r="D344" s="272">
        <v>137.46666666666667</v>
      </c>
      <c r="E344" s="272">
        <v>135.23333333333335</v>
      </c>
      <c r="F344" s="272">
        <v>131.26666666666668</v>
      </c>
      <c r="G344" s="272">
        <v>129.03333333333336</v>
      </c>
      <c r="H344" s="272">
        <v>141.43333333333334</v>
      </c>
      <c r="I344" s="272">
        <v>143.66666666666663</v>
      </c>
      <c r="J344" s="272">
        <v>147.63333333333333</v>
      </c>
      <c r="K344" s="271">
        <v>139.69999999999999</v>
      </c>
      <c r="L344" s="271">
        <v>133.5</v>
      </c>
      <c r="M344" s="271">
        <v>408.76891000000001</v>
      </c>
      <c r="N344" s="1"/>
      <c r="O344" s="1"/>
    </row>
    <row r="345" spans="1:15" ht="12.75" customHeight="1">
      <c r="A345" s="30">
        <v>335</v>
      </c>
      <c r="B345" s="281" t="s">
        <v>269</v>
      </c>
      <c r="C345" s="271">
        <v>190.35</v>
      </c>
      <c r="D345" s="272">
        <v>191.31666666666669</v>
      </c>
      <c r="E345" s="272">
        <v>188.03333333333339</v>
      </c>
      <c r="F345" s="272">
        <v>185.7166666666667</v>
      </c>
      <c r="G345" s="272">
        <v>182.43333333333339</v>
      </c>
      <c r="H345" s="272">
        <v>193.63333333333338</v>
      </c>
      <c r="I345" s="272">
        <v>196.91666666666669</v>
      </c>
      <c r="J345" s="272">
        <v>199.23333333333338</v>
      </c>
      <c r="K345" s="271">
        <v>194.6</v>
      </c>
      <c r="L345" s="271">
        <v>189</v>
      </c>
      <c r="M345" s="271">
        <v>40.294640000000001</v>
      </c>
      <c r="N345" s="1"/>
      <c r="O345" s="1"/>
    </row>
    <row r="346" spans="1:15" ht="12.75" customHeight="1">
      <c r="A346" s="30">
        <v>336</v>
      </c>
      <c r="B346" s="281" t="s">
        <v>841</v>
      </c>
      <c r="C346" s="271">
        <v>787.3</v>
      </c>
      <c r="D346" s="272">
        <v>792.75</v>
      </c>
      <c r="E346" s="272">
        <v>769.55</v>
      </c>
      <c r="F346" s="272">
        <v>751.8</v>
      </c>
      <c r="G346" s="272">
        <v>728.59999999999991</v>
      </c>
      <c r="H346" s="272">
        <v>810.5</v>
      </c>
      <c r="I346" s="272">
        <v>833.7</v>
      </c>
      <c r="J346" s="272">
        <v>851.45</v>
      </c>
      <c r="K346" s="271">
        <v>815.95</v>
      </c>
      <c r="L346" s="271">
        <v>775</v>
      </c>
      <c r="M346" s="271">
        <v>69.720730000000003</v>
      </c>
      <c r="N346" s="1"/>
      <c r="O346" s="1"/>
    </row>
    <row r="347" spans="1:15" ht="12.75" customHeight="1">
      <c r="A347" s="30">
        <v>337</v>
      </c>
      <c r="B347" s="281" t="s">
        <v>443</v>
      </c>
      <c r="C347" s="271">
        <v>3377.7</v>
      </c>
      <c r="D347" s="272">
        <v>3381.9</v>
      </c>
      <c r="E347" s="272">
        <v>3351.8</v>
      </c>
      <c r="F347" s="272">
        <v>3325.9</v>
      </c>
      <c r="G347" s="272">
        <v>3295.8</v>
      </c>
      <c r="H347" s="272">
        <v>3407.8</v>
      </c>
      <c r="I347" s="272">
        <v>3437.8999999999996</v>
      </c>
      <c r="J347" s="272">
        <v>3463.8</v>
      </c>
      <c r="K347" s="271">
        <v>3412</v>
      </c>
      <c r="L347" s="271">
        <v>3356</v>
      </c>
      <c r="M347" s="271">
        <v>0.48279</v>
      </c>
      <c r="N347" s="1"/>
      <c r="O347" s="1"/>
    </row>
    <row r="348" spans="1:15" ht="12.75" customHeight="1">
      <c r="A348" s="30">
        <v>338</v>
      </c>
      <c r="B348" s="281" t="s">
        <v>444</v>
      </c>
      <c r="C348" s="271">
        <v>264.8</v>
      </c>
      <c r="D348" s="272">
        <v>265.15000000000003</v>
      </c>
      <c r="E348" s="272">
        <v>261.75000000000006</v>
      </c>
      <c r="F348" s="272">
        <v>258.70000000000005</v>
      </c>
      <c r="G348" s="272">
        <v>255.30000000000007</v>
      </c>
      <c r="H348" s="272">
        <v>268.20000000000005</v>
      </c>
      <c r="I348" s="272">
        <v>271.60000000000002</v>
      </c>
      <c r="J348" s="272">
        <v>274.65000000000003</v>
      </c>
      <c r="K348" s="271">
        <v>268.55</v>
      </c>
      <c r="L348" s="271">
        <v>262.10000000000002</v>
      </c>
      <c r="M348" s="271">
        <v>2.0416099999999999</v>
      </c>
      <c r="N348" s="1"/>
      <c r="O348" s="1"/>
    </row>
    <row r="349" spans="1:15" ht="12.75" customHeight="1">
      <c r="A349" s="30">
        <v>339</v>
      </c>
      <c r="B349" s="281" t="s">
        <v>842</v>
      </c>
      <c r="C349" s="271">
        <v>573.15</v>
      </c>
      <c r="D349" s="272">
        <v>572.73333333333323</v>
      </c>
      <c r="E349" s="272">
        <v>560.81666666666649</v>
      </c>
      <c r="F349" s="272">
        <v>548.48333333333323</v>
      </c>
      <c r="G349" s="272">
        <v>536.56666666666649</v>
      </c>
      <c r="H349" s="272">
        <v>585.06666666666649</v>
      </c>
      <c r="I349" s="272">
        <v>596.98333333333323</v>
      </c>
      <c r="J349" s="272">
        <v>609.31666666666649</v>
      </c>
      <c r="K349" s="271">
        <v>584.65</v>
      </c>
      <c r="L349" s="271">
        <v>560.4</v>
      </c>
      <c r="M349" s="271">
        <v>7.8823499999999997</v>
      </c>
      <c r="N349" s="1"/>
      <c r="O349" s="1"/>
    </row>
    <row r="350" spans="1:15" ht="12.75" customHeight="1">
      <c r="A350" s="30">
        <v>340</v>
      </c>
      <c r="B350" s="281" t="s">
        <v>824</v>
      </c>
      <c r="C350" s="271">
        <v>124.3</v>
      </c>
      <c r="D350" s="272">
        <v>124.14999999999999</v>
      </c>
      <c r="E350" s="272">
        <v>120.64999999999998</v>
      </c>
      <c r="F350" s="272">
        <v>116.99999999999999</v>
      </c>
      <c r="G350" s="272">
        <v>113.49999999999997</v>
      </c>
      <c r="H350" s="272">
        <v>127.79999999999998</v>
      </c>
      <c r="I350" s="272">
        <v>131.30000000000001</v>
      </c>
      <c r="J350" s="272">
        <v>134.94999999999999</v>
      </c>
      <c r="K350" s="271">
        <v>127.65</v>
      </c>
      <c r="L350" s="271">
        <v>120.5</v>
      </c>
      <c r="M350" s="271">
        <v>26.98734</v>
      </c>
      <c r="N350" s="1"/>
      <c r="O350" s="1"/>
    </row>
    <row r="351" spans="1:15" ht="12.75" customHeight="1">
      <c r="A351" s="30">
        <v>341</v>
      </c>
      <c r="B351" s="281" t="s">
        <v>177</v>
      </c>
      <c r="C351" s="271">
        <v>3350.85</v>
      </c>
      <c r="D351" s="272">
        <v>3323.8833333333337</v>
      </c>
      <c r="E351" s="272">
        <v>3278.7666666666673</v>
      </c>
      <c r="F351" s="272">
        <v>3206.6833333333338</v>
      </c>
      <c r="G351" s="272">
        <v>3161.5666666666675</v>
      </c>
      <c r="H351" s="272">
        <v>3395.9666666666672</v>
      </c>
      <c r="I351" s="272">
        <v>3441.083333333333</v>
      </c>
      <c r="J351" s="272">
        <v>3513.166666666667</v>
      </c>
      <c r="K351" s="271">
        <v>3369</v>
      </c>
      <c r="L351" s="271">
        <v>3251.8</v>
      </c>
      <c r="M351" s="271">
        <v>1.9920599999999999</v>
      </c>
      <c r="N351" s="1"/>
      <c r="O351" s="1"/>
    </row>
    <row r="352" spans="1:15" ht="12.75" customHeight="1">
      <c r="A352" s="30">
        <v>342</v>
      </c>
      <c r="B352" s="281" t="s">
        <v>446</v>
      </c>
      <c r="C352" s="271">
        <v>365.7</v>
      </c>
      <c r="D352" s="272">
        <v>360.39999999999992</v>
      </c>
      <c r="E352" s="272">
        <v>351.39999999999986</v>
      </c>
      <c r="F352" s="272">
        <v>337.09999999999997</v>
      </c>
      <c r="G352" s="272">
        <v>328.09999999999991</v>
      </c>
      <c r="H352" s="272">
        <v>374.69999999999982</v>
      </c>
      <c r="I352" s="272">
        <v>383.69999999999993</v>
      </c>
      <c r="J352" s="272">
        <v>397.99999999999977</v>
      </c>
      <c r="K352" s="271">
        <v>369.4</v>
      </c>
      <c r="L352" s="271">
        <v>346.1</v>
      </c>
      <c r="M352" s="271">
        <v>18.956230000000001</v>
      </c>
      <c r="N352" s="1"/>
      <c r="O352" s="1"/>
    </row>
    <row r="353" spans="1:15" ht="12.75" customHeight="1">
      <c r="A353" s="30">
        <v>343</v>
      </c>
      <c r="B353" s="281" t="s">
        <v>447</v>
      </c>
      <c r="C353" s="271">
        <v>257</v>
      </c>
      <c r="D353" s="272">
        <v>258.33333333333331</v>
      </c>
      <c r="E353" s="272">
        <v>254.66666666666663</v>
      </c>
      <c r="F353" s="272">
        <v>252.33333333333331</v>
      </c>
      <c r="G353" s="272">
        <v>248.66666666666663</v>
      </c>
      <c r="H353" s="272">
        <v>260.66666666666663</v>
      </c>
      <c r="I353" s="272">
        <v>264.33333333333326</v>
      </c>
      <c r="J353" s="272">
        <v>266.66666666666663</v>
      </c>
      <c r="K353" s="271">
        <v>262</v>
      </c>
      <c r="L353" s="271">
        <v>256</v>
      </c>
      <c r="M353" s="271">
        <v>5.3389300000000004</v>
      </c>
      <c r="N353" s="1"/>
      <c r="O353" s="1"/>
    </row>
    <row r="354" spans="1:15" ht="12.75" customHeight="1">
      <c r="A354" s="30">
        <v>344</v>
      </c>
      <c r="B354" s="281" t="s">
        <v>181</v>
      </c>
      <c r="C354" s="271">
        <v>2014.3</v>
      </c>
      <c r="D354" s="272">
        <v>2029.7333333333333</v>
      </c>
      <c r="E354" s="272">
        <v>1989.5666666666666</v>
      </c>
      <c r="F354" s="272">
        <v>1964.8333333333333</v>
      </c>
      <c r="G354" s="272">
        <v>1924.6666666666665</v>
      </c>
      <c r="H354" s="272">
        <v>2054.4666666666667</v>
      </c>
      <c r="I354" s="272">
        <v>2094.6333333333332</v>
      </c>
      <c r="J354" s="272">
        <v>2119.3666666666668</v>
      </c>
      <c r="K354" s="271">
        <v>2069.9</v>
      </c>
      <c r="L354" s="271">
        <v>2005</v>
      </c>
      <c r="M354" s="271">
        <v>4.5587299999999997</v>
      </c>
      <c r="N354" s="1"/>
      <c r="O354" s="1"/>
    </row>
    <row r="355" spans="1:15" ht="12.75" customHeight="1">
      <c r="A355" s="30">
        <v>345</v>
      </c>
      <c r="B355" s="281" t="s">
        <v>171</v>
      </c>
      <c r="C355" s="271">
        <v>49137.35</v>
      </c>
      <c r="D355" s="272">
        <v>49367.116666666669</v>
      </c>
      <c r="E355" s="272">
        <v>48384.233333333337</v>
      </c>
      <c r="F355" s="272">
        <v>47631.116666666669</v>
      </c>
      <c r="G355" s="272">
        <v>46648.233333333337</v>
      </c>
      <c r="H355" s="272">
        <v>50120.233333333337</v>
      </c>
      <c r="I355" s="272">
        <v>51103.116666666669</v>
      </c>
      <c r="J355" s="272">
        <v>51856.233333333337</v>
      </c>
      <c r="K355" s="271">
        <v>50350</v>
      </c>
      <c r="L355" s="271">
        <v>48614</v>
      </c>
      <c r="M355" s="271">
        <v>0.41032000000000002</v>
      </c>
      <c r="N355" s="1"/>
      <c r="O355" s="1"/>
    </row>
    <row r="356" spans="1:15" ht="12.75" customHeight="1">
      <c r="A356" s="30">
        <v>346</v>
      </c>
      <c r="B356" s="281" t="s">
        <v>448</v>
      </c>
      <c r="C356" s="271">
        <v>3723.4</v>
      </c>
      <c r="D356" s="272">
        <v>3713.4833333333336</v>
      </c>
      <c r="E356" s="272">
        <v>3679.9666666666672</v>
      </c>
      <c r="F356" s="272">
        <v>3636.5333333333338</v>
      </c>
      <c r="G356" s="272">
        <v>3603.0166666666673</v>
      </c>
      <c r="H356" s="272">
        <v>3756.916666666667</v>
      </c>
      <c r="I356" s="272">
        <v>3790.4333333333334</v>
      </c>
      <c r="J356" s="272">
        <v>3833.8666666666668</v>
      </c>
      <c r="K356" s="271">
        <v>3747</v>
      </c>
      <c r="L356" s="271">
        <v>3670.05</v>
      </c>
      <c r="M356" s="271">
        <v>2.0550799999999998</v>
      </c>
      <c r="N356" s="1"/>
      <c r="O356" s="1"/>
    </row>
    <row r="357" spans="1:15" ht="12.75" customHeight="1">
      <c r="A357" s="30">
        <v>347</v>
      </c>
      <c r="B357" s="281" t="s">
        <v>173</v>
      </c>
      <c r="C357" s="271">
        <v>214</v>
      </c>
      <c r="D357" s="272">
        <v>213.76666666666665</v>
      </c>
      <c r="E357" s="272">
        <v>211.7833333333333</v>
      </c>
      <c r="F357" s="272">
        <v>209.56666666666666</v>
      </c>
      <c r="G357" s="272">
        <v>207.58333333333331</v>
      </c>
      <c r="H357" s="272">
        <v>215.98333333333329</v>
      </c>
      <c r="I357" s="272">
        <v>217.96666666666664</v>
      </c>
      <c r="J357" s="272">
        <v>220.18333333333328</v>
      </c>
      <c r="K357" s="271">
        <v>215.75</v>
      </c>
      <c r="L357" s="271">
        <v>211.55</v>
      </c>
      <c r="M357" s="271">
        <v>15.79518</v>
      </c>
      <c r="N357" s="1"/>
      <c r="O357" s="1"/>
    </row>
    <row r="358" spans="1:15" ht="12.75" customHeight="1">
      <c r="A358" s="30">
        <v>348</v>
      </c>
      <c r="B358" s="281" t="s">
        <v>175</v>
      </c>
      <c r="C358" s="271">
        <v>4222.2</v>
      </c>
      <c r="D358" s="272">
        <v>4218.6166666666659</v>
      </c>
      <c r="E358" s="272">
        <v>4195.5833333333321</v>
      </c>
      <c r="F358" s="272">
        <v>4168.9666666666662</v>
      </c>
      <c r="G358" s="272">
        <v>4145.9333333333325</v>
      </c>
      <c r="H358" s="272">
        <v>4245.2333333333318</v>
      </c>
      <c r="I358" s="272">
        <v>4268.2666666666664</v>
      </c>
      <c r="J358" s="272">
        <v>4294.8833333333314</v>
      </c>
      <c r="K358" s="271">
        <v>4241.6499999999996</v>
      </c>
      <c r="L358" s="271">
        <v>4192</v>
      </c>
      <c r="M358" s="271">
        <v>0.97365000000000002</v>
      </c>
      <c r="N358" s="1"/>
      <c r="O358" s="1"/>
    </row>
    <row r="359" spans="1:15" ht="12.75" customHeight="1">
      <c r="A359" s="30">
        <v>349</v>
      </c>
      <c r="B359" s="281" t="s">
        <v>450</v>
      </c>
      <c r="C359" s="271">
        <v>1312.35</v>
      </c>
      <c r="D359" s="272">
        <v>1333.7833333333333</v>
      </c>
      <c r="E359" s="272">
        <v>1268.5666666666666</v>
      </c>
      <c r="F359" s="272">
        <v>1224.7833333333333</v>
      </c>
      <c r="G359" s="272">
        <v>1159.5666666666666</v>
      </c>
      <c r="H359" s="272">
        <v>1377.5666666666666</v>
      </c>
      <c r="I359" s="272">
        <v>1442.7833333333333</v>
      </c>
      <c r="J359" s="272">
        <v>1486.5666666666666</v>
      </c>
      <c r="K359" s="271">
        <v>1399</v>
      </c>
      <c r="L359" s="271">
        <v>1290</v>
      </c>
      <c r="M359" s="271">
        <v>15.601050000000001</v>
      </c>
      <c r="N359" s="1"/>
      <c r="O359" s="1"/>
    </row>
    <row r="360" spans="1:15" ht="12.75" customHeight="1">
      <c r="A360" s="30">
        <v>350</v>
      </c>
      <c r="B360" s="281" t="s">
        <v>176</v>
      </c>
      <c r="C360" s="271">
        <v>2622.5</v>
      </c>
      <c r="D360" s="272">
        <v>2631.8666666666668</v>
      </c>
      <c r="E360" s="272">
        <v>2608.7833333333338</v>
      </c>
      <c r="F360" s="272">
        <v>2595.0666666666671</v>
      </c>
      <c r="G360" s="272">
        <v>2571.983333333334</v>
      </c>
      <c r="H360" s="272">
        <v>2645.5833333333335</v>
      </c>
      <c r="I360" s="272">
        <v>2668.6666666666665</v>
      </c>
      <c r="J360" s="272">
        <v>2682.3833333333332</v>
      </c>
      <c r="K360" s="271">
        <v>2654.95</v>
      </c>
      <c r="L360" s="271">
        <v>2618.15</v>
      </c>
      <c r="M360" s="271">
        <v>5.0906500000000001</v>
      </c>
      <c r="N360" s="1"/>
      <c r="O360" s="1"/>
    </row>
    <row r="361" spans="1:15" ht="12.75" customHeight="1">
      <c r="A361" s="30">
        <v>351</v>
      </c>
      <c r="B361" s="281" t="s">
        <v>172</v>
      </c>
      <c r="C361" s="271">
        <v>1921.35</v>
      </c>
      <c r="D361" s="272">
        <v>1912.45</v>
      </c>
      <c r="E361" s="272">
        <v>1897.9</v>
      </c>
      <c r="F361" s="272">
        <v>1874.45</v>
      </c>
      <c r="G361" s="272">
        <v>1859.9</v>
      </c>
      <c r="H361" s="272">
        <v>1935.9</v>
      </c>
      <c r="I361" s="272">
        <v>1950.4499999999998</v>
      </c>
      <c r="J361" s="272">
        <v>1973.9</v>
      </c>
      <c r="K361" s="271">
        <v>1927</v>
      </c>
      <c r="L361" s="271">
        <v>1889</v>
      </c>
      <c r="M361" s="271">
        <v>10.30922</v>
      </c>
      <c r="N361" s="1"/>
      <c r="O361" s="1"/>
    </row>
    <row r="362" spans="1:15" ht="12.75" customHeight="1">
      <c r="A362" s="30">
        <v>352</v>
      </c>
      <c r="B362" s="281" t="s">
        <v>451</v>
      </c>
      <c r="C362" s="271">
        <v>732.7</v>
      </c>
      <c r="D362" s="272">
        <v>736.63333333333333</v>
      </c>
      <c r="E362" s="272">
        <v>725.06666666666661</v>
      </c>
      <c r="F362" s="272">
        <v>717.43333333333328</v>
      </c>
      <c r="G362" s="272">
        <v>705.86666666666656</v>
      </c>
      <c r="H362" s="272">
        <v>744.26666666666665</v>
      </c>
      <c r="I362" s="272">
        <v>755.83333333333348</v>
      </c>
      <c r="J362" s="272">
        <v>763.4666666666667</v>
      </c>
      <c r="K362" s="271">
        <v>748.2</v>
      </c>
      <c r="L362" s="271">
        <v>729</v>
      </c>
      <c r="M362" s="271">
        <v>0.48515000000000003</v>
      </c>
      <c r="N362" s="1"/>
      <c r="O362" s="1"/>
    </row>
    <row r="363" spans="1:15" ht="12.75" customHeight="1">
      <c r="A363" s="30">
        <v>353</v>
      </c>
      <c r="B363" s="281" t="s">
        <v>270</v>
      </c>
      <c r="C363" s="271">
        <v>2409.4499999999998</v>
      </c>
      <c r="D363" s="272">
        <v>2411.4833333333331</v>
      </c>
      <c r="E363" s="272">
        <v>2382.9666666666662</v>
      </c>
      <c r="F363" s="272">
        <v>2356.4833333333331</v>
      </c>
      <c r="G363" s="272">
        <v>2327.9666666666662</v>
      </c>
      <c r="H363" s="272">
        <v>2437.9666666666662</v>
      </c>
      <c r="I363" s="272">
        <v>2466.4833333333336</v>
      </c>
      <c r="J363" s="272">
        <v>2492.9666666666662</v>
      </c>
      <c r="K363" s="271">
        <v>2440</v>
      </c>
      <c r="L363" s="271">
        <v>2385</v>
      </c>
      <c r="M363" s="271">
        <v>1.68815</v>
      </c>
      <c r="N363" s="1"/>
      <c r="O363" s="1"/>
    </row>
    <row r="364" spans="1:15" ht="12.75" customHeight="1">
      <c r="A364" s="30">
        <v>354</v>
      </c>
      <c r="B364" s="281" t="s">
        <v>452</v>
      </c>
      <c r="C364" s="271">
        <v>2214</v>
      </c>
      <c r="D364" s="272">
        <v>2229.6333333333332</v>
      </c>
      <c r="E364" s="272">
        <v>2169.4666666666662</v>
      </c>
      <c r="F364" s="272">
        <v>2124.9333333333329</v>
      </c>
      <c r="G364" s="272">
        <v>2064.766666666666</v>
      </c>
      <c r="H364" s="272">
        <v>2274.1666666666665</v>
      </c>
      <c r="I364" s="272">
        <v>2334.3333333333335</v>
      </c>
      <c r="J364" s="272">
        <v>2378.8666666666668</v>
      </c>
      <c r="K364" s="271">
        <v>2289.8000000000002</v>
      </c>
      <c r="L364" s="271">
        <v>2185.1</v>
      </c>
      <c r="M364" s="271">
        <v>2.4129900000000002</v>
      </c>
      <c r="N364" s="1"/>
      <c r="O364" s="1"/>
    </row>
    <row r="365" spans="1:15" ht="12.75" customHeight="1">
      <c r="A365" s="30">
        <v>355</v>
      </c>
      <c r="B365" s="281" t="s">
        <v>808</v>
      </c>
      <c r="C365" s="271">
        <v>292.3</v>
      </c>
      <c r="D365" s="272">
        <v>289.58333333333337</v>
      </c>
      <c r="E365" s="272">
        <v>283.06666666666672</v>
      </c>
      <c r="F365" s="272">
        <v>273.83333333333337</v>
      </c>
      <c r="G365" s="272">
        <v>267.31666666666672</v>
      </c>
      <c r="H365" s="272">
        <v>298.81666666666672</v>
      </c>
      <c r="I365" s="272">
        <v>305.33333333333337</v>
      </c>
      <c r="J365" s="272">
        <v>314.56666666666672</v>
      </c>
      <c r="K365" s="271">
        <v>296.10000000000002</v>
      </c>
      <c r="L365" s="271">
        <v>280.35000000000002</v>
      </c>
      <c r="M365" s="271">
        <v>75.418059999999997</v>
      </c>
      <c r="N365" s="1"/>
      <c r="O365" s="1"/>
    </row>
    <row r="366" spans="1:15" ht="12.75" customHeight="1">
      <c r="A366" s="30">
        <v>356</v>
      </c>
      <c r="B366" s="281" t="s">
        <v>174</v>
      </c>
      <c r="C366" s="271">
        <v>120.75</v>
      </c>
      <c r="D366" s="272">
        <v>120.76666666666665</v>
      </c>
      <c r="E366" s="272">
        <v>119.0833333333333</v>
      </c>
      <c r="F366" s="272">
        <v>117.41666666666664</v>
      </c>
      <c r="G366" s="272">
        <v>115.73333333333329</v>
      </c>
      <c r="H366" s="272">
        <v>122.43333333333331</v>
      </c>
      <c r="I366" s="272">
        <v>124.11666666666665</v>
      </c>
      <c r="J366" s="272">
        <v>125.78333333333332</v>
      </c>
      <c r="K366" s="271">
        <v>122.45</v>
      </c>
      <c r="L366" s="271">
        <v>119.1</v>
      </c>
      <c r="M366" s="271">
        <v>63.419469999999997</v>
      </c>
      <c r="N366" s="1"/>
      <c r="O366" s="1"/>
    </row>
    <row r="367" spans="1:15" ht="12.75" customHeight="1">
      <c r="A367" s="30">
        <v>357</v>
      </c>
      <c r="B367" s="281" t="s">
        <v>179</v>
      </c>
      <c r="C367" s="271">
        <v>228.05</v>
      </c>
      <c r="D367" s="272">
        <v>226.21666666666667</v>
      </c>
      <c r="E367" s="272">
        <v>223.83333333333334</v>
      </c>
      <c r="F367" s="272">
        <v>219.61666666666667</v>
      </c>
      <c r="G367" s="272">
        <v>217.23333333333335</v>
      </c>
      <c r="H367" s="272">
        <v>230.43333333333334</v>
      </c>
      <c r="I367" s="272">
        <v>232.81666666666666</v>
      </c>
      <c r="J367" s="272">
        <v>237.03333333333333</v>
      </c>
      <c r="K367" s="271">
        <v>228.6</v>
      </c>
      <c r="L367" s="271">
        <v>222</v>
      </c>
      <c r="M367" s="271">
        <v>99.592969999999994</v>
      </c>
      <c r="N367" s="1"/>
      <c r="O367" s="1"/>
    </row>
    <row r="368" spans="1:15" ht="12.75" customHeight="1">
      <c r="A368" s="30">
        <v>358</v>
      </c>
      <c r="B368" s="281" t="s">
        <v>809</v>
      </c>
      <c r="C368" s="271">
        <v>386.15</v>
      </c>
      <c r="D368" s="272">
        <v>383.63333333333338</v>
      </c>
      <c r="E368" s="272">
        <v>379.86666666666679</v>
      </c>
      <c r="F368" s="272">
        <v>373.58333333333343</v>
      </c>
      <c r="G368" s="272">
        <v>369.81666666666683</v>
      </c>
      <c r="H368" s="272">
        <v>389.91666666666674</v>
      </c>
      <c r="I368" s="272">
        <v>393.68333333333328</v>
      </c>
      <c r="J368" s="272">
        <v>399.9666666666667</v>
      </c>
      <c r="K368" s="271">
        <v>387.4</v>
      </c>
      <c r="L368" s="271">
        <v>377.35</v>
      </c>
      <c r="M368" s="271">
        <v>4.1912900000000004</v>
      </c>
      <c r="N368" s="1"/>
      <c r="O368" s="1"/>
    </row>
    <row r="369" spans="1:15" ht="12.75" customHeight="1">
      <c r="A369" s="30">
        <v>359</v>
      </c>
      <c r="B369" s="281" t="s">
        <v>271</v>
      </c>
      <c r="C369" s="271">
        <v>464.45</v>
      </c>
      <c r="D369" s="272">
        <v>465.2166666666667</v>
      </c>
      <c r="E369" s="272">
        <v>456.43333333333339</v>
      </c>
      <c r="F369" s="272">
        <v>448.41666666666669</v>
      </c>
      <c r="G369" s="272">
        <v>439.63333333333338</v>
      </c>
      <c r="H369" s="272">
        <v>473.23333333333341</v>
      </c>
      <c r="I369" s="272">
        <v>482.01666666666671</v>
      </c>
      <c r="J369" s="272">
        <v>490.03333333333342</v>
      </c>
      <c r="K369" s="271">
        <v>474</v>
      </c>
      <c r="L369" s="271">
        <v>457.2</v>
      </c>
      <c r="M369" s="271">
        <v>10.235910000000001</v>
      </c>
      <c r="N369" s="1"/>
      <c r="O369" s="1"/>
    </row>
    <row r="370" spans="1:15" ht="12.75" customHeight="1">
      <c r="A370" s="30">
        <v>360</v>
      </c>
      <c r="B370" s="281" t="s">
        <v>453</v>
      </c>
      <c r="C370" s="271">
        <v>599.85</v>
      </c>
      <c r="D370" s="272">
        <v>601.11666666666667</v>
      </c>
      <c r="E370" s="272">
        <v>596.5333333333333</v>
      </c>
      <c r="F370" s="272">
        <v>593.21666666666658</v>
      </c>
      <c r="G370" s="272">
        <v>588.63333333333321</v>
      </c>
      <c r="H370" s="272">
        <v>604.43333333333339</v>
      </c>
      <c r="I370" s="272">
        <v>609.01666666666665</v>
      </c>
      <c r="J370" s="272">
        <v>612.33333333333348</v>
      </c>
      <c r="K370" s="271">
        <v>605.70000000000005</v>
      </c>
      <c r="L370" s="271">
        <v>597.79999999999995</v>
      </c>
      <c r="M370" s="271">
        <v>1.4171400000000001</v>
      </c>
      <c r="N370" s="1"/>
      <c r="O370" s="1"/>
    </row>
    <row r="371" spans="1:15" ht="12.75" customHeight="1">
      <c r="A371" s="30">
        <v>361</v>
      </c>
      <c r="B371" s="281" t="s">
        <v>454</v>
      </c>
      <c r="C371" s="271">
        <v>120.85</v>
      </c>
      <c r="D371" s="272">
        <v>121.48333333333333</v>
      </c>
      <c r="E371" s="272">
        <v>118.86666666666667</v>
      </c>
      <c r="F371" s="272">
        <v>116.88333333333334</v>
      </c>
      <c r="G371" s="272">
        <v>114.26666666666668</v>
      </c>
      <c r="H371" s="272">
        <v>123.46666666666667</v>
      </c>
      <c r="I371" s="272">
        <v>126.08333333333331</v>
      </c>
      <c r="J371" s="272">
        <v>128.06666666666666</v>
      </c>
      <c r="K371" s="271">
        <v>124.1</v>
      </c>
      <c r="L371" s="271">
        <v>119.5</v>
      </c>
      <c r="M371" s="271">
        <v>3.7162799999999998</v>
      </c>
      <c r="N371" s="1"/>
      <c r="O371" s="1"/>
    </row>
    <row r="372" spans="1:15" ht="12.75" customHeight="1">
      <c r="A372" s="30">
        <v>362</v>
      </c>
      <c r="B372" s="281" t="s">
        <v>861</v>
      </c>
      <c r="C372" s="271">
        <v>1269.9000000000001</v>
      </c>
      <c r="D372" s="272">
        <v>1260.9333333333332</v>
      </c>
      <c r="E372" s="272">
        <v>1241.0666666666664</v>
      </c>
      <c r="F372" s="272">
        <v>1212.2333333333331</v>
      </c>
      <c r="G372" s="272">
        <v>1192.3666666666663</v>
      </c>
      <c r="H372" s="272">
        <v>1289.7666666666664</v>
      </c>
      <c r="I372" s="272">
        <v>1309.6333333333332</v>
      </c>
      <c r="J372" s="272">
        <v>1338.4666666666665</v>
      </c>
      <c r="K372" s="271">
        <v>1280.8</v>
      </c>
      <c r="L372" s="271">
        <v>1232.0999999999999</v>
      </c>
      <c r="M372" s="271">
        <v>0.23391000000000001</v>
      </c>
      <c r="N372" s="1"/>
      <c r="O372" s="1"/>
    </row>
    <row r="373" spans="1:15" ht="12.75" customHeight="1">
      <c r="A373" s="30">
        <v>363</v>
      </c>
      <c r="B373" s="281" t="s">
        <v>455</v>
      </c>
      <c r="C373" s="271">
        <v>4370.5</v>
      </c>
      <c r="D373" s="272">
        <v>4368.8666666666668</v>
      </c>
      <c r="E373" s="272">
        <v>4352.6333333333332</v>
      </c>
      <c r="F373" s="272">
        <v>4334.7666666666664</v>
      </c>
      <c r="G373" s="272">
        <v>4318.5333333333328</v>
      </c>
      <c r="H373" s="272">
        <v>4386.7333333333336</v>
      </c>
      <c r="I373" s="272">
        <v>4402.9666666666672</v>
      </c>
      <c r="J373" s="272">
        <v>4420.8333333333339</v>
      </c>
      <c r="K373" s="271">
        <v>4385.1000000000004</v>
      </c>
      <c r="L373" s="271">
        <v>4351</v>
      </c>
      <c r="M373" s="271">
        <v>2.188E-2</v>
      </c>
      <c r="N373" s="1"/>
      <c r="O373" s="1"/>
    </row>
    <row r="374" spans="1:15" ht="12.75" customHeight="1">
      <c r="A374" s="30">
        <v>364</v>
      </c>
      <c r="B374" s="281" t="s">
        <v>272</v>
      </c>
      <c r="C374" s="271">
        <v>14773.45</v>
      </c>
      <c r="D374" s="272">
        <v>14698.516666666668</v>
      </c>
      <c r="E374" s="272">
        <v>14519.033333333336</v>
      </c>
      <c r="F374" s="272">
        <v>14264.616666666669</v>
      </c>
      <c r="G374" s="272">
        <v>14085.133333333337</v>
      </c>
      <c r="H374" s="272">
        <v>14952.933333333336</v>
      </c>
      <c r="I374" s="272">
        <v>15132.41666666667</v>
      </c>
      <c r="J374" s="272">
        <v>15386.833333333336</v>
      </c>
      <c r="K374" s="271">
        <v>14878</v>
      </c>
      <c r="L374" s="271">
        <v>14444.1</v>
      </c>
      <c r="M374" s="271">
        <v>5.1860000000000003E-2</v>
      </c>
      <c r="N374" s="1"/>
      <c r="O374" s="1"/>
    </row>
    <row r="375" spans="1:15" ht="12.75" customHeight="1">
      <c r="A375" s="30">
        <v>365</v>
      </c>
      <c r="B375" s="281" t="s">
        <v>178</v>
      </c>
      <c r="C375" s="271">
        <v>33.299999999999997</v>
      </c>
      <c r="D375" s="272">
        <v>33.366666666666667</v>
      </c>
      <c r="E375" s="272">
        <v>33.183333333333337</v>
      </c>
      <c r="F375" s="272">
        <v>33.06666666666667</v>
      </c>
      <c r="G375" s="272">
        <v>32.88333333333334</v>
      </c>
      <c r="H375" s="272">
        <v>33.483333333333334</v>
      </c>
      <c r="I375" s="272">
        <v>33.666666666666657</v>
      </c>
      <c r="J375" s="272">
        <v>33.783333333333331</v>
      </c>
      <c r="K375" s="271">
        <v>33.549999999999997</v>
      </c>
      <c r="L375" s="271">
        <v>33.25</v>
      </c>
      <c r="M375" s="271">
        <v>141.38</v>
      </c>
      <c r="N375" s="1"/>
      <c r="O375" s="1"/>
    </row>
    <row r="376" spans="1:15" ht="12.75" customHeight="1">
      <c r="A376" s="30">
        <v>366</v>
      </c>
      <c r="B376" s="281" t="s">
        <v>456</v>
      </c>
      <c r="C376" s="271">
        <v>586.45000000000005</v>
      </c>
      <c r="D376" s="272">
        <v>589.83333333333337</v>
      </c>
      <c r="E376" s="272">
        <v>573.66666666666674</v>
      </c>
      <c r="F376" s="272">
        <v>560.88333333333333</v>
      </c>
      <c r="G376" s="272">
        <v>544.7166666666667</v>
      </c>
      <c r="H376" s="272">
        <v>602.61666666666679</v>
      </c>
      <c r="I376" s="272">
        <v>618.78333333333353</v>
      </c>
      <c r="J376" s="272">
        <v>631.56666666666683</v>
      </c>
      <c r="K376" s="271">
        <v>606</v>
      </c>
      <c r="L376" s="271">
        <v>577.04999999999995</v>
      </c>
      <c r="M376" s="271">
        <v>5.70031</v>
      </c>
      <c r="N376" s="1"/>
      <c r="O376" s="1"/>
    </row>
    <row r="377" spans="1:15" ht="12.75" customHeight="1">
      <c r="A377" s="30">
        <v>367</v>
      </c>
      <c r="B377" s="281" t="s">
        <v>183</v>
      </c>
      <c r="C377" s="271">
        <v>98.1</v>
      </c>
      <c r="D377" s="272">
        <v>97.916666666666671</v>
      </c>
      <c r="E377" s="272">
        <v>96.933333333333337</v>
      </c>
      <c r="F377" s="272">
        <v>95.766666666666666</v>
      </c>
      <c r="G377" s="272">
        <v>94.783333333333331</v>
      </c>
      <c r="H377" s="272">
        <v>99.083333333333343</v>
      </c>
      <c r="I377" s="272">
        <v>100.06666666666666</v>
      </c>
      <c r="J377" s="272">
        <v>101.23333333333335</v>
      </c>
      <c r="K377" s="271">
        <v>98.9</v>
      </c>
      <c r="L377" s="271">
        <v>96.75</v>
      </c>
      <c r="M377" s="271">
        <v>85.869720000000001</v>
      </c>
      <c r="N377" s="1"/>
      <c r="O377" s="1"/>
    </row>
    <row r="378" spans="1:15" ht="12.75" customHeight="1">
      <c r="A378" s="30">
        <v>368</v>
      </c>
      <c r="B378" s="281" t="s">
        <v>184</v>
      </c>
      <c r="C378" s="271">
        <v>137.1</v>
      </c>
      <c r="D378" s="272">
        <v>136.79999999999998</v>
      </c>
      <c r="E378" s="272">
        <v>135.74999999999997</v>
      </c>
      <c r="F378" s="272">
        <v>134.39999999999998</v>
      </c>
      <c r="G378" s="272">
        <v>133.34999999999997</v>
      </c>
      <c r="H378" s="272">
        <v>138.14999999999998</v>
      </c>
      <c r="I378" s="272">
        <v>139.19999999999999</v>
      </c>
      <c r="J378" s="272">
        <v>140.54999999999998</v>
      </c>
      <c r="K378" s="271">
        <v>137.85</v>
      </c>
      <c r="L378" s="271">
        <v>135.44999999999999</v>
      </c>
      <c r="M378" s="271">
        <v>51.091920000000002</v>
      </c>
      <c r="N378" s="1"/>
      <c r="O378" s="1"/>
    </row>
    <row r="379" spans="1:15" ht="12.75" customHeight="1">
      <c r="A379" s="30">
        <v>369</v>
      </c>
      <c r="B379" s="281" t="s">
        <v>811</v>
      </c>
      <c r="C379" s="271">
        <v>540.1</v>
      </c>
      <c r="D379" s="272">
        <v>543.76666666666665</v>
      </c>
      <c r="E379" s="272">
        <v>533.0333333333333</v>
      </c>
      <c r="F379" s="272">
        <v>525.9666666666667</v>
      </c>
      <c r="G379" s="272">
        <v>515.23333333333335</v>
      </c>
      <c r="H379" s="272">
        <v>550.83333333333326</v>
      </c>
      <c r="I379" s="272">
        <v>561.56666666666661</v>
      </c>
      <c r="J379" s="272">
        <v>568.63333333333321</v>
      </c>
      <c r="K379" s="271">
        <v>554.5</v>
      </c>
      <c r="L379" s="271">
        <v>536.70000000000005</v>
      </c>
      <c r="M379" s="271">
        <v>2.96584</v>
      </c>
      <c r="N379" s="1"/>
      <c r="O379" s="1"/>
    </row>
    <row r="380" spans="1:15" ht="12.75" customHeight="1">
      <c r="A380" s="30">
        <v>370</v>
      </c>
      <c r="B380" s="281" t="s">
        <v>457</v>
      </c>
      <c r="C380" s="271">
        <v>270.8</v>
      </c>
      <c r="D380" s="272">
        <v>269.45</v>
      </c>
      <c r="E380" s="272">
        <v>266.89999999999998</v>
      </c>
      <c r="F380" s="272">
        <v>263</v>
      </c>
      <c r="G380" s="272">
        <v>260.45</v>
      </c>
      <c r="H380" s="272">
        <v>273.34999999999997</v>
      </c>
      <c r="I380" s="272">
        <v>275.90000000000003</v>
      </c>
      <c r="J380" s="272">
        <v>279.79999999999995</v>
      </c>
      <c r="K380" s="271">
        <v>272</v>
      </c>
      <c r="L380" s="271">
        <v>265.55</v>
      </c>
      <c r="M380" s="271">
        <v>1.1246700000000001</v>
      </c>
      <c r="N380" s="1"/>
      <c r="O380" s="1"/>
    </row>
    <row r="381" spans="1:15" ht="12.75" customHeight="1">
      <c r="A381" s="30">
        <v>371</v>
      </c>
      <c r="B381" s="281" t="s">
        <v>458</v>
      </c>
      <c r="C381" s="271">
        <v>937</v>
      </c>
      <c r="D381" s="272">
        <v>942.15</v>
      </c>
      <c r="E381" s="272">
        <v>923.3</v>
      </c>
      <c r="F381" s="272">
        <v>909.6</v>
      </c>
      <c r="G381" s="272">
        <v>890.75</v>
      </c>
      <c r="H381" s="272">
        <v>955.84999999999991</v>
      </c>
      <c r="I381" s="272">
        <v>974.7</v>
      </c>
      <c r="J381" s="272">
        <v>988.39999999999986</v>
      </c>
      <c r="K381" s="271">
        <v>961</v>
      </c>
      <c r="L381" s="271">
        <v>928.45</v>
      </c>
      <c r="M381" s="271">
        <v>2.7013199999999999</v>
      </c>
      <c r="N381" s="1"/>
      <c r="O381" s="1"/>
    </row>
    <row r="382" spans="1:15" ht="12.75" customHeight="1">
      <c r="A382" s="30">
        <v>372</v>
      </c>
      <c r="B382" s="281" t="s">
        <v>459</v>
      </c>
      <c r="C382" s="271">
        <v>30.95</v>
      </c>
      <c r="D382" s="272">
        <v>30.983333333333331</v>
      </c>
      <c r="E382" s="272">
        <v>30.86666666666666</v>
      </c>
      <c r="F382" s="272">
        <v>30.783333333333328</v>
      </c>
      <c r="G382" s="272">
        <v>30.666666666666657</v>
      </c>
      <c r="H382" s="272">
        <v>31.066666666666663</v>
      </c>
      <c r="I382" s="272">
        <v>31.18333333333333</v>
      </c>
      <c r="J382" s="272">
        <v>31.266666666666666</v>
      </c>
      <c r="K382" s="271">
        <v>31.1</v>
      </c>
      <c r="L382" s="271">
        <v>30.9</v>
      </c>
      <c r="M382" s="271">
        <v>17.71097</v>
      </c>
      <c r="N382" s="1"/>
      <c r="O382" s="1"/>
    </row>
    <row r="383" spans="1:15" ht="12.75" customHeight="1">
      <c r="A383" s="30">
        <v>373</v>
      </c>
      <c r="B383" s="281" t="s">
        <v>810</v>
      </c>
      <c r="C383" s="271">
        <v>98.55</v>
      </c>
      <c r="D383" s="272">
        <v>98.016666666666652</v>
      </c>
      <c r="E383" s="272">
        <v>96.683333333333309</v>
      </c>
      <c r="F383" s="272">
        <v>94.816666666666663</v>
      </c>
      <c r="G383" s="272">
        <v>93.48333333333332</v>
      </c>
      <c r="H383" s="272">
        <v>99.883333333333297</v>
      </c>
      <c r="I383" s="272">
        <v>101.21666666666664</v>
      </c>
      <c r="J383" s="272">
        <v>103.08333333333329</v>
      </c>
      <c r="K383" s="271">
        <v>99.35</v>
      </c>
      <c r="L383" s="271">
        <v>96.15</v>
      </c>
      <c r="M383" s="271">
        <v>5.0426399999999996</v>
      </c>
      <c r="N383" s="1"/>
      <c r="O383" s="1"/>
    </row>
    <row r="384" spans="1:15" ht="12.75" customHeight="1">
      <c r="A384" s="30">
        <v>374</v>
      </c>
      <c r="B384" s="281" t="s">
        <v>460</v>
      </c>
      <c r="C384" s="271">
        <v>196.5</v>
      </c>
      <c r="D384" s="272">
        <v>197.16666666666666</v>
      </c>
      <c r="E384" s="272">
        <v>194.23333333333332</v>
      </c>
      <c r="F384" s="272">
        <v>191.96666666666667</v>
      </c>
      <c r="G384" s="272">
        <v>189.03333333333333</v>
      </c>
      <c r="H384" s="272">
        <v>199.43333333333331</v>
      </c>
      <c r="I384" s="272">
        <v>202.36666666666665</v>
      </c>
      <c r="J384" s="272">
        <v>204.6333333333333</v>
      </c>
      <c r="K384" s="271">
        <v>200.1</v>
      </c>
      <c r="L384" s="271">
        <v>194.9</v>
      </c>
      <c r="M384" s="271">
        <v>20.31775</v>
      </c>
      <c r="N384" s="1"/>
      <c r="O384" s="1"/>
    </row>
    <row r="385" spans="1:15" ht="12.75" customHeight="1">
      <c r="A385" s="30">
        <v>375</v>
      </c>
      <c r="B385" s="281" t="s">
        <v>461</v>
      </c>
      <c r="C385" s="271">
        <v>605.70000000000005</v>
      </c>
      <c r="D385" s="272">
        <v>608.51666666666677</v>
      </c>
      <c r="E385" s="272">
        <v>597.93333333333351</v>
      </c>
      <c r="F385" s="272">
        <v>590.16666666666674</v>
      </c>
      <c r="G385" s="272">
        <v>579.58333333333348</v>
      </c>
      <c r="H385" s="272">
        <v>616.28333333333353</v>
      </c>
      <c r="I385" s="272">
        <v>626.86666666666679</v>
      </c>
      <c r="J385" s="272">
        <v>634.63333333333355</v>
      </c>
      <c r="K385" s="271">
        <v>619.1</v>
      </c>
      <c r="L385" s="271">
        <v>600.75</v>
      </c>
      <c r="M385" s="271">
        <v>0.98385999999999996</v>
      </c>
      <c r="N385" s="1"/>
      <c r="O385" s="1"/>
    </row>
    <row r="386" spans="1:15" ht="12.75" customHeight="1">
      <c r="A386" s="30">
        <v>376</v>
      </c>
      <c r="B386" s="281" t="s">
        <v>462</v>
      </c>
      <c r="C386" s="271">
        <v>224.9</v>
      </c>
      <c r="D386" s="272">
        <v>225.53333333333333</v>
      </c>
      <c r="E386" s="272">
        <v>223.46666666666667</v>
      </c>
      <c r="F386" s="272">
        <v>222.03333333333333</v>
      </c>
      <c r="G386" s="272">
        <v>219.96666666666667</v>
      </c>
      <c r="H386" s="272">
        <v>226.96666666666667</v>
      </c>
      <c r="I386" s="272">
        <v>229.03333333333333</v>
      </c>
      <c r="J386" s="272">
        <v>230.46666666666667</v>
      </c>
      <c r="K386" s="271">
        <v>227.6</v>
      </c>
      <c r="L386" s="271">
        <v>224.1</v>
      </c>
      <c r="M386" s="271">
        <v>1.57413</v>
      </c>
      <c r="N386" s="1"/>
      <c r="O386" s="1"/>
    </row>
    <row r="387" spans="1:15" ht="12.75" customHeight="1">
      <c r="A387" s="30">
        <v>377</v>
      </c>
      <c r="B387" s="281" t="s">
        <v>463</v>
      </c>
      <c r="C387" s="271">
        <v>94.2</v>
      </c>
      <c r="D387" s="272">
        <v>94.633333333333326</v>
      </c>
      <c r="E387" s="272">
        <v>92.066666666666649</v>
      </c>
      <c r="F387" s="272">
        <v>89.933333333333323</v>
      </c>
      <c r="G387" s="272">
        <v>87.366666666666646</v>
      </c>
      <c r="H387" s="272">
        <v>96.766666666666652</v>
      </c>
      <c r="I387" s="272">
        <v>99.333333333333314</v>
      </c>
      <c r="J387" s="272">
        <v>101.46666666666665</v>
      </c>
      <c r="K387" s="271">
        <v>97.2</v>
      </c>
      <c r="L387" s="271">
        <v>92.5</v>
      </c>
      <c r="M387" s="271">
        <v>97.645390000000006</v>
      </c>
      <c r="N387" s="1"/>
      <c r="O387" s="1"/>
    </row>
    <row r="388" spans="1:15" ht="12.75" customHeight="1">
      <c r="A388" s="30">
        <v>378</v>
      </c>
      <c r="B388" s="281" t="s">
        <v>464</v>
      </c>
      <c r="C388" s="271">
        <v>1735.7</v>
      </c>
      <c r="D388" s="272">
        <v>1740.8</v>
      </c>
      <c r="E388" s="272">
        <v>1712.6</v>
      </c>
      <c r="F388" s="272">
        <v>1689.5</v>
      </c>
      <c r="G388" s="272">
        <v>1661.3</v>
      </c>
      <c r="H388" s="272">
        <v>1763.8999999999999</v>
      </c>
      <c r="I388" s="272">
        <v>1792.1000000000001</v>
      </c>
      <c r="J388" s="272">
        <v>1815.1999999999998</v>
      </c>
      <c r="K388" s="271">
        <v>1769</v>
      </c>
      <c r="L388" s="271">
        <v>1717.7</v>
      </c>
      <c r="M388" s="271">
        <v>9.9229999999999999E-2</v>
      </c>
      <c r="N388" s="1"/>
      <c r="O388" s="1"/>
    </row>
    <row r="389" spans="1:15" ht="12.75" customHeight="1">
      <c r="A389" s="30">
        <v>379</v>
      </c>
      <c r="B389" s="281" t="s">
        <v>862</v>
      </c>
      <c r="C389" s="271">
        <v>44.7</v>
      </c>
      <c r="D389" s="272">
        <v>44.683333333333337</v>
      </c>
      <c r="E389" s="272">
        <v>44.316666666666677</v>
      </c>
      <c r="F389" s="272">
        <v>43.933333333333337</v>
      </c>
      <c r="G389" s="272">
        <v>43.566666666666677</v>
      </c>
      <c r="H389" s="272">
        <v>45.066666666666677</v>
      </c>
      <c r="I389" s="272">
        <v>45.433333333333337</v>
      </c>
      <c r="J389" s="272">
        <v>45.816666666666677</v>
      </c>
      <c r="K389" s="271">
        <v>45.05</v>
      </c>
      <c r="L389" s="271">
        <v>44.3</v>
      </c>
      <c r="M389" s="271">
        <v>6.7886100000000003</v>
      </c>
      <c r="N389" s="1"/>
      <c r="O389" s="1"/>
    </row>
    <row r="390" spans="1:15" ht="12.75" customHeight="1">
      <c r="A390" s="30">
        <v>380</v>
      </c>
      <c r="B390" s="281" t="s">
        <v>465</v>
      </c>
      <c r="C390" s="271">
        <v>147.35</v>
      </c>
      <c r="D390" s="272">
        <v>147.24999999999997</v>
      </c>
      <c r="E390" s="272">
        <v>144.79999999999995</v>
      </c>
      <c r="F390" s="272">
        <v>142.24999999999997</v>
      </c>
      <c r="G390" s="272">
        <v>139.79999999999995</v>
      </c>
      <c r="H390" s="272">
        <v>149.79999999999995</v>
      </c>
      <c r="I390" s="272">
        <v>152.24999999999994</v>
      </c>
      <c r="J390" s="272">
        <v>154.79999999999995</v>
      </c>
      <c r="K390" s="271">
        <v>149.69999999999999</v>
      </c>
      <c r="L390" s="271">
        <v>144.69999999999999</v>
      </c>
      <c r="M390" s="271">
        <v>36.180430000000001</v>
      </c>
      <c r="N390" s="1"/>
      <c r="O390" s="1"/>
    </row>
    <row r="391" spans="1:15" ht="12.75" customHeight="1">
      <c r="A391" s="30">
        <v>381</v>
      </c>
      <c r="B391" s="281" t="s">
        <v>466</v>
      </c>
      <c r="C391" s="271">
        <v>1000.15</v>
      </c>
      <c r="D391" s="272">
        <v>1005.2166666666667</v>
      </c>
      <c r="E391" s="272">
        <v>993.93333333333339</v>
      </c>
      <c r="F391" s="272">
        <v>987.7166666666667</v>
      </c>
      <c r="G391" s="272">
        <v>976.43333333333339</v>
      </c>
      <c r="H391" s="272">
        <v>1011.4333333333334</v>
      </c>
      <c r="I391" s="272">
        <v>1022.7166666666667</v>
      </c>
      <c r="J391" s="272">
        <v>1028.9333333333334</v>
      </c>
      <c r="K391" s="271">
        <v>1016.5</v>
      </c>
      <c r="L391" s="271">
        <v>999</v>
      </c>
      <c r="M391" s="271">
        <v>1.42232</v>
      </c>
      <c r="N391" s="1"/>
      <c r="O391" s="1"/>
    </row>
    <row r="392" spans="1:15" ht="12.75" customHeight="1">
      <c r="A392" s="30">
        <v>382</v>
      </c>
      <c r="B392" s="281" t="s">
        <v>185</v>
      </c>
      <c r="C392" s="271">
        <v>2633</v>
      </c>
      <c r="D392" s="272">
        <v>2618.85</v>
      </c>
      <c r="E392" s="272">
        <v>2596.35</v>
      </c>
      <c r="F392" s="272">
        <v>2559.6999999999998</v>
      </c>
      <c r="G392" s="272">
        <v>2537.1999999999998</v>
      </c>
      <c r="H392" s="272">
        <v>2655.5</v>
      </c>
      <c r="I392" s="272">
        <v>2678</v>
      </c>
      <c r="J392" s="272">
        <v>2714.65</v>
      </c>
      <c r="K392" s="271">
        <v>2641.35</v>
      </c>
      <c r="L392" s="271">
        <v>2582.1999999999998</v>
      </c>
      <c r="M392" s="271">
        <v>58.382440000000003</v>
      </c>
      <c r="N392" s="1"/>
      <c r="O392" s="1"/>
    </row>
    <row r="393" spans="1:15" ht="12.75" customHeight="1">
      <c r="A393" s="30">
        <v>383</v>
      </c>
      <c r="B393" s="281" t="s">
        <v>825</v>
      </c>
      <c r="C393" s="271">
        <v>123.15</v>
      </c>
      <c r="D393" s="272">
        <v>123.55</v>
      </c>
      <c r="E393" s="272">
        <v>121.85</v>
      </c>
      <c r="F393" s="272">
        <v>120.55</v>
      </c>
      <c r="G393" s="272">
        <v>118.85</v>
      </c>
      <c r="H393" s="272">
        <v>124.85</v>
      </c>
      <c r="I393" s="272">
        <v>126.55000000000001</v>
      </c>
      <c r="J393" s="272">
        <v>127.85</v>
      </c>
      <c r="K393" s="271">
        <v>125.25</v>
      </c>
      <c r="L393" s="271">
        <v>122.25</v>
      </c>
      <c r="M393" s="271">
        <v>7.34389</v>
      </c>
      <c r="N393" s="1"/>
      <c r="O393" s="1"/>
    </row>
    <row r="394" spans="1:15" ht="12.75" customHeight="1">
      <c r="A394" s="30">
        <v>384</v>
      </c>
      <c r="B394" s="281" t="s">
        <v>467</v>
      </c>
      <c r="C394" s="271">
        <v>946.25</v>
      </c>
      <c r="D394" s="272">
        <v>943.4</v>
      </c>
      <c r="E394" s="272">
        <v>936.8</v>
      </c>
      <c r="F394" s="272">
        <v>927.35</v>
      </c>
      <c r="G394" s="272">
        <v>920.75</v>
      </c>
      <c r="H394" s="272">
        <v>952.84999999999991</v>
      </c>
      <c r="I394" s="272">
        <v>959.45</v>
      </c>
      <c r="J394" s="272">
        <v>968.89999999999986</v>
      </c>
      <c r="K394" s="271">
        <v>950</v>
      </c>
      <c r="L394" s="271">
        <v>933.95</v>
      </c>
      <c r="M394" s="271">
        <v>0.51531000000000005</v>
      </c>
      <c r="N394" s="1"/>
      <c r="O394" s="1"/>
    </row>
    <row r="395" spans="1:15" ht="12.75" customHeight="1">
      <c r="A395" s="30">
        <v>385</v>
      </c>
      <c r="B395" s="281" t="s">
        <v>468</v>
      </c>
      <c r="C395" s="271">
        <v>1470.7</v>
      </c>
      <c r="D395" s="272">
        <v>1475.25</v>
      </c>
      <c r="E395" s="272">
        <v>1460.5</v>
      </c>
      <c r="F395" s="272">
        <v>1450.3</v>
      </c>
      <c r="G395" s="272">
        <v>1435.55</v>
      </c>
      <c r="H395" s="272">
        <v>1485.45</v>
      </c>
      <c r="I395" s="272">
        <v>1500.2</v>
      </c>
      <c r="J395" s="272">
        <v>1510.4</v>
      </c>
      <c r="K395" s="271">
        <v>1490</v>
      </c>
      <c r="L395" s="271">
        <v>1465.05</v>
      </c>
      <c r="M395" s="271">
        <v>1.3059099999999999</v>
      </c>
      <c r="N395" s="1"/>
      <c r="O395" s="1"/>
    </row>
    <row r="396" spans="1:15" ht="12.75" customHeight="1">
      <c r="A396" s="30">
        <v>386</v>
      </c>
      <c r="B396" s="281" t="s">
        <v>273</v>
      </c>
      <c r="C396" s="271">
        <v>953.9</v>
      </c>
      <c r="D396" s="272">
        <v>950.51666666666677</v>
      </c>
      <c r="E396" s="272">
        <v>941.13333333333355</v>
      </c>
      <c r="F396" s="272">
        <v>928.36666666666679</v>
      </c>
      <c r="G396" s="272">
        <v>918.98333333333358</v>
      </c>
      <c r="H396" s="272">
        <v>963.28333333333353</v>
      </c>
      <c r="I396" s="272">
        <v>972.66666666666674</v>
      </c>
      <c r="J396" s="272">
        <v>985.43333333333351</v>
      </c>
      <c r="K396" s="271">
        <v>959.9</v>
      </c>
      <c r="L396" s="271">
        <v>937.75</v>
      </c>
      <c r="M396" s="271">
        <v>16.656790000000001</v>
      </c>
      <c r="N396" s="1"/>
      <c r="O396" s="1"/>
    </row>
    <row r="397" spans="1:15" ht="12.75" customHeight="1">
      <c r="A397" s="30">
        <v>387</v>
      </c>
      <c r="B397" s="281" t="s">
        <v>187</v>
      </c>
      <c r="C397" s="271">
        <v>1286.55</v>
      </c>
      <c r="D397" s="272">
        <v>1276.3</v>
      </c>
      <c r="E397" s="272">
        <v>1262.75</v>
      </c>
      <c r="F397" s="272">
        <v>1238.95</v>
      </c>
      <c r="G397" s="272">
        <v>1225.4000000000001</v>
      </c>
      <c r="H397" s="272">
        <v>1300.0999999999999</v>
      </c>
      <c r="I397" s="272">
        <v>1313.6499999999996</v>
      </c>
      <c r="J397" s="272">
        <v>1337.4499999999998</v>
      </c>
      <c r="K397" s="271">
        <v>1289.8499999999999</v>
      </c>
      <c r="L397" s="271">
        <v>1252.5</v>
      </c>
      <c r="M397" s="271">
        <v>15.72048</v>
      </c>
      <c r="N397" s="1"/>
      <c r="O397" s="1"/>
    </row>
    <row r="398" spans="1:15" ht="12.75" customHeight="1">
      <c r="A398" s="30">
        <v>388</v>
      </c>
      <c r="B398" s="281" t="s">
        <v>469</v>
      </c>
      <c r="C398" s="271">
        <v>450.3</v>
      </c>
      <c r="D398" s="272">
        <v>450.2166666666667</v>
      </c>
      <c r="E398" s="272">
        <v>447.43333333333339</v>
      </c>
      <c r="F398" s="272">
        <v>444.56666666666672</v>
      </c>
      <c r="G398" s="272">
        <v>441.78333333333342</v>
      </c>
      <c r="H398" s="272">
        <v>453.08333333333337</v>
      </c>
      <c r="I398" s="272">
        <v>455.86666666666667</v>
      </c>
      <c r="J398" s="272">
        <v>458.73333333333335</v>
      </c>
      <c r="K398" s="271">
        <v>453</v>
      </c>
      <c r="L398" s="271">
        <v>447.35</v>
      </c>
      <c r="M398" s="271">
        <v>0.36364000000000002</v>
      </c>
      <c r="N398" s="1"/>
      <c r="O398" s="1"/>
    </row>
    <row r="399" spans="1:15" ht="12.75" customHeight="1">
      <c r="A399" s="30">
        <v>389</v>
      </c>
      <c r="B399" s="281" t="s">
        <v>470</v>
      </c>
      <c r="C399" s="271">
        <v>28.25</v>
      </c>
      <c r="D399" s="272">
        <v>28.466666666666669</v>
      </c>
      <c r="E399" s="272">
        <v>27.733333333333338</v>
      </c>
      <c r="F399" s="272">
        <v>27.216666666666669</v>
      </c>
      <c r="G399" s="272">
        <v>26.483333333333338</v>
      </c>
      <c r="H399" s="272">
        <v>28.983333333333338</v>
      </c>
      <c r="I399" s="272">
        <v>29.716666666666672</v>
      </c>
      <c r="J399" s="272">
        <v>30.233333333333338</v>
      </c>
      <c r="K399" s="271">
        <v>29.2</v>
      </c>
      <c r="L399" s="271">
        <v>27.95</v>
      </c>
      <c r="M399" s="271">
        <v>55.01576</v>
      </c>
      <c r="N399" s="1"/>
      <c r="O399" s="1"/>
    </row>
    <row r="400" spans="1:15" ht="12.75" customHeight="1">
      <c r="A400" s="30">
        <v>390</v>
      </c>
      <c r="B400" s="281" t="s">
        <v>471</v>
      </c>
      <c r="C400" s="271">
        <v>4498.8999999999996</v>
      </c>
      <c r="D400" s="272">
        <v>4470.083333333333</v>
      </c>
      <c r="E400" s="272">
        <v>4440.1666666666661</v>
      </c>
      <c r="F400" s="272">
        <v>4381.4333333333334</v>
      </c>
      <c r="G400" s="272">
        <v>4351.5166666666664</v>
      </c>
      <c r="H400" s="272">
        <v>4528.8166666666657</v>
      </c>
      <c r="I400" s="272">
        <v>4558.7333333333318</v>
      </c>
      <c r="J400" s="272">
        <v>4617.4666666666653</v>
      </c>
      <c r="K400" s="271">
        <v>4500</v>
      </c>
      <c r="L400" s="271">
        <v>4411.3500000000004</v>
      </c>
      <c r="M400" s="271">
        <v>0.88444999999999996</v>
      </c>
      <c r="N400" s="1"/>
      <c r="O400" s="1"/>
    </row>
    <row r="401" spans="1:15" ht="12.75" customHeight="1">
      <c r="A401" s="30">
        <v>391</v>
      </c>
      <c r="B401" s="281" t="s">
        <v>191</v>
      </c>
      <c r="C401" s="271">
        <v>2438.4499999999998</v>
      </c>
      <c r="D401" s="272">
        <v>2436.8833333333332</v>
      </c>
      <c r="E401" s="272">
        <v>2413.7666666666664</v>
      </c>
      <c r="F401" s="272">
        <v>2389.083333333333</v>
      </c>
      <c r="G401" s="272">
        <v>2365.9666666666662</v>
      </c>
      <c r="H401" s="272">
        <v>2461.5666666666666</v>
      </c>
      <c r="I401" s="272">
        <v>2484.6833333333334</v>
      </c>
      <c r="J401" s="272">
        <v>2509.3666666666668</v>
      </c>
      <c r="K401" s="271">
        <v>2460</v>
      </c>
      <c r="L401" s="271">
        <v>2412.1999999999998</v>
      </c>
      <c r="M401" s="271">
        <v>3.74776</v>
      </c>
      <c r="N401" s="1"/>
      <c r="O401" s="1"/>
    </row>
    <row r="402" spans="1:15" ht="12.75" customHeight="1">
      <c r="A402" s="30">
        <v>392</v>
      </c>
      <c r="B402" s="281" t="s">
        <v>274</v>
      </c>
      <c r="C402" s="271">
        <v>6379.65</v>
      </c>
      <c r="D402" s="272">
        <v>6401.55</v>
      </c>
      <c r="E402" s="272">
        <v>6353.1</v>
      </c>
      <c r="F402" s="272">
        <v>6326.55</v>
      </c>
      <c r="G402" s="272">
        <v>6278.1</v>
      </c>
      <c r="H402" s="272">
        <v>6428.1</v>
      </c>
      <c r="I402" s="272">
        <v>6476.5499999999993</v>
      </c>
      <c r="J402" s="272">
        <v>6503.1</v>
      </c>
      <c r="K402" s="271">
        <v>6450</v>
      </c>
      <c r="L402" s="271">
        <v>6375</v>
      </c>
      <c r="M402" s="271">
        <v>0.14538000000000001</v>
      </c>
      <c r="N402" s="1"/>
      <c r="O402" s="1"/>
    </row>
    <row r="403" spans="1:15" ht="12.75" customHeight="1">
      <c r="A403" s="30">
        <v>393</v>
      </c>
      <c r="B403" s="281" t="s">
        <v>863</v>
      </c>
      <c r="C403" s="271">
        <v>1322.4</v>
      </c>
      <c r="D403" s="272">
        <v>1310.4666666666667</v>
      </c>
      <c r="E403" s="272">
        <v>1281.9333333333334</v>
      </c>
      <c r="F403" s="272">
        <v>1241.4666666666667</v>
      </c>
      <c r="G403" s="272">
        <v>1212.9333333333334</v>
      </c>
      <c r="H403" s="272">
        <v>1350.9333333333334</v>
      </c>
      <c r="I403" s="272">
        <v>1379.4666666666667</v>
      </c>
      <c r="J403" s="272">
        <v>1419.9333333333334</v>
      </c>
      <c r="K403" s="271">
        <v>1339</v>
      </c>
      <c r="L403" s="271">
        <v>1270</v>
      </c>
      <c r="M403" s="271">
        <v>2.5985100000000001</v>
      </c>
      <c r="N403" s="1"/>
      <c r="O403" s="1"/>
    </row>
    <row r="404" spans="1:15" ht="12.75" customHeight="1">
      <c r="A404" s="30">
        <v>394</v>
      </c>
      <c r="B404" s="281" t="s">
        <v>864</v>
      </c>
      <c r="C404" s="271">
        <v>400.1</v>
      </c>
      <c r="D404" s="272">
        <v>400.59999999999997</v>
      </c>
      <c r="E404" s="272">
        <v>393.54999999999995</v>
      </c>
      <c r="F404" s="272">
        <v>387</v>
      </c>
      <c r="G404" s="272">
        <v>379.95</v>
      </c>
      <c r="H404" s="272">
        <v>407.14999999999992</v>
      </c>
      <c r="I404" s="272">
        <v>414.2</v>
      </c>
      <c r="J404" s="272">
        <v>420.74999999999989</v>
      </c>
      <c r="K404" s="271">
        <v>407.65</v>
      </c>
      <c r="L404" s="271">
        <v>394.05</v>
      </c>
      <c r="M404" s="271">
        <v>1.17902</v>
      </c>
      <c r="N404" s="1"/>
      <c r="O404" s="1"/>
    </row>
    <row r="405" spans="1:15" ht="12.75" customHeight="1">
      <c r="A405" s="30">
        <v>395</v>
      </c>
      <c r="B405" s="281" t="s">
        <v>472</v>
      </c>
      <c r="C405" s="271">
        <v>2998.2</v>
      </c>
      <c r="D405" s="272">
        <v>3016.0833333333335</v>
      </c>
      <c r="E405" s="272">
        <v>2942.9666666666672</v>
      </c>
      <c r="F405" s="272">
        <v>2887.7333333333336</v>
      </c>
      <c r="G405" s="272">
        <v>2814.6166666666672</v>
      </c>
      <c r="H405" s="272">
        <v>3071.3166666666671</v>
      </c>
      <c r="I405" s="272">
        <v>3144.4333333333329</v>
      </c>
      <c r="J405" s="272">
        <v>3199.666666666667</v>
      </c>
      <c r="K405" s="271">
        <v>3089.2</v>
      </c>
      <c r="L405" s="271">
        <v>2960.85</v>
      </c>
      <c r="M405" s="271">
        <v>1.6315599999999999</v>
      </c>
      <c r="N405" s="1"/>
      <c r="O405" s="1"/>
    </row>
    <row r="406" spans="1:15" ht="12.75" customHeight="1">
      <c r="A406" s="30">
        <v>396</v>
      </c>
      <c r="B406" s="281" t="s">
        <v>473</v>
      </c>
      <c r="C406" s="271">
        <v>106.95</v>
      </c>
      <c r="D406" s="272">
        <v>106.64999999999999</v>
      </c>
      <c r="E406" s="272">
        <v>104.79999999999998</v>
      </c>
      <c r="F406" s="272">
        <v>102.64999999999999</v>
      </c>
      <c r="G406" s="272">
        <v>100.79999999999998</v>
      </c>
      <c r="H406" s="272">
        <v>108.79999999999998</v>
      </c>
      <c r="I406" s="272">
        <v>110.64999999999998</v>
      </c>
      <c r="J406" s="272">
        <v>112.79999999999998</v>
      </c>
      <c r="K406" s="271">
        <v>108.5</v>
      </c>
      <c r="L406" s="271">
        <v>104.5</v>
      </c>
      <c r="M406" s="271">
        <v>16.049189999999999</v>
      </c>
      <c r="N406" s="1"/>
      <c r="O406" s="1"/>
    </row>
    <row r="407" spans="1:15" ht="12.75" customHeight="1">
      <c r="A407" s="30">
        <v>397</v>
      </c>
      <c r="B407" s="281" t="s">
        <v>474</v>
      </c>
      <c r="C407" s="271">
        <v>2847.95</v>
      </c>
      <c r="D407" s="272">
        <v>2855.0499999999997</v>
      </c>
      <c r="E407" s="272">
        <v>2833.2999999999993</v>
      </c>
      <c r="F407" s="272">
        <v>2818.6499999999996</v>
      </c>
      <c r="G407" s="272">
        <v>2796.8999999999992</v>
      </c>
      <c r="H407" s="272">
        <v>2869.6999999999994</v>
      </c>
      <c r="I407" s="272">
        <v>2891.4500000000003</v>
      </c>
      <c r="J407" s="272">
        <v>2906.0999999999995</v>
      </c>
      <c r="K407" s="271">
        <v>2876.8</v>
      </c>
      <c r="L407" s="271">
        <v>2840.4</v>
      </c>
      <c r="M407" s="271">
        <v>1.7569999999999999E-2</v>
      </c>
      <c r="N407" s="1"/>
      <c r="O407" s="1"/>
    </row>
    <row r="408" spans="1:15" ht="12.75" customHeight="1">
      <c r="A408" s="30">
        <v>398</v>
      </c>
      <c r="B408" s="281" t="s">
        <v>475</v>
      </c>
      <c r="C408" s="271">
        <v>397</v>
      </c>
      <c r="D408" s="272">
        <v>398.9666666666667</v>
      </c>
      <c r="E408" s="272">
        <v>393.03333333333342</v>
      </c>
      <c r="F408" s="272">
        <v>389.06666666666672</v>
      </c>
      <c r="G408" s="272">
        <v>383.13333333333344</v>
      </c>
      <c r="H408" s="272">
        <v>402.93333333333339</v>
      </c>
      <c r="I408" s="272">
        <v>408.86666666666667</v>
      </c>
      <c r="J408" s="272">
        <v>412.83333333333337</v>
      </c>
      <c r="K408" s="271">
        <v>404.9</v>
      </c>
      <c r="L408" s="271">
        <v>395</v>
      </c>
      <c r="M408" s="271">
        <v>2.3636900000000001</v>
      </c>
      <c r="N408" s="1"/>
      <c r="O408" s="1"/>
    </row>
    <row r="409" spans="1:15" ht="12.75" customHeight="1">
      <c r="A409" s="30">
        <v>399</v>
      </c>
      <c r="B409" s="281" t="s">
        <v>476</v>
      </c>
      <c r="C409" s="271">
        <v>111.1</v>
      </c>
      <c r="D409" s="272">
        <v>110.7</v>
      </c>
      <c r="E409" s="272">
        <v>109.2</v>
      </c>
      <c r="F409" s="272">
        <v>107.3</v>
      </c>
      <c r="G409" s="272">
        <v>105.8</v>
      </c>
      <c r="H409" s="272">
        <v>112.60000000000001</v>
      </c>
      <c r="I409" s="272">
        <v>114.10000000000001</v>
      </c>
      <c r="J409" s="272">
        <v>116.00000000000001</v>
      </c>
      <c r="K409" s="271">
        <v>112.2</v>
      </c>
      <c r="L409" s="271">
        <v>108.8</v>
      </c>
      <c r="M409" s="271">
        <v>10.160299999999999</v>
      </c>
      <c r="N409" s="1"/>
      <c r="O409" s="1"/>
    </row>
    <row r="410" spans="1:15" ht="12.75" customHeight="1">
      <c r="A410" s="30">
        <v>400</v>
      </c>
      <c r="B410" s="281" t="s">
        <v>189</v>
      </c>
      <c r="C410" s="271">
        <v>21152.2</v>
      </c>
      <c r="D410" s="272">
        <v>21167.399999999998</v>
      </c>
      <c r="E410" s="272">
        <v>21034.799999999996</v>
      </c>
      <c r="F410" s="272">
        <v>20917.399999999998</v>
      </c>
      <c r="G410" s="272">
        <v>20784.799999999996</v>
      </c>
      <c r="H410" s="272">
        <v>21284.799999999996</v>
      </c>
      <c r="I410" s="272">
        <v>21417.399999999994</v>
      </c>
      <c r="J410" s="272">
        <v>21534.799999999996</v>
      </c>
      <c r="K410" s="271">
        <v>21300</v>
      </c>
      <c r="L410" s="271">
        <v>21050</v>
      </c>
      <c r="M410" s="271">
        <v>0.16650999999999999</v>
      </c>
      <c r="N410" s="1"/>
      <c r="O410" s="1"/>
    </row>
    <row r="411" spans="1:15" ht="12.75" customHeight="1">
      <c r="A411" s="30">
        <v>401</v>
      </c>
      <c r="B411" s="281" t="s">
        <v>865</v>
      </c>
      <c r="C411" s="271">
        <v>44.9</v>
      </c>
      <c r="D411" s="272">
        <v>45.1</v>
      </c>
      <c r="E411" s="272">
        <v>44.6</v>
      </c>
      <c r="F411" s="272">
        <v>44.3</v>
      </c>
      <c r="G411" s="272">
        <v>43.8</v>
      </c>
      <c r="H411" s="272">
        <v>45.400000000000006</v>
      </c>
      <c r="I411" s="272">
        <v>45.900000000000006</v>
      </c>
      <c r="J411" s="272">
        <v>46.20000000000001</v>
      </c>
      <c r="K411" s="271">
        <v>45.6</v>
      </c>
      <c r="L411" s="271">
        <v>44.8</v>
      </c>
      <c r="M411" s="271">
        <v>60.010669999999998</v>
      </c>
      <c r="N411" s="1"/>
      <c r="O411" s="1"/>
    </row>
    <row r="412" spans="1:15" ht="12.75" customHeight="1">
      <c r="A412" s="30">
        <v>402</v>
      </c>
      <c r="B412" s="281" t="s">
        <v>477</v>
      </c>
      <c r="C412" s="271">
        <v>1889.4</v>
      </c>
      <c r="D412" s="272">
        <v>1924.4666666666665</v>
      </c>
      <c r="E412" s="272">
        <v>1839.9333333333329</v>
      </c>
      <c r="F412" s="272">
        <v>1790.4666666666665</v>
      </c>
      <c r="G412" s="272">
        <v>1705.9333333333329</v>
      </c>
      <c r="H412" s="272">
        <v>1973.9333333333329</v>
      </c>
      <c r="I412" s="272">
        <v>2058.4666666666662</v>
      </c>
      <c r="J412" s="272">
        <v>2107.9333333333329</v>
      </c>
      <c r="K412" s="271">
        <v>2009</v>
      </c>
      <c r="L412" s="271">
        <v>1875</v>
      </c>
      <c r="M412" s="271">
        <v>14.891299999999999</v>
      </c>
      <c r="N412" s="1"/>
      <c r="O412" s="1"/>
    </row>
    <row r="413" spans="1:15" ht="12.75" customHeight="1">
      <c r="A413" s="30">
        <v>403</v>
      </c>
      <c r="B413" s="281" t="s">
        <v>192</v>
      </c>
      <c r="C413" s="271">
        <v>1367.95</v>
      </c>
      <c r="D413" s="272">
        <v>1378.8500000000001</v>
      </c>
      <c r="E413" s="272">
        <v>1351.6500000000003</v>
      </c>
      <c r="F413" s="272">
        <v>1335.3500000000001</v>
      </c>
      <c r="G413" s="272">
        <v>1308.1500000000003</v>
      </c>
      <c r="H413" s="272">
        <v>1395.1500000000003</v>
      </c>
      <c r="I413" s="272">
        <v>1422.3500000000001</v>
      </c>
      <c r="J413" s="272">
        <v>1438.6500000000003</v>
      </c>
      <c r="K413" s="271">
        <v>1406.05</v>
      </c>
      <c r="L413" s="271">
        <v>1362.55</v>
      </c>
      <c r="M413" s="271">
        <v>10.450530000000001</v>
      </c>
      <c r="N413" s="1"/>
      <c r="O413" s="1"/>
    </row>
    <row r="414" spans="1:15" ht="12.75" customHeight="1">
      <c r="A414" s="30">
        <v>404</v>
      </c>
      <c r="B414" s="281" t="s">
        <v>866</v>
      </c>
      <c r="C414" s="271">
        <v>298.60000000000002</v>
      </c>
      <c r="D414" s="272">
        <v>299.81666666666666</v>
      </c>
      <c r="E414" s="272">
        <v>295.83333333333331</v>
      </c>
      <c r="F414" s="272">
        <v>293.06666666666666</v>
      </c>
      <c r="G414" s="272">
        <v>289.08333333333331</v>
      </c>
      <c r="H414" s="272">
        <v>302.58333333333331</v>
      </c>
      <c r="I414" s="272">
        <v>306.56666666666666</v>
      </c>
      <c r="J414" s="272">
        <v>309.33333333333331</v>
      </c>
      <c r="K414" s="271">
        <v>303.8</v>
      </c>
      <c r="L414" s="271">
        <v>297.05</v>
      </c>
      <c r="M414" s="271">
        <v>1.0991899999999999</v>
      </c>
      <c r="N414" s="1"/>
      <c r="O414" s="1"/>
    </row>
    <row r="415" spans="1:15" ht="12.75" customHeight="1">
      <c r="A415" s="30">
        <v>405</v>
      </c>
      <c r="B415" s="281" t="s">
        <v>190</v>
      </c>
      <c r="C415" s="271">
        <v>2845.3</v>
      </c>
      <c r="D415" s="272">
        <v>2847.8166666666671</v>
      </c>
      <c r="E415" s="272">
        <v>2820.733333333334</v>
      </c>
      <c r="F415" s="272">
        <v>2796.166666666667</v>
      </c>
      <c r="G415" s="272">
        <v>2769.0833333333339</v>
      </c>
      <c r="H415" s="272">
        <v>2872.3833333333341</v>
      </c>
      <c r="I415" s="272">
        <v>2899.4666666666672</v>
      </c>
      <c r="J415" s="272">
        <v>2924.0333333333342</v>
      </c>
      <c r="K415" s="271">
        <v>2874.9</v>
      </c>
      <c r="L415" s="271">
        <v>2823.25</v>
      </c>
      <c r="M415" s="271">
        <v>4.0362099999999996</v>
      </c>
      <c r="N415" s="1"/>
      <c r="O415" s="1"/>
    </row>
    <row r="416" spans="1:15" ht="12.75" customHeight="1">
      <c r="A416" s="30">
        <v>406</v>
      </c>
      <c r="B416" s="281" t="s">
        <v>478</v>
      </c>
      <c r="C416" s="271">
        <v>687.75</v>
      </c>
      <c r="D416" s="272">
        <v>692.15</v>
      </c>
      <c r="E416" s="272">
        <v>677.55</v>
      </c>
      <c r="F416" s="272">
        <v>667.35</v>
      </c>
      <c r="G416" s="272">
        <v>652.75</v>
      </c>
      <c r="H416" s="272">
        <v>702.34999999999991</v>
      </c>
      <c r="I416" s="272">
        <v>716.95</v>
      </c>
      <c r="J416" s="272">
        <v>727.14999999999986</v>
      </c>
      <c r="K416" s="271">
        <v>706.75</v>
      </c>
      <c r="L416" s="271">
        <v>681.95</v>
      </c>
      <c r="M416" s="271">
        <v>2.3425799999999999</v>
      </c>
      <c r="N416" s="1"/>
      <c r="O416" s="1"/>
    </row>
    <row r="417" spans="1:15" ht="12.75" customHeight="1">
      <c r="A417" s="30">
        <v>407</v>
      </c>
      <c r="B417" s="281" t="s">
        <v>479</v>
      </c>
      <c r="C417" s="271">
        <v>3163.15</v>
      </c>
      <c r="D417" s="272">
        <v>3176.6999999999994</v>
      </c>
      <c r="E417" s="272">
        <v>3128.3999999999987</v>
      </c>
      <c r="F417" s="272">
        <v>3093.6499999999992</v>
      </c>
      <c r="G417" s="272">
        <v>3045.3499999999985</v>
      </c>
      <c r="H417" s="272">
        <v>3211.4499999999989</v>
      </c>
      <c r="I417" s="272">
        <v>3259.7499999999991</v>
      </c>
      <c r="J417" s="272">
        <v>3294.4999999999991</v>
      </c>
      <c r="K417" s="271">
        <v>3225</v>
      </c>
      <c r="L417" s="271">
        <v>3141.95</v>
      </c>
      <c r="M417" s="271">
        <v>0.28699999999999998</v>
      </c>
      <c r="N417" s="1"/>
      <c r="O417" s="1"/>
    </row>
    <row r="418" spans="1:15" ht="12.75" customHeight="1">
      <c r="A418" s="30">
        <v>408</v>
      </c>
      <c r="B418" s="281" t="s">
        <v>480</v>
      </c>
      <c r="C418" s="271">
        <v>384.1</v>
      </c>
      <c r="D418" s="272">
        <v>378.11666666666662</v>
      </c>
      <c r="E418" s="272">
        <v>364.83333333333326</v>
      </c>
      <c r="F418" s="272">
        <v>345.56666666666666</v>
      </c>
      <c r="G418" s="272">
        <v>332.2833333333333</v>
      </c>
      <c r="H418" s="272">
        <v>397.38333333333321</v>
      </c>
      <c r="I418" s="272">
        <v>410.66666666666663</v>
      </c>
      <c r="J418" s="272">
        <v>429.93333333333317</v>
      </c>
      <c r="K418" s="271">
        <v>391.4</v>
      </c>
      <c r="L418" s="271">
        <v>358.85</v>
      </c>
      <c r="M418" s="271">
        <v>3.53342</v>
      </c>
      <c r="N418" s="1"/>
      <c r="O418" s="1"/>
    </row>
    <row r="419" spans="1:15" ht="12.75" customHeight="1">
      <c r="A419" s="30">
        <v>409</v>
      </c>
      <c r="B419" s="281" t="s">
        <v>826</v>
      </c>
      <c r="C419" s="271">
        <v>569.85</v>
      </c>
      <c r="D419" s="272">
        <v>566.61666666666667</v>
      </c>
      <c r="E419" s="272">
        <v>560.7833333333333</v>
      </c>
      <c r="F419" s="272">
        <v>551.71666666666658</v>
      </c>
      <c r="G419" s="272">
        <v>545.88333333333321</v>
      </c>
      <c r="H419" s="272">
        <v>575.68333333333339</v>
      </c>
      <c r="I419" s="272">
        <v>581.51666666666665</v>
      </c>
      <c r="J419" s="272">
        <v>590.58333333333348</v>
      </c>
      <c r="K419" s="271">
        <v>572.45000000000005</v>
      </c>
      <c r="L419" s="271">
        <v>557.54999999999995</v>
      </c>
      <c r="M419" s="271">
        <v>3.9749599999999998</v>
      </c>
      <c r="N419" s="1"/>
      <c r="O419" s="1"/>
    </row>
    <row r="420" spans="1:15" ht="12.75" customHeight="1">
      <c r="A420" s="30">
        <v>410</v>
      </c>
      <c r="B420" s="281" t="s">
        <v>481</v>
      </c>
      <c r="C420" s="271">
        <v>688.5</v>
      </c>
      <c r="D420" s="272">
        <v>691.06666666666661</v>
      </c>
      <c r="E420" s="272">
        <v>680.33333333333326</v>
      </c>
      <c r="F420" s="272">
        <v>672.16666666666663</v>
      </c>
      <c r="G420" s="272">
        <v>661.43333333333328</v>
      </c>
      <c r="H420" s="272">
        <v>699.23333333333323</v>
      </c>
      <c r="I420" s="272">
        <v>709.96666666666658</v>
      </c>
      <c r="J420" s="272">
        <v>718.13333333333321</v>
      </c>
      <c r="K420" s="271">
        <v>701.8</v>
      </c>
      <c r="L420" s="271">
        <v>682.9</v>
      </c>
      <c r="M420" s="271">
        <v>1.1116600000000001</v>
      </c>
      <c r="N420" s="1"/>
      <c r="O420" s="1"/>
    </row>
    <row r="421" spans="1:15" ht="12.75" customHeight="1">
      <c r="A421" s="30">
        <v>411</v>
      </c>
      <c r="B421" s="281" t="s">
        <v>482</v>
      </c>
      <c r="C421" s="271">
        <v>45.8</v>
      </c>
      <c r="D421" s="272">
        <v>45.966666666666669</v>
      </c>
      <c r="E421" s="272">
        <v>45.483333333333334</v>
      </c>
      <c r="F421" s="272">
        <v>45.166666666666664</v>
      </c>
      <c r="G421" s="272">
        <v>44.68333333333333</v>
      </c>
      <c r="H421" s="272">
        <v>46.283333333333339</v>
      </c>
      <c r="I421" s="272">
        <v>46.766666666666673</v>
      </c>
      <c r="J421" s="272">
        <v>47.083333333333343</v>
      </c>
      <c r="K421" s="271">
        <v>46.45</v>
      </c>
      <c r="L421" s="271">
        <v>45.65</v>
      </c>
      <c r="M421" s="271">
        <v>15.832280000000001</v>
      </c>
      <c r="N421" s="1"/>
      <c r="O421" s="1"/>
    </row>
    <row r="422" spans="1:15" ht="12.75" customHeight="1">
      <c r="A422" s="30">
        <v>412</v>
      </c>
      <c r="B422" s="281" t="s">
        <v>867</v>
      </c>
      <c r="C422" s="271">
        <v>696.5</v>
      </c>
      <c r="D422" s="272">
        <v>700.33333333333337</v>
      </c>
      <c r="E422" s="272">
        <v>690.16666666666674</v>
      </c>
      <c r="F422" s="272">
        <v>683.83333333333337</v>
      </c>
      <c r="G422" s="272">
        <v>673.66666666666674</v>
      </c>
      <c r="H422" s="272">
        <v>706.66666666666674</v>
      </c>
      <c r="I422" s="272">
        <v>716.83333333333348</v>
      </c>
      <c r="J422" s="272">
        <v>723.16666666666674</v>
      </c>
      <c r="K422" s="271">
        <v>710.5</v>
      </c>
      <c r="L422" s="271">
        <v>694</v>
      </c>
      <c r="M422" s="271">
        <v>1.00735</v>
      </c>
      <c r="N422" s="1"/>
      <c r="O422" s="1"/>
    </row>
    <row r="423" spans="1:15" ht="12.75" customHeight="1">
      <c r="A423" s="30">
        <v>413</v>
      </c>
      <c r="B423" s="281" t="s">
        <v>188</v>
      </c>
      <c r="C423" s="271">
        <v>530.70000000000005</v>
      </c>
      <c r="D423" s="272">
        <v>529.2166666666667</v>
      </c>
      <c r="E423" s="272">
        <v>526.63333333333344</v>
      </c>
      <c r="F423" s="272">
        <v>522.56666666666672</v>
      </c>
      <c r="G423" s="272">
        <v>519.98333333333346</v>
      </c>
      <c r="H423" s="272">
        <v>533.28333333333342</v>
      </c>
      <c r="I423" s="272">
        <v>535.86666666666667</v>
      </c>
      <c r="J423" s="272">
        <v>539.93333333333339</v>
      </c>
      <c r="K423" s="271">
        <v>531.79999999999995</v>
      </c>
      <c r="L423" s="271">
        <v>525.15</v>
      </c>
      <c r="M423" s="271">
        <v>121.54012</v>
      </c>
      <c r="N423" s="1"/>
      <c r="O423" s="1"/>
    </row>
    <row r="424" spans="1:15" ht="12.75" customHeight="1">
      <c r="A424" s="30">
        <v>414</v>
      </c>
      <c r="B424" s="281" t="s">
        <v>186</v>
      </c>
      <c r="C424" s="271">
        <v>81.599999999999994</v>
      </c>
      <c r="D424" s="272">
        <v>80.866666666666674</v>
      </c>
      <c r="E424" s="272">
        <v>79.533333333333346</v>
      </c>
      <c r="F424" s="272">
        <v>77.466666666666669</v>
      </c>
      <c r="G424" s="272">
        <v>76.13333333333334</v>
      </c>
      <c r="H424" s="272">
        <v>82.933333333333351</v>
      </c>
      <c r="I424" s="272">
        <v>84.266666666666666</v>
      </c>
      <c r="J424" s="272">
        <v>86.333333333333357</v>
      </c>
      <c r="K424" s="271">
        <v>82.2</v>
      </c>
      <c r="L424" s="271">
        <v>78.8</v>
      </c>
      <c r="M424" s="271">
        <v>406.40280999999999</v>
      </c>
      <c r="N424" s="1"/>
      <c r="O424" s="1"/>
    </row>
    <row r="425" spans="1:15" ht="12.75" customHeight="1">
      <c r="A425" s="30">
        <v>415</v>
      </c>
      <c r="B425" s="281" t="s">
        <v>483</v>
      </c>
      <c r="C425" s="271">
        <v>279.64999999999998</v>
      </c>
      <c r="D425" s="272">
        <v>279.73333333333329</v>
      </c>
      <c r="E425" s="272">
        <v>276.06666666666661</v>
      </c>
      <c r="F425" s="272">
        <v>272.48333333333329</v>
      </c>
      <c r="G425" s="272">
        <v>268.81666666666661</v>
      </c>
      <c r="H425" s="272">
        <v>283.31666666666661</v>
      </c>
      <c r="I425" s="272">
        <v>286.98333333333323</v>
      </c>
      <c r="J425" s="272">
        <v>290.56666666666661</v>
      </c>
      <c r="K425" s="271">
        <v>283.39999999999998</v>
      </c>
      <c r="L425" s="271">
        <v>276.14999999999998</v>
      </c>
      <c r="M425" s="271">
        <v>14.052239999999999</v>
      </c>
      <c r="N425" s="1"/>
      <c r="O425" s="1"/>
    </row>
    <row r="426" spans="1:15" ht="12.75" customHeight="1">
      <c r="A426" s="30">
        <v>416</v>
      </c>
      <c r="B426" s="281" t="s">
        <v>484</v>
      </c>
      <c r="C426" s="271">
        <v>147.75</v>
      </c>
      <c r="D426" s="272">
        <v>148.28333333333333</v>
      </c>
      <c r="E426" s="272">
        <v>146.81666666666666</v>
      </c>
      <c r="F426" s="272">
        <v>145.88333333333333</v>
      </c>
      <c r="G426" s="272">
        <v>144.41666666666666</v>
      </c>
      <c r="H426" s="272">
        <v>149.21666666666667</v>
      </c>
      <c r="I426" s="272">
        <v>150.68333333333331</v>
      </c>
      <c r="J426" s="272">
        <v>151.61666666666667</v>
      </c>
      <c r="K426" s="271">
        <v>149.75</v>
      </c>
      <c r="L426" s="271">
        <v>147.35</v>
      </c>
      <c r="M426" s="271">
        <v>4.1046199999999997</v>
      </c>
      <c r="N426" s="1"/>
      <c r="O426" s="1"/>
    </row>
    <row r="427" spans="1:15" ht="12.75" customHeight="1">
      <c r="A427" s="30">
        <v>417</v>
      </c>
      <c r="B427" s="281" t="s">
        <v>485</v>
      </c>
      <c r="C427" s="271">
        <v>349.25</v>
      </c>
      <c r="D427" s="272">
        <v>348.41666666666669</v>
      </c>
      <c r="E427" s="272">
        <v>343.13333333333338</v>
      </c>
      <c r="F427" s="272">
        <v>337.01666666666671</v>
      </c>
      <c r="G427" s="272">
        <v>331.73333333333341</v>
      </c>
      <c r="H427" s="272">
        <v>354.53333333333336</v>
      </c>
      <c r="I427" s="272">
        <v>359.81666666666666</v>
      </c>
      <c r="J427" s="272">
        <v>365.93333333333334</v>
      </c>
      <c r="K427" s="271">
        <v>353.7</v>
      </c>
      <c r="L427" s="271">
        <v>342.3</v>
      </c>
      <c r="M427" s="271">
        <v>4.0181899999999997</v>
      </c>
      <c r="N427" s="1"/>
      <c r="O427" s="1"/>
    </row>
    <row r="428" spans="1:15" ht="12.75" customHeight="1">
      <c r="A428" s="30">
        <v>418</v>
      </c>
      <c r="B428" s="281" t="s">
        <v>486</v>
      </c>
      <c r="C428" s="271">
        <v>459.95</v>
      </c>
      <c r="D428" s="272">
        <v>457.98333333333335</v>
      </c>
      <c r="E428" s="272">
        <v>452.26666666666671</v>
      </c>
      <c r="F428" s="272">
        <v>444.58333333333337</v>
      </c>
      <c r="G428" s="272">
        <v>438.86666666666673</v>
      </c>
      <c r="H428" s="272">
        <v>465.66666666666669</v>
      </c>
      <c r="I428" s="272">
        <v>471.38333333333338</v>
      </c>
      <c r="J428" s="272">
        <v>479.06666666666666</v>
      </c>
      <c r="K428" s="271">
        <v>463.7</v>
      </c>
      <c r="L428" s="271">
        <v>450.3</v>
      </c>
      <c r="M428" s="271">
        <v>0.72875000000000001</v>
      </c>
      <c r="N428" s="1"/>
      <c r="O428" s="1"/>
    </row>
    <row r="429" spans="1:15" ht="12.75" customHeight="1">
      <c r="A429" s="30">
        <v>419</v>
      </c>
      <c r="B429" s="281" t="s">
        <v>487</v>
      </c>
      <c r="C429" s="271">
        <v>471.75</v>
      </c>
      <c r="D429" s="272">
        <v>474.58333333333331</v>
      </c>
      <c r="E429" s="272">
        <v>465.21666666666664</v>
      </c>
      <c r="F429" s="272">
        <v>458.68333333333334</v>
      </c>
      <c r="G429" s="272">
        <v>449.31666666666666</v>
      </c>
      <c r="H429" s="272">
        <v>481.11666666666662</v>
      </c>
      <c r="I429" s="272">
        <v>490.48333333333329</v>
      </c>
      <c r="J429" s="272">
        <v>497.01666666666659</v>
      </c>
      <c r="K429" s="271">
        <v>483.95</v>
      </c>
      <c r="L429" s="271">
        <v>468.05</v>
      </c>
      <c r="M429" s="271">
        <v>2.6124999999999998</v>
      </c>
      <c r="N429" s="1"/>
      <c r="O429" s="1"/>
    </row>
    <row r="430" spans="1:15" ht="12.75" customHeight="1">
      <c r="A430" s="30">
        <v>420</v>
      </c>
      <c r="B430" s="281" t="s">
        <v>488</v>
      </c>
      <c r="C430" s="271">
        <v>217.6</v>
      </c>
      <c r="D430" s="272">
        <v>218.29999999999998</v>
      </c>
      <c r="E430" s="272">
        <v>215.64999999999998</v>
      </c>
      <c r="F430" s="272">
        <v>213.7</v>
      </c>
      <c r="G430" s="272">
        <v>211.04999999999998</v>
      </c>
      <c r="H430" s="272">
        <v>220.24999999999997</v>
      </c>
      <c r="I430" s="272">
        <v>222.9</v>
      </c>
      <c r="J430" s="272">
        <v>224.84999999999997</v>
      </c>
      <c r="K430" s="271">
        <v>220.95</v>
      </c>
      <c r="L430" s="271">
        <v>216.35</v>
      </c>
      <c r="M430" s="271">
        <v>0.97929999999999995</v>
      </c>
      <c r="N430" s="1"/>
      <c r="O430" s="1"/>
    </row>
    <row r="431" spans="1:15" ht="12.75" customHeight="1">
      <c r="A431" s="30">
        <v>421</v>
      </c>
      <c r="B431" s="281" t="s">
        <v>193</v>
      </c>
      <c r="C431" s="271">
        <v>913.45</v>
      </c>
      <c r="D431" s="272">
        <v>914.4666666666667</v>
      </c>
      <c r="E431" s="272">
        <v>906.13333333333344</v>
      </c>
      <c r="F431" s="272">
        <v>898.81666666666672</v>
      </c>
      <c r="G431" s="272">
        <v>890.48333333333346</v>
      </c>
      <c r="H431" s="272">
        <v>921.78333333333342</v>
      </c>
      <c r="I431" s="272">
        <v>930.11666666666667</v>
      </c>
      <c r="J431" s="272">
        <v>937.43333333333339</v>
      </c>
      <c r="K431" s="271">
        <v>922.8</v>
      </c>
      <c r="L431" s="271">
        <v>907.15</v>
      </c>
      <c r="M431" s="271">
        <v>13.84417</v>
      </c>
      <c r="N431" s="1"/>
      <c r="O431" s="1"/>
    </row>
    <row r="432" spans="1:15" ht="12.75" customHeight="1">
      <c r="A432" s="30">
        <v>422</v>
      </c>
      <c r="B432" s="281" t="s">
        <v>194</v>
      </c>
      <c r="C432" s="271">
        <v>477.2</v>
      </c>
      <c r="D432" s="272">
        <v>479.13333333333327</v>
      </c>
      <c r="E432" s="272">
        <v>472.11666666666656</v>
      </c>
      <c r="F432" s="272">
        <v>467.0333333333333</v>
      </c>
      <c r="G432" s="272">
        <v>460.01666666666659</v>
      </c>
      <c r="H432" s="272">
        <v>484.21666666666653</v>
      </c>
      <c r="I432" s="272">
        <v>491.23333333333329</v>
      </c>
      <c r="J432" s="272">
        <v>496.31666666666649</v>
      </c>
      <c r="K432" s="271">
        <v>486.15</v>
      </c>
      <c r="L432" s="271">
        <v>474.05</v>
      </c>
      <c r="M432" s="271">
        <v>11.136290000000001</v>
      </c>
      <c r="N432" s="1"/>
      <c r="O432" s="1"/>
    </row>
    <row r="433" spans="1:15" ht="12.75" customHeight="1">
      <c r="A433" s="30">
        <v>423</v>
      </c>
      <c r="B433" s="281" t="s">
        <v>489</v>
      </c>
      <c r="C433" s="271">
        <v>2074.35</v>
      </c>
      <c r="D433" s="272">
        <v>2067.1166666666663</v>
      </c>
      <c r="E433" s="272">
        <v>2015.9333333333325</v>
      </c>
      <c r="F433" s="272">
        <v>1957.5166666666662</v>
      </c>
      <c r="G433" s="272">
        <v>1906.3333333333323</v>
      </c>
      <c r="H433" s="272">
        <v>2125.5333333333328</v>
      </c>
      <c r="I433" s="272">
        <v>2176.7166666666662</v>
      </c>
      <c r="J433" s="272">
        <v>2235.1333333333328</v>
      </c>
      <c r="K433" s="271">
        <v>2118.3000000000002</v>
      </c>
      <c r="L433" s="271">
        <v>2008.7</v>
      </c>
      <c r="M433" s="271">
        <v>0.57843</v>
      </c>
      <c r="N433" s="1"/>
      <c r="O433" s="1"/>
    </row>
    <row r="434" spans="1:15" ht="12.75" customHeight="1">
      <c r="A434" s="30">
        <v>424</v>
      </c>
      <c r="B434" s="281" t="s">
        <v>490</v>
      </c>
      <c r="C434" s="271">
        <v>819.05</v>
      </c>
      <c r="D434" s="272">
        <v>820.06666666666661</v>
      </c>
      <c r="E434" s="272">
        <v>800.08333333333326</v>
      </c>
      <c r="F434" s="272">
        <v>781.11666666666667</v>
      </c>
      <c r="G434" s="272">
        <v>761.13333333333333</v>
      </c>
      <c r="H434" s="272">
        <v>839.03333333333319</v>
      </c>
      <c r="I434" s="272">
        <v>859.01666666666654</v>
      </c>
      <c r="J434" s="272">
        <v>877.98333333333312</v>
      </c>
      <c r="K434" s="271">
        <v>840.05</v>
      </c>
      <c r="L434" s="271">
        <v>801.1</v>
      </c>
      <c r="M434" s="271">
        <v>1.12876</v>
      </c>
      <c r="N434" s="1"/>
      <c r="O434" s="1"/>
    </row>
    <row r="435" spans="1:15" ht="12.75" customHeight="1">
      <c r="A435" s="30">
        <v>425</v>
      </c>
      <c r="B435" s="281" t="s">
        <v>491</v>
      </c>
      <c r="C435" s="271">
        <v>474</v>
      </c>
      <c r="D435" s="272">
        <v>476.31666666666666</v>
      </c>
      <c r="E435" s="272">
        <v>468.68333333333334</v>
      </c>
      <c r="F435" s="272">
        <v>463.36666666666667</v>
      </c>
      <c r="G435" s="272">
        <v>455.73333333333335</v>
      </c>
      <c r="H435" s="272">
        <v>481.63333333333333</v>
      </c>
      <c r="I435" s="272">
        <v>489.26666666666665</v>
      </c>
      <c r="J435" s="272">
        <v>494.58333333333331</v>
      </c>
      <c r="K435" s="271">
        <v>483.95</v>
      </c>
      <c r="L435" s="271">
        <v>471</v>
      </c>
      <c r="M435" s="271">
        <v>3.47167</v>
      </c>
      <c r="N435" s="1"/>
      <c r="O435" s="1"/>
    </row>
    <row r="436" spans="1:15" ht="12.75" customHeight="1">
      <c r="A436" s="30">
        <v>426</v>
      </c>
      <c r="B436" s="281" t="s">
        <v>492</v>
      </c>
      <c r="C436" s="271">
        <v>328.65</v>
      </c>
      <c r="D436" s="272">
        <v>330.23333333333329</v>
      </c>
      <c r="E436" s="272">
        <v>318.76666666666659</v>
      </c>
      <c r="F436" s="272">
        <v>308.88333333333333</v>
      </c>
      <c r="G436" s="272">
        <v>297.41666666666663</v>
      </c>
      <c r="H436" s="272">
        <v>340.11666666666656</v>
      </c>
      <c r="I436" s="272">
        <v>351.58333333333326</v>
      </c>
      <c r="J436" s="272">
        <v>361.46666666666653</v>
      </c>
      <c r="K436" s="271">
        <v>341.7</v>
      </c>
      <c r="L436" s="271">
        <v>320.35000000000002</v>
      </c>
      <c r="M436" s="271">
        <v>3.2460599999999999</v>
      </c>
      <c r="N436" s="1"/>
      <c r="O436" s="1"/>
    </row>
    <row r="437" spans="1:15" ht="12.75" customHeight="1">
      <c r="A437" s="30">
        <v>427</v>
      </c>
      <c r="B437" s="281" t="s">
        <v>493</v>
      </c>
      <c r="C437" s="271">
        <v>1894</v>
      </c>
      <c r="D437" s="272">
        <v>1892</v>
      </c>
      <c r="E437" s="272">
        <v>1874</v>
      </c>
      <c r="F437" s="272">
        <v>1854</v>
      </c>
      <c r="G437" s="272">
        <v>1836</v>
      </c>
      <c r="H437" s="272">
        <v>1912</v>
      </c>
      <c r="I437" s="272">
        <v>1930</v>
      </c>
      <c r="J437" s="272">
        <v>1950</v>
      </c>
      <c r="K437" s="271">
        <v>1910</v>
      </c>
      <c r="L437" s="271">
        <v>1872</v>
      </c>
      <c r="M437" s="271">
        <v>0.38038</v>
      </c>
      <c r="N437" s="1"/>
      <c r="O437" s="1"/>
    </row>
    <row r="438" spans="1:15" ht="12.75" customHeight="1">
      <c r="A438" s="30">
        <v>428</v>
      </c>
      <c r="B438" s="281" t="s">
        <v>494</v>
      </c>
      <c r="C438" s="271">
        <v>455.05</v>
      </c>
      <c r="D438" s="272">
        <v>453.23333333333335</v>
      </c>
      <c r="E438" s="272">
        <v>449.06666666666672</v>
      </c>
      <c r="F438" s="272">
        <v>443.08333333333337</v>
      </c>
      <c r="G438" s="272">
        <v>438.91666666666674</v>
      </c>
      <c r="H438" s="272">
        <v>459.2166666666667</v>
      </c>
      <c r="I438" s="272">
        <v>463.38333333333333</v>
      </c>
      <c r="J438" s="272">
        <v>469.36666666666667</v>
      </c>
      <c r="K438" s="271">
        <v>457.4</v>
      </c>
      <c r="L438" s="271">
        <v>447.25</v>
      </c>
      <c r="M438" s="271">
        <v>2.0903999999999998</v>
      </c>
      <c r="N438" s="1"/>
      <c r="O438" s="1"/>
    </row>
    <row r="439" spans="1:15" ht="12.75" customHeight="1">
      <c r="A439" s="30">
        <v>429</v>
      </c>
      <c r="B439" s="281" t="s">
        <v>495</v>
      </c>
      <c r="C439" s="271">
        <v>7.55</v>
      </c>
      <c r="D439" s="272">
        <v>7.6166666666666663</v>
      </c>
      <c r="E439" s="272">
        <v>7.3833333333333329</v>
      </c>
      <c r="F439" s="272">
        <v>7.2166666666666668</v>
      </c>
      <c r="G439" s="272">
        <v>6.9833333333333334</v>
      </c>
      <c r="H439" s="272">
        <v>7.7833333333333323</v>
      </c>
      <c r="I439" s="272">
        <v>8.0166666666666657</v>
      </c>
      <c r="J439" s="272">
        <v>8.1833333333333318</v>
      </c>
      <c r="K439" s="271">
        <v>7.85</v>
      </c>
      <c r="L439" s="271">
        <v>7.45</v>
      </c>
      <c r="M439" s="271">
        <v>706.65553999999997</v>
      </c>
      <c r="N439" s="1"/>
      <c r="O439" s="1"/>
    </row>
    <row r="440" spans="1:15" ht="12.75" customHeight="1">
      <c r="A440" s="30">
        <v>430</v>
      </c>
      <c r="B440" s="281" t="s">
        <v>496</v>
      </c>
      <c r="C440" s="271">
        <v>917.7</v>
      </c>
      <c r="D440" s="272">
        <v>919.55000000000007</v>
      </c>
      <c r="E440" s="272">
        <v>909.10000000000014</v>
      </c>
      <c r="F440" s="272">
        <v>900.50000000000011</v>
      </c>
      <c r="G440" s="272">
        <v>890.05000000000018</v>
      </c>
      <c r="H440" s="272">
        <v>928.15000000000009</v>
      </c>
      <c r="I440" s="272">
        <v>938.60000000000014</v>
      </c>
      <c r="J440" s="272">
        <v>947.2</v>
      </c>
      <c r="K440" s="271">
        <v>930</v>
      </c>
      <c r="L440" s="271">
        <v>910.95</v>
      </c>
      <c r="M440" s="271">
        <v>0.12494</v>
      </c>
      <c r="N440" s="1"/>
      <c r="O440" s="1"/>
    </row>
    <row r="441" spans="1:15" ht="12.75" customHeight="1">
      <c r="A441" s="30">
        <v>431</v>
      </c>
      <c r="B441" s="281" t="s">
        <v>275</v>
      </c>
      <c r="C441" s="271">
        <v>591.70000000000005</v>
      </c>
      <c r="D441" s="272">
        <v>587.5</v>
      </c>
      <c r="E441" s="272">
        <v>582.20000000000005</v>
      </c>
      <c r="F441" s="272">
        <v>572.70000000000005</v>
      </c>
      <c r="G441" s="272">
        <v>567.40000000000009</v>
      </c>
      <c r="H441" s="272">
        <v>597</v>
      </c>
      <c r="I441" s="272">
        <v>602.29999999999995</v>
      </c>
      <c r="J441" s="272">
        <v>611.79999999999995</v>
      </c>
      <c r="K441" s="271">
        <v>592.79999999999995</v>
      </c>
      <c r="L441" s="271">
        <v>578</v>
      </c>
      <c r="M441" s="271">
        <v>4.3833399999999996</v>
      </c>
      <c r="N441" s="1"/>
      <c r="O441" s="1"/>
    </row>
    <row r="442" spans="1:15" ht="12.75" customHeight="1">
      <c r="A442" s="30">
        <v>432</v>
      </c>
      <c r="B442" s="281" t="s">
        <v>497</v>
      </c>
      <c r="C442" s="271">
        <v>1643.5</v>
      </c>
      <c r="D442" s="272">
        <v>1648.1666666666667</v>
      </c>
      <c r="E442" s="272">
        <v>1628.3333333333335</v>
      </c>
      <c r="F442" s="272">
        <v>1613.1666666666667</v>
      </c>
      <c r="G442" s="272">
        <v>1593.3333333333335</v>
      </c>
      <c r="H442" s="272">
        <v>1663.3333333333335</v>
      </c>
      <c r="I442" s="272">
        <v>1683.166666666667</v>
      </c>
      <c r="J442" s="272">
        <v>1698.3333333333335</v>
      </c>
      <c r="K442" s="271">
        <v>1668</v>
      </c>
      <c r="L442" s="271">
        <v>1633</v>
      </c>
      <c r="M442" s="271">
        <v>0.25568999999999997</v>
      </c>
      <c r="N442" s="1"/>
      <c r="O442" s="1"/>
    </row>
    <row r="443" spans="1:15" ht="12.75" customHeight="1">
      <c r="A443" s="30">
        <v>433</v>
      </c>
      <c r="B443" s="281" t="s">
        <v>498</v>
      </c>
      <c r="C443" s="271">
        <v>644.04999999999995</v>
      </c>
      <c r="D443" s="272">
        <v>632.26666666666665</v>
      </c>
      <c r="E443" s="272">
        <v>614.5333333333333</v>
      </c>
      <c r="F443" s="272">
        <v>585.01666666666665</v>
      </c>
      <c r="G443" s="272">
        <v>567.2833333333333</v>
      </c>
      <c r="H443" s="272">
        <v>661.7833333333333</v>
      </c>
      <c r="I443" s="272">
        <v>679.51666666666665</v>
      </c>
      <c r="J443" s="272">
        <v>709.0333333333333</v>
      </c>
      <c r="K443" s="271">
        <v>650</v>
      </c>
      <c r="L443" s="271">
        <v>602.75</v>
      </c>
      <c r="M443" s="271">
        <v>2.0224199999999999</v>
      </c>
      <c r="N443" s="1"/>
      <c r="O443" s="1"/>
    </row>
    <row r="444" spans="1:15" ht="12.75" customHeight="1">
      <c r="A444" s="30">
        <v>434</v>
      </c>
      <c r="B444" s="281" t="s">
        <v>499</v>
      </c>
      <c r="C444" s="271">
        <v>866.45</v>
      </c>
      <c r="D444" s="272">
        <v>869.83333333333337</v>
      </c>
      <c r="E444" s="272">
        <v>861.66666666666674</v>
      </c>
      <c r="F444" s="272">
        <v>856.88333333333333</v>
      </c>
      <c r="G444" s="272">
        <v>848.7166666666667</v>
      </c>
      <c r="H444" s="272">
        <v>874.61666666666679</v>
      </c>
      <c r="I444" s="272">
        <v>882.78333333333353</v>
      </c>
      <c r="J444" s="272">
        <v>887.56666666666683</v>
      </c>
      <c r="K444" s="271">
        <v>878</v>
      </c>
      <c r="L444" s="271">
        <v>865.05</v>
      </c>
      <c r="M444" s="271">
        <v>0.22978000000000001</v>
      </c>
      <c r="N444" s="1"/>
      <c r="O444" s="1"/>
    </row>
    <row r="445" spans="1:15" ht="12.75" customHeight="1">
      <c r="A445" s="30">
        <v>435</v>
      </c>
      <c r="B445" s="281" t="s">
        <v>500</v>
      </c>
      <c r="C445" s="271">
        <v>37.299999999999997</v>
      </c>
      <c r="D445" s="272">
        <v>37.383333333333333</v>
      </c>
      <c r="E445" s="272">
        <v>36.816666666666663</v>
      </c>
      <c r="F445" s="272">
        <v>36.333333333333329</v>
      </c>
      <c r="G445" s="272">
        <v>35.766666666666659</v>
      </c>
      <c r="H445" s="272">
        <v>37.866666666666667</v>
      </c>
      <c r="I445" s="272">
        <v>38.433333333333344</v>
      </c>
      <c r="J445" s="272">
        <v>38.916666666666671</v>
      </c>
      <c r="K445" s="271">
        <v>37.950000000000003</v>
      </c>
      <c r="L445" s="271">
        <v>36.9</v>
      </c>
      <c r="M445" s="271">
        <v>63.24465</v>
      </c>
      <c r="N445" s="1"/>
      <c r="O445" s="1"/>
    </row>
    <row r="446" spans="1:15" ht="12.75" customHeight="1">
      <c r="A446" s="30">
        <v>436</v>
      </c>
      <c r="B446" s="281" t="s">
        <v>206</v>
      </c>
      <c r="C446" s="271">
        <v>952.55</v>
      </c>
      <c r="D446" s="272">
        <v>956</v>
      </c>
      <c r="E446" s="272">
        <v>947.5</v>
      </c>
      <c r="F446" s="272">
        <v>942.45</v>
      </c>
      <c r="G446" s="272">
        <v>933.95</v>
      </c>
      <c r="H446" s="272">
        <v>961.05</v>
      </c>
      <c r="I446" s="272">
        <v>969.55</v>
      </c>
      <c r="J446" s="272">
        <v>974.59999999999991</v>
      </c>
      <c r="K446" s="271">
        <v>964.5</v>
      </c>
      <c r="L446" s="271">
        <v>950.95</v>
      </c>
      <c r="M446" s="271">
        <v>6.5326300000000002</v>
      </c>
      <c r="N446" s="1"/>
      <c r="O446" s="1"/>
    </row>
    <row r="447" spans="1:15" ht="12.75" customHeight="1">
      <c r="A447" s="30">
        <v>437</v>
      </c>
      <c r="B447" s="281" t="s">
        <v>501</v>
      </c>
      <c r="C447" s="271">
        <v>750.7</v>
      </c>
      <c r="D447" s="272">
        <v>754.0333333333333</v>
      </c>
      <c r="E447" s="272">
        <v>744.01666666666665</v>
      </c>
      <c r="F447" s="272">
        <v>737.33333333333337</v>
      </c>
      <c r="G447" s="272">
        <v>727.31666666666672</v>
      </c>
      <c r="H447" s="272">
        <v>760.71666666666658</v>
      </c>
      <c r="I447" s="272">
        <v>770.73333333333323</v>
      </c>
      <c r="J447" s="272">
        <v>777.41666666666652</v>
      </c>
      <c r="K447" s="271">
        <v>764.05</v>
      </c>
      <c r="L447" s="271">
        <v>747.35</v>
      </c>
      <c r="M447" s="271">
        <v>3.96496</v>
      </c>
      <c r="N447" s="1"/>
      <c r="O447" s="1"/>
    </row>
    <row r="448" spans="1:15" ht="12.75" customHeight="1">
      <c r="A448" s="30">
        <v>438</v>
      </c>
      <c r="B448" s="281" t="s">
        <v>195</v>
      </c>
      <c r="C448" s="271">
        <v>1118.9000000000001</v>
      </c>
      <c r="D448" s="272">
        <v>1115.6666666666667</v>
      </c>
      <c r="E448" s="272">
        <v>1071.3333333333335</v>
      </c>
      <c r="F448" s="272">
        <v>1023.7666666666667</v>
      </c>
      <c r="G448" s="272">
        <v>979.43333333333339</v>
      </c>
      <c r="H448" s="272">
        <v>1163.2333333333336</v>
      </c>
      <c r="I448" s="272">
        <v>1207.5666666666671</v>
      </c>
      <c r="J448" s="272">
        <v>1255.1333333333337</v>
      </c>
      <c r="K448" s="271">
        <v>1160</v>
      </c>
      <c r="L448" s="271">
        <v>1068.0999999999999</v>
      </c>
      <c r="M448" s="271">
        <v>106.54214</v>
      </c>
      <c r="N448" s="1"/>
      <c r="O448" s="1"/>
    </row>
    <row r="449" spans="1:15" ht="12.75" customHeight="1">
      <c r="A449" s="30">
        <v>439</v>
      </c>
      <c r="B449" s="281" t="s">
        <v>502</v>
      </c>
      <c r="C449" s="271">
        <v>213.9</v>
      </c>
      <c r="D449" s="272">
        <v>214.1</v>
      </c>
      <c r="E449" s="272">
        <v>212.45</v>
      </c>
      <c r="F449" s="272">
        <v>211</v>
      </c>
      <c r="G449" s="272">
        <v>209.35</v>
      </c>
      <c r="H449" s="272">
        <v>215.54999999999998</v>
      </c>
      <c r="I449" s="272">
        <v>217.20000000000002</v>
      </c>
      <c r="J449" s="272">
        <v>218.64999999999998</v>
      </c>
      <c r="K449" s="271">
        <v>215.75</v>
      </c>
      <c r="L449" s="271">
        <v>212.65</v>
      </c>
      <c r="M449" s="271">
        <v>5.52081</v>
      </c>
      <c r="N449" s="1"/>
      <c r="O449" s="1"/>
    </row>
    <row r="450" spans="1:15" ht="12.75" customHeight="1">
      <c r="A450" s="30">
        <v>440</v>
      </c>
      <c r="B450" s="281" t="s">
        <v>503</v>
      </c>
      <c r="C450" s="271">
        <v>1094.4000000000001</v>
      </c>
      <c r="D450" s="272">
        <v>1098.25</v>
      </c>
      <c r="E450" s="272">
        <v>1078.1500000000001</v>
      </c>
      <c r="F450" s="272">
        <v>1061.9000000000001</v>
      </c>
      <c r="G450" s="272">
        <v>1041.8000000000002</v>
      </c>
      <c r="H450" s="272">
        <v>1114.5</v>
      </c>
      <c r="I450" s="272">
        <v>1134.5999999999999</v>
      </c>
      <c r="J450" s="272">
        <v>1150.8499999999999</v>
      </c>
      <c r="K450" s="271">
        <v>1118.3499999999999</v>
      </c>
      <c r="L450" s="271">
        <v>1082</v>
      </c>
      <c r="M450" s="271">
        <v>4.5137900000000002</v>
      </c>
      <c r="N450" s="1"/>
      <c r="O450" s="1"/>
    </row>
    <row r="451" spans="1:15" ht="12.75" customHeight="1">
      <c r="A451" s="30">
        <v>441</v>
      </c>
      <c r="B451" s="281" t="s">
        <v>200</v>
      </c>
      <c r="C451" s="271">
        <v>3401.55</v>
      </c>
      <c r="D451" s="272">
        <v>3400.6</v>
      </c>
      <c r="E451" s="272">
        <v>3382.2</v>
      </c>
      <c r="F451" s="272">
        <v>3362.85</v>
      </c>
      <c r="G451" s="272">
        <v>3344.45</v>
      </c>
      <c r="H451" s="272">
        <v>3419.95</v>
      </c>
      <c r="I451" s="272">
        <v>3438.3500000000004</v>
      </c>
      <c r="J451" s="272">
        <v>3457.7</v>
      </c>
      <c r="K451" s="271">
        <v>3419</v>
      </c>
      <c r="L451" s="271">
        <v>3381.25</v>
      </c>
      <c r="M451" s="271">
        <v>14.72354</v>
      </c>
      <c r="N451" s="1"/>
      <c r="O451" s="1"/>
    </row>
    <row r="452" spans="1:15" ht="12.75" customHeight="1">
      <c r="A452" s="30">
        <v>442</v>
      </c>
      <c r="B452" s="281" t="s">
        <v>196</v>
      </c>
      <c r="C452" s="271">
        <v>763.45</v>
      </c>
      <c r="D452" s="272">
        <v>766.63333333333321</v>
      </c>
      <c r="E452" s="272">
        <v>757.36666666666645</v>
      </c>
      <c r="F452" s="272">
        <v>751.28333333333319</v>
      </c>
      <c r="G452" s="272">
        <v>742.01666666666642</v>
      </c>
      <c r="H452" s="272">
        <v>772.71666666666647</v>
      </c>
      <c r="I452" s="272">
        <v>781.98333333333335</v>
      </c>
      <c r="J452" s="272">
        <v>788.06666666666649</v>
      </c>
      <c r="K452" s="271">
        <v>775.9</v>
      </c>
      <c r="L452" s="271">
        <v>760.55</v>
      </c>
      <c r="M452" s="271">
        <v>22.573049999999999</v>
      </c>
      <c r="N452" s="1"/>
      <c r="O452" s="1"/>
    </row>
    <row r="453" spans="1:15" ht="12.75" customHeight="1">
      <c r="A453" s="30">
        <v>443</v>
      </c>
      <c r="B453" s="281" t="s">
        <v>276</v>
      </c>
      <c r="C453" s="271">
        <v>10238.049999999999</v>
      </c>
      <c r="D453" s="272">
        <v>10037.216666666667</v>
      </c>
      <c r="E453" s="272">
        <v>9699.4833333333336</v>
      </c>
      <c r="F453" s="272">
        <v>9160.9166666666661</v>
      </c>
      <c r="G453" s="272">
        <v>8823.1833333333325</v>
      </c>
      <c r="H453" s="272">
        <v>10575.783333333335</v>
      </c>
      <c r="I453" s="272">
        <v>10913.516666666668</v>
      </c>
      <c r="J453" s="272">
        <v>11452.083333333336</v>
      </c>
      <c r="K453" s="271">
        <v>10374.950000000001</v>
      </c>
      <c r="L453" s="271">
        <v>9498.65</v>
      </c>
      <c r="M453" s="271">
        <v>19.451840000000001</v>
      </c>
      <c r="N453" s="1"/>
      <c r="O453" s="1"/>
    </row>
    <row r="454" spans="1:15" ht="12.75" customHeight="1">
      <c r="A454" s="30">
        <v>444</v>
      </c>
      <c r="B454" s="281" t="s">
        <v>868</v>
      </c>
      <c r="C454" s="271">
        <v>1494.45</v>
      </c>
      <c r="D454" s="272">
        <v>1494.8166666666666</v>
      </c>
      <c r="E454" s="272">
        <v>1479.6333333333332</v>
      </c>
      <c r="F454" s="272">
        <v>1464.8166666666666</v>
      </c>
      <c r="G454" s="272">
        <v>1449.6333333333332</v>
      </c>
      <c r="H454" s="272">
        <v>1509.6333333333332</v>
      </c>
      <c r="I454" s="272">
        <v>1524.8166666666666</v>
      </c>
      <c r="J454" s="272">
        <v>1539.6333333333332</v>
      </c>
      <c r="K454" s="271">
        <v>1510</v>
      </c>
      <c r="L454" s="271">
        <v>1480</v>
      </c>
      <c r="M454" s="271">
        <v>0.43618000000000001</v>
      </c>
      <c r="N454" s="1"/>
      <c r="O454" s="1"/>
    </row>
    <row r="455" spans="1:15" ht="12.75" customHeight="1">
      <c r="A455" s="30">
        <v>445</v>
      </c>
      <c r="B455" s="281" t="s">
        <v>504</v>
      </c>
      <c r="C455" s="271">
        <v>231.9</v>
      </c>
      <c r="D455" s="272">
        <v>232.1</v>
      </c>
      <c r="E455" s="272">
        <v>229.5</v>
      </c>
      <c r="F455" s="272">
        <v>227.1</v>
      </c>
      <c r="G455" s="272">
        <v>224.5</v>
      </c>
      <c r="H455" s="272">
        <v>234.5</v>
      </c>
      <c r="I455" s="272">
        <v>237.09999999999997</v>
      </c>
      <c r="J455" s="272">
        <v>239.5</v>
      </c>
      <c r="K455" s="271">
        <v>234.7</v>
      </c>
      <c r="L455" s="271">
        <v>229.7</v>
      </c>
      <c r="M455" s="271">
        <v>18.172090000000001</v>
      </c>
      <c r="N455" s="1"/>
      <c r="O455" s="1"/>
    </row>
    <row r="456" spans="1:15" ht="12.75" customHeight="1">
      <c r="A456" s="30">
        <v>446</v>
      </c>
      <c r="B456" s="281" t="s">
        <v>197</v>
      </c>
      <c r="C456" s="271">
        <v>477.55</v>
      </c>
      <c r="D456" s="272">
        <v>476.33333333333331</v>
      </c>
      <c r="E456" s="272">
        <v>471.21666666666664</v>
      </c>
      <c r="F456" s="272">
        <v>464.88333333333333</v>
      </c>
      <c r="G456" s="272">
        <v>459.76666666666665</v>
      </c>
      <c r="H456" s="272">
        <v>482.66666666666663</v>
      </c>
      <c r="I456" s="272">
        <v>487.7833333333333</v>
      </c>
      <c r="J456" s="272">
        <v>494.11666666666662</v>
      </c>
      <c r="K456" s="271">
        <v>481.45</v>
      </c>
      <c r="L456" s="271">
        <v>470</v>
      </c>
      <c r="M456" s="271">
        <v>134.8289</v>
      </c>
      <c r="N456" s="1"/>
      <c r="O456" s="1"/>
    </row>
    <row r="457" spans="1:15" ht="12.75" customHeight="1">
      <c r="A457" s="30">
        <v>447</v>
      </c>
      <c r="B457" s="281" t="s">
        <v>198</v>
      </c>
      <c r="C457" s="271">
        <v>232.4</v>
      </c>
      <c r="D457" s="272">
        <v>232.23333333333335</v>
      </c>
      <c r="E457" s="272">
        <v>228.76666666666671</v>
      </c>
      <c r="F457" s="272">
        <v>225.13333333333335</v>
      </c>
      <c r="G457" s="272">
        <v>221.66666666666671</v>
      </c>
      <c r="H457" s="272">
        <v>235.8666666666667</v>
      </c>
      <c r="I457" s="272">
        <v>239.33333333333334</v>
      </c>
      <c r="J457" s="272">
        <v>242.9666666666667</v>
      </c>
      <c r="K457" s="271">
        <v>235.7</v>
      </c>
      <c r="L457" s="271">
        <v>228.6</v>
      </c>
      <c r="M457" s="271">
        <v>233.05681999999999</v>
      </c>
      <c r="N457" s="1"/>
      <c r="O457" s="1"/>
    </row>
    <row r="458" spans="1:15" ht="12.75" customHeight="1">
      <c r="A458" s="30">
        <v>448</v>
      </c>
      <c r="B458" s="281" t="s">
        <v>812</v>
      </c>
      <c r="C458" s="271">
        <v>629.95000000000005</v>
      </c>
      <c r="D458" s="272">
        <v>630.04999999999995</v>
      </c>
      <c r="E458" s="272">
        <v>615.19999999999993</v>
      </c>
      <c r="F458" s="272">
        <v>600.44999999999993</v>
      </c>
      <c r="G458" s="272">
        <v>585.59999999999991</v>
      </c>
      <c r="H458" s="272">
        <v>644.79999999999995</v>
      </c>
      <c r="I458" s="272">
        <v>659.64999999999986</v>
      </c>
      <c r="J458" s="272">
        <v>674.4</v>
      </c>
      <c r="K458" s="271">
        <v>644.9</v>
      </c>
      <c r="L458" s="271">
        <v>615.29999999999995</v>
      </c>
      <c r="M458" s="271">
        <v>0.63763000000000003</v>
      </c>
      <c r="N458" s="1"/>
      <c r="O458" s="1"/>
    </row>
    <row r="459" spans="1:15" ht="12.75" customHeight="1">
      <c r="A459" s="30">
        <v>449</v>
      </c>
      <c r="B459" s="281" t="s">
        <v>199</v>
      </c>
      <c r="C459" s="271">
        <v>112.65</v>
      </c>
      <c r="D459" s="272">
        <v>111.45</v>
      </c>
      <c r="E459" s="272">
        <v>110</v>
      </c>
      <c r="F459" s="272">
        <v>107.35</v>
      </c>
      <c r="G459" s="272">
        <v>105.89999999999999</v>
      </c>
      <c r="H459" s="272">
        <v>114.10000000000001</v>
      </c>
      <c r="I459" s="272">
        <v>115.55000000000003</v>
      </c>
      <c r="J459" s="272">
        <v>118.20000000000002</v>
      </c>
      <c r="K459" s="271">
        <v>112.9</v>
      </c>
      <c r="L459" s="271">
        <v>108.8</v>
      </c>
      <c r="M459" s="271">
        <v>959.42332999999996</v>
      </c>
      <c r="N459" s="1"/>
      <c r="O459" s="1"/>
    </row>
    <row r="460" spans="1:15" ht="12.75" customHeight="1">
      <c r="A460" s="30">
        <v>450</v>
      </c>
      <c r="B460" s="281" t="s">
        <v>813</v>
      </c>
      <c r="C460" s="271">
        <v>106.05</v>
      </c>
      <c r="D460" s="272">
        <v>106.3</v>
      </c>
      <c r="E460" s="272">
        <v>105.25</v>
      </c>
      <c r="F460" s="272">
        <v>104.45</v>
      </c>
      <c r="G460" s="272">
        <v>103.4</v>
      </c>
      <c r="H460" s="272">
        <v>107.1</v>
      </c>
      <c r="I460" s="272">
        <v>108.14999999999998</v>
      </c>
      <c r="J460" s="272">
        <v>108.94999999999999</v>
      </c>
      <c r="K460" s="271">
        <v>107.35</v>
      </c>
      <c r="L460" s="271">
        <v>105.5</v>
      </c>
      <c r="M460" s="271">
        <v>29.920970000000001</v>
      </c>
      <c r="N460" s="1"/>
      <c r="O460" s="1"/>
    </row>
    <row r="461" spans="1:15" ht="12.75" customHeight="1">
      <c r="A461" s="30">
        <v>451</v>
      </c>
      <c r="B461" s="281" t="s">
        <v>505</v>
      </c>
      <c r="C461" s="271">
        <v>3279.2</v>
      </c>
      <c r="D461" s="272">
        <v>3277.0666666666671</v>
      </c>
      <c r="E461" s="272">
        <v>3229.1333333333341</v>
      </c>
      <c r="F461" s="272">
        <v>3179.0666666666671</v>
      </c>
      <c r="G461" s="272">
        <v>3131.1333333333341</v>
      </c>
      <c r="H461" s="272">
        <v>3327.1333333333341</v>
      </c>
      <c r="I461" s="272">
        <v>3375.0666666666675</v>
      </c>
      <c r="J461" s="272">
        <v>3425.1333333333341</v>
      </c>
      <c r="K461" s="271">
        <v>3325</v>
      </c>
      <c r="L461" s="271">
        <v>3227</v>
      </c>
      <c r="M461" s="271">
        <v>0.20286000000000001</v>
      </c>
      <c r="N461" s="1"/>
      <c r="O461" s="1"/>
    </row>
    <row r="462" spans="1:15" ht="12.75" customHeight="1">
      <c r="A462" s="30">
        <v>452</v>
      </c>
      <c r="B462" s="281" t="s">
        <v>201</v>
      </c>
      <c r="C462" s="271">
        <v>1065.9000000000001</v>
      </c>
      <c r="D462" s="272">
        <v>1068.1000000000001</v>
      </c>
      <c r="E462" s="272">
        <v>1059.8000000000002</v>
      </c>
      <c r="F462" s="272">
        <v>1053.7</v>
      </c>
      <c r="G462" s="272">
        <v>1045.4000000000001</v>
      </c>
      <c r="H462" s="272">
        <v>1074.2000000000003</v>
      </c>
      <c r="I462" s="272">
        <v>1082.5</v>
      </c>
      <c r="J462" s="272">
        <v>1088.6000000000004</v>
      </c>
      <c r="K462" s="271">
        <v>1076.4000000000001</v>
      </c>
      <c r="L462" s="271">
        <v>1062</v>
      </c>
      <c r="M462" s="271">
        <v>17.715610000000002</v>
      </c>
      <c r="N462" s="1"/>
      <c r="O462" s="1"/>
    </row>
    <row r="463" spans="1:15" ht="12.75" customHeight="1">
      <c r="A463" s="30">
        <v>453</v>
      </c>
      <c r="B463" s="281" t="s">
        <v>506</v>
      </c>
      <c r="C463" s="271">
        <v>87.95</v>
      </c>
      <c r="D463" s="272">
        <v>88.25</v>
      </c>
      <c r="E463" s="272">
        <v>87</v>
      </c>
      <c r="F463" s="272">
        <v>86.05</v>
      </c>
      <c r="G463" s="272">
        <v>84.8</v>
      </c>
      <c r="H463" s="272">
        <v>89.2</v>
      </c>
      <c r="I463" s="272">
        <v>90.45</v>
      </c>
      <c r="J463" s="272">
        <v>91.4</v>
      </c>
      <c r="K463" s="271">
        <v>89.5</v>
      </c>
      <c r="L463" s="271">
        <v>87.3</v>
      </c>
      <c r="M463" s="271">
        <v>4.5154500000000004</v>
      </c>
      <c r="N463" s="1"/>
      <c r="O463" s="1"/>
    </row>
    <row r="464" spans="1:15" ht="12.75" customHeight="1">
      <c r="A464" s="30">
        <v>454</v>
      </c>
      <c r="B464" s="281" t="s">
        <v>182</v>
      </c>
      <c r="C464" s="271">
        <v>749.9</v>
      </c>
      <c r="D464" s="272">
        <v>747.13333333333333</v>
      </c>
      <c r="E464" s="272">
        <v>738.26666666666665</v>
      </c>
      <c r="F464" s="272">
        <v>726.63333333333333</v>
      </c>
      <c r="G464" s="272">
        <v>717.76666666666665</v>
      </c>
      <c r="H464" s="272">
        <v>758.76666666666665</v>
      </c>
      <c r="I464" s="272">
        <v>767.63333333333321</v>
      </c>
      <c r="J464" s="272">
        <v>779.26666666666665</v>
      </c>
      <c r="K464" s="271">
        <v>756</v>
      </c>
      <c r="L464" s="271">
        <v>735.5</v>
      </c>
      <c r="M464" s="271">
        <v>4.1906100000000004</v>
      </c>
      <c r="N464" s="1"/>
      <c r="O464" s="1"/>
    </row>
    <row r="465" spans="1:15" ht="12.75" customHeight="1">
      <c r="A465" s="30">
        <v>455</v>
      </c>
      <c r="B465" s="281" t="s">
        <v>507</v>
      </c>
      <c r="C465" s="271">
        <v>2108.6</v>
      </c>
      <c r="D465" s="272">
        <v>2116.5833333333335</v>
      </c>
      <c r="E465" s="272">
        <v>2091.5666666666671</v>
      </c>
      <c r="F465" s="272">
        <v>2074.5333333333338</v>
      </c>
      <c r="G465" s="272">
        <v>2049.5166666666673</v>
      </c>
      <c r="H465" s="272">
        <v>2133.6166666666668</v>
      </c>
      <c r="I465" s="272">
        <v>2158.6333333333332</v>
      </c>
      <c r="J465" s="272">
        <v>2175.6666666666665</v>
      </c>
      <c r="K465" s="271">
        <v>2141.6</v>
      </c>
      <c r="L465" s="271">
        <v>2099.5500000000002</v>
      </c>
      <c r="M465" s="271">
        <v>0.29038999999999998</v>
      </c>
      <c r="N465" s="1"/>
      <c r="O465" s="1"/>
    </row>
    <row r="466" spans="1:15" ht="12.75" customHeight="1">
      <c r="A466" s="30">
        <v>456</v>
      </c>
      <c r="B466" s="281" t="s">
        <v>508</v>
      </c>
      <c r="C466" s="271">
        <v>621.79999999999995</v>
      </c>
      <c r="D466" s="272">
        <v>625.36666666666667</v>
      </c>
      <c r="E466" s="272">
        <v>616.43333333333339</v>
      </c>
      <c r="F466" s="272">
        <v>611.06666666666672</v>
      </c>
      <c r="G466" s="272">
        <v>602.13333333333344</v>
      </c>
      <c r="H466" s="272">
        <v>630.73333333333335</v>
      </c>
      <c r="I466" s="272">
        <v>639.66666666666652</v>
      </c>
      <c r="J466" s="272">
        <v>645.0333333333333</v>
      </c>
      <c r="K466" s="271">
        <v>634.29999999999995</v>
      </c>
      <c r="L466" s="271">
        <v>620</v>
      </c>
      <c r="M466" s="271">
        <v>0.54162999999999994</v>
      </c>
      <c r="N466" s="1"/>
      <c r="O466" s="1"/>
    </row>
    <row r="467" spans="1:15" ht="12.75" customHeight="1">
      <c r="A467" s="30">
        <v>457</v>
      </c>
      <c r="B467" s="281" t="s">
        <v>509</v>
      </c>
      <c r="C467" s="271">
        <v>3092.9</v>
      </c>
      <c r="D467" s="272">
        <v>3107.4</v>
      </c>
      <c r="E467" s="272">
        <v>3041.5</v>
      </c>
      <c r="F467" s="272">
        <v>2990.1</v>
      </c>
      <c r="G467" s="272">
        <v>2924.2</v>
      </c>
      <c r="H467" s="272">
        <v>3158.8</v>
      </c>
      <c r="I467" s="272">
        <v>3224.7000000000007</v>
      </c>
      <c r="J467" s="272">
        <v>3276.1000000000004</v>
      </c>
      <c r="K467" s="271">
        <v>3173.3</v>
      </c>
      <c r="L467" s="271">
        <v>3056</v>
      </c>
      <c r="M467" s="271">
        <v>0.60824999999999996</v>
      </c>
      <c r="N467" s="1"/>
      <c r="O467" s="1"/>
    </row>
    <row r="468" spans="1:15" ht="12.75" customHeight="1">
      <c r="A468" s="30">
        <v>458</v>
      </c>
      <c r="B468" s="281" t="s">
        <v>202</v>
      </c>
      <c r="C468" s="271">
        <v>2471.9499999999998</v>
      </c>
      <c r="D468" s="272">
        <v>2475.6166666666668</v>
      </c>
      <c r="E468" s="272">
        <v>2458.2333333333336</v>
      </c>
      <c r="F468" s="272">
        <v>2444.5166666666669</v>
      </c>
      <c r="G468" s="272">
        <v>2427.1333333333337</v>
      </c>
      <c r="H468" s="272">
        <v>2489.3333333333335</v>
      </c>
      <c r="I468" s="272">
        <v>2506.7166666666667</v>
      </c>
      <c r="J468" s="272">
        <v>2520.4333333333334</v>
      </c>
      <c r="K468" s="271">
        <v>2493</v>
      </c>
      <c r="L468" s="271">
        <v>2461.9</v>
      </c>
      <c r="M468" s="271">
        <v>7.6142000000000003</v>
      </c>
      <c r="N468" s="1"/>
      <c r="O468" s="1"/>
    </row>
    <row r="469" spans="1:15" ht="12.75" customHeight="1">
      <c r="A469" s="30">
        <v>459</v>
      </c>
      <c r="B469" s="281" t="s">
        <v>203</v>
      </c>
      <c r="C469" s="271">
        <v>1539.95</v>
      </c>
      <c r="D469" s="272">
        <v>1544</v>
      </c>
      <c r="E469" s="272">
        <v>1528</v>
      </c>
      <c r="F469" s="272">
        <v>1516.05</v>
      </c>
      <c r="G469" s="272">
        <v>1500.05</v>
      </c>
      <c r="H469" s="272">
        <v>1555.95</v>
      </c>
      <c r="I469" s="272">
        <v>1571.95</v>
      </c>
      <c r="J469" s="272">
        <v>1583.9</v>
      </c>
      <c r="K469" s="271">
        <v>1560</v>
      </c>
      <c r="L469" s="271">
        <v>1532.05</v>
      </c>
      <c r="M469" s="271">
        <v>4.52576</v>
      </c>
      <c r="N469" s="1"/>
      <c r="O469" s="1"/>
    </row>
    <row r="470" spans="1:15" ht="12.75" customHeight="1">
      <c r="A470" s="30">
        <v>460</v>
      </c>
      <c r="B470" s="281" t="s">
        <v>204</v>
      </c>
      <c r="C470" s="271">
        <v>579.20000000000005</v>
      </c>
      <c r="D470" s="272">
        <v>572.25</v>
      </c>
      <c r="E470" s="272">
        <v>560.6</v>
      </c>
      <c r="F470" s="272">
        <v>542</v>
      </c>
      <c r="G470" s="272">
        <v>530.35</v>
      </c>
      <c r="H470" s="272">
        <v>590.85</v>
      </c>
      <c r="I470" s="272">
        <v>602.50000000000011</v>
      </c>
      <c r="J470" s="272">
        <v>621.1</v>
      </c>
      <c r="K470" s="271">
        <v>583.9</v>
      </c>
      <c r="L470" s="271">
        <v>553.65</v>
      </c>
      <c r="M470" s="271">
        <v>10.403169999999999</v>
      </c>
      <c r="N470" s="1"/>
      <c r="O470" s="1"/>
    </row>
    <row r="471" spans="1:15" ht="12.75" customHeight="1">
      <c r="A471" s="30">
        <v>461</v>
      </c>
      <c r="B471" s="281" t="s">
        <v>205</v>
      </c>
      <c r="C471" s="271">
        <v>1382.75</v>
      </c>
      <c r="D471" s="272">
        <v>1368.6666666666667</v>
      </c>
      <c r="E471" s="272">
        <v>1346.7333333333336</v>
      </c>
      <c r="F471" s="272">
        <v>1310.7166666666669</v>
      </c>
      <c r="G471" s="272">
        <v>1288.7833333333338</v>
      </c>
      <c r="H471" s="272">
        <v>1404.6833333333334</v>
      </c>
      <c r="I471" s="272">
        <v>1426.6166666666663</v>
      </c>
      <c r="J471" s="272">
        <v>1462.6333333333332</v>
      </c>
      <c r="K471" s="271">
        <v>1390.6</v>
      </c>
      <c r="L471" s="271">
        <v>1332.65</v>
      </c>
      <c r="M471" s="271">
        <v>11.593389999999999</v>
      </c>
      <c r="N471" s="1"/>
      <c r="O471" s="1"/>
    </row>
    <row r="472" spans="1:15" ht="12.75" customHeight="1">
      <c r="A472" s="30">
        <v>462</v>
      </c>
      <c r="B472" s="281" t="s">
        <v>510</v>
      </c>
      <c r="C472" s="271">
        <v>37.6</v>
      </c>
      <c r="D472" s="272">
        <v>37.75</v>
      </c>
      <c r="E472" s="272">
        <v>36.85</v>
      </c>
      <c r="F472" s="272">
        <v>36.1</v>
      </c>
      <c r="G472" s="272">
        <v>35.200000000000003</v>
      </c>
      <c r="H472" s="272">
        <v>38.5</v>
      </c>
      <c r="I472" s="272">
        <v>39.400000000000006</v>
      </c>
      <c r="J472" s="272">
        <v>40.15</v>
      </c>
      <c r="K472" s="271">
        <v>38.65</v>
      </c>
      <c r="L472" s="271">
        <v>37</v>
      </c>
      <c r="M472" s="271">
        <v>72.537679999999995</v>
      </c>
      <c r="N472" s="1"/>
      <c r="O472" s="1"/>
    </row>
    <row r="473" spans="1:15" ht="12.75" customHeight="1">
      <c r="A473" s="30">
        <v>463</v>
      </c>
      <c r="B473" s="281" t="s">
        <v>869</v>
      </c>
      <c r="C473" s="271">
        <v>223.7</v>
      </c>
      <c r="D473" s="272">
        <v>222.6</v>
      </c>
      <c r="E473" s="272">
        <v>218.7</v>
      </c>
      <c r="F473" s="272">
        <v>213.7</v>
      </c>
      <c r="G473" s="272">
        <v>209.79999999999998</v>
      </c>
      <c r="H473" s="272">
        <v>227.6</v>
      </c>
      <c r="I473" s="272">
        <v>231.50000000000003</v>
      </c>
      <c r="J473" s="272">
        <v>236.5</v>
      </c>
      <c r="K473" s="271">
        <v>226.5</v>
      </c>
      <c r="L473" s="271">
        <v>217.6</v>
      </c>
      <c r="M473" s="271">
        <v>6.2202799999999998</v>
      </c>
      <c r="N473" s="1"/>
      <c r="O473" s="1"/>
    </row>
    <row r="474" spans="1:15" ht="12.75" customHeight="1">
      <c r="A474" s="30">
        <v>464</v>
      </c>
      <c r="B474" s="281" t="s">
        <v>511</v>
      </c>
      <c r="C474" s="271">
        <v>189.7</v>
      </c>
      <c r="D474" s="272">
        <v>190.73333333333335</v>
      </c>
      <c r="E474" s="272">
        <v>187.06666666666669</v>
      </c>
      <c r="F474" s="272">
        <v>184.43333333333334</v>
      </c>
      <c r="G474" s="272">
        <v>180.76666666666668</v>
      </c>
      <c r="H474" s="272">
        <v>193.3666666666667</v>
      </c>
      <c r="I474" s="272">
        <v>197.03333333333333</v>
      </c>
      <c r="J474" s="272">
        <v>199.66666666666671</v>
      </c>
      <c r="K474" s="271">
        <v>194.4</v>
      </c>
      <c r="L474" s="271">
        <v>188.1</v>
      </c>
      <c r="M474" s="271">
        <v>1.47817</v>
      </c>
      <c r="N474" s="1"/>
      <c r="O474" s="1"/>
    </row>
    <row r="475" spans="1:15" ht="12.75" customHeight="1">
      <c r="A475" s="30">
        <v>465</v>
      </c>
      <c r="B475" s="281" t="s">
        <v>512</v>
      </c>
      <c r="C475" s="271">
        <v>2239.4</v>
      </c>
      <c r="D475" s="272">
        <v>2241.9333333333334</v>
      </c>
      <c r="E475" s="272">
        <v>2228.4666666666667</v>
      </c>
      <c r="F475" s="272">
        <v>2217.5333333333333</v>
      </c>
      <c r="G475" s="272">
        <v>2204.0666666666666</v>
      </c>
      <c r="H475" s="272">
        <v>2252.8666666666668</v>
      </c>
      <c r="I475" s="272">
        <v>2266.3333333333339</v>
      </c>
      <c r="J475" s="272">
        <v>2277.2666666666669</v>
      </c>
      <c r="K475" s="271">
        <v>2255.4</v>
      </c>
      <c r="L475" s="271">
        <v>2231</v>
      </c>
      <c r="M475" s="271">
        <v>1.1859200000000001</v>
      </c>
      <c r="N475" s="1"/>
      <c r="O475" s="1"/>
    </row>
    <row r="476" spans="1:15" ht="12.75" customHeight="1">
      <c r="A476" s="30">
        <v>466</v>
      </c>
      <c r="B476" s="281" t="s">
        <v>513</v>
      </c>
      <c r="C476" s="271">
        <v>11.5</v>
      </c>
      <c r="D476" s="272">
        <v>11.516666666666666</v>
      </c>
      <c r="E476" s="272">
        <v>11.433333333333332</v>
      </c>
      <c r="F476" s="272">
        <v>11.366666666666665</v>
      </c>
      <c r="G476" s="272">
        <v>11.283333333333331</v>
      </c>
      <c r="H476" s="272">
        <v>11.583333333333332</v>
      </c>
      <c r="I476" s="272">
        <v>11.666666666666668</v>
      </c>
      <c r="J476" s="272">
        <v>11.733333333333333</v>
      </c>
      <c r="K476" s="271">
        <v>11.6</v>
      </c>
      <c r="L476" s="271">
        <v>11.45</v>
      </c>
      <c r="M476" s="271">
        <v>17.178999999999998</v>
      </c>
      <c r="N476" s="1"/>
      <c r="O476" s="1"/>
    </row>
    <row r="477" spans="1:15" ht="12.75" customHeight="1">
      <c r="A477" s="30">
        <v>467</v>
      </c>
      <c r="B477" s="281" t="s">
        <v>514</v>
      </c>
      <c r="C477" s="271">
        <v>676.7</v>
      </c>
      <c r="D477" s="272">
        <v>674.55000000000007</v>
      </c>
      <c r="E477" s="272">
        <v>667.15000000000009</v>
      </c>
      <c r="F477" s="272">
        <v>657.6</v>
      </c>
      <c r="G477" s="272">
        <v>650.20000000000005</v>
      </c>
      <c r="H477" s="272">
        <v>684.10000000000014</v>
      </c>
      <c r="I477" s="272">
        <v>691.5</v>
      </c>
      <c r="J477" s="272">
        <v>701.05000000000018</v>
      </c>
      <c r="K477" s="271">
        <v>681.95</v>
      </c>
      <c r="L477" s="271">
        <v>665</v>
      </c>
      <c r="M477" s="271">
        <v>2.91601</v>
      </c>
      <c r="N477" s="1"/>
      <c r="O477" s="1"/>
    </row>
    <row r="478" spans="1:15" ht="12.75" customHeight="1">
      <c r="A478" s="30">
        <v>468</v>
      </c>
      <c r="B478" s="281" t="s">
        <v>209</v>
      </c>
      <c r="C478" s="271">
        <v>788.9</v>
      </c>
      <c r="D478" s="272">
        <v>782.30000000000007</v>
      </c>
      <c r="E478" s="272">
        <v>774.60000000000014</v>
      </c>
      <c r="F478" s="272">
        <v>760.30000000000007</v>
      </c>
      <c r="G478" s="272">
        <v>752.60000000000014</v>
      </c>
      <c r="H478" s="272">
        <v>796.60000000000014</v>
      </c>
      <c r="I478" s="272">
        <v>804.30000000000018</v>
      </c>
      <c r="J478" s="272">
        <v>818.60000000000014</v>
      </c>
      <c r="K478" s="271">
        <v>790</v>
      </c>
      <c r="L478" s="271">
        <v>768</v>
      </c>
      <c r="M478" s="271">
        <v>37.445320000000002</v>
      </c>
      <c r="N478" s="1"/>
      <c r="O478" s="1"/>
    </row>
    <row r="479" spans="1:15" ht="12.75" customHeight="1">
      <c r="A479" s="30">
        <v>469</v>
      </c>
      <c r="B479" s="281" t="s">
        <v>515</v>
      </c>
      <c r="C479" s="271">
        <v>749.8</v>
      </c>
      <c r="D479" s="272">
        <v>751.36666666666667</v>
      </c>
      <c r="E479" s="272">
        <v>743.73333333333335</v>
      </c>
      <c r="F479" s="272">
        <v>737.66666666666663</v>
      </c>
      <c r="G479" s="272">
        <v>730.0333333333333</v>
      </c>
      <c r="H479" s="272">
        <v>757.43333333333339</v>
      </c>
      <c r="I479" s="272">
        <v>765.06666666666683</v>
      </c>
      <c r="J479" s="272">
        <v>771.13333333333344</v>
      </c>
      <c r="K479" s="271">
        <v>759</v>
      </c>
      <c r="L479" s="271">
        <v>745.3</v>
      </c>
      <c r="M479" s="271">
        <v>0.61273</v>
      </c>
      <c r="N479" s="1"/>
      <c r="O479" s="1"/>
    </row>
    <row r="480" spans="1:15" ht="12.75" customHeight="1">
      <c r="A480" s="30">
        <v>470</v>
      </c>
      <c r="B480" s="281" t="s">
        <v>208</v>
      </c>
      <c r="C480" s="271">
        <v>6559.3</v>
      </c>
      <c r="D480" s="272">
        <v>6561.4833333333336</v>
      </c>
      <c r="E480" s="272">
        <v>6512.8166666666675</v>
      </c>
      <c r="F480" s="272">
        <v>6466.3333333333339</v>
      </c>
      <c r="G480" s="272">
        <v>6417.6666666666679</v>
      </c>
      <c r="H480" s="272">
        <v>6607.9666666666672</v>
      </c>
      <c r="I480" s="272">
        <v>6656.6333333333332</v>
      </c>
      <c r="J480" s="272">
        <v>6703.1166666666668</v>
      </c>
      <c r="K480" s="271">
        <v>6610.15</v>
      </c>
      <c r="L480" s="271">
        <v>6515</v>
      </c>
      <c r="M480" s="271">
        <v>2.6993200000000002</v>
      </c>
      <c r="N480" s="1"/>
      <c r="O480" s="1"/>
    </row>
    <row r="481" spans="1:15" ht="12.75" customHeight="1">
      <c r="A481" s="30">
        <v>471</v>
      </c>
      <c r="B481" s="281" t="s">
        <v>277</v>
      </c>
      <c r="C481" s="271">
        <v>39.950000000000003</v>
      </c>
      <c r="D481" s="272">
        <v>40</v>
      </c>
      <c r="E481" s="272">
        <v>39.700000000000003</v>
      </c>
      <c r="F481" s="272">
        <v>39.450000000000003</v>
      </c>
      <c r="G481" s="272">
        <v>39.150000000000006</v>
      </c>
      <c r="H481" s="272">
        <v>40.25</v>
      </c>
      <c r="I481" s="272">
        <v>40.549999999999997</v>
      </c>
      <c r="J481" s="272">
        <v>40.799999999999997</v>
      </c>
      <c r="K481" s="271">
        <v>40.299999999999997</v>
      </c>
      <c r="L481" s="271">
        <v>39.75</v>
      </c>
      <c r="M481" s="271">
        <v>47.020949999999999</v>
      </c>
      <c r="N481" s="1"/>
      <c r="O481" s="1"/>
    </row>
    <row r="482" spans="1:15" ht="12.75" customHeight="1">
      <c r="A482" s="30">
        <v>472</v>
      </c>
      <c r="B482" s="281" t="s">
        <v>207</v>
      </c>
      <c r="C482" s="271">
        <v>1644.3</v>
      </c>
      <c r="D482" s="272">
        <v>1639.3999999999999</v>
      </c>
      <c r="E482" s="272">
        <v>1629.1499999999996</v>
      </c>
      <c r="F482" s="272">
        <v>1613.9999999999998</v>
      </c>
      <c r="G482" s="272">
        <v>1603.7499999999995</v>
      </c>
      <c r="H482" s="272">
        <v>1654.5499999999997</v>
      </c>
      <c r="I482" s="272">
        <v>1664.8000000000002</v>
      </c>
      <c r="J482" s="272">
        <v>1679.9499999999998</v>
      </c>
      <c r="K482" s="271">
        <v>1649.65</v>
      </c>
      <c r="L482" s="271">
        <v>1624.25</v>
      </c>
      <c r="M482" s="271">
        <v>1.31955</v>
      </c>
      <c r="N482" s="1"/>
      <c r="O482" s="1"/>
    </row>
    <row r="483" spans="1:15" ht="12.75" customHeight="1">
      <c r="A483" s="30">
        <v>473</v>
      </c>
      <c r="B483" s="281" t="s">
        <v>154</v>
      </c>
      <c r="C483" s="271">
        <v>788.25</v>
      </c>
      <c r="D483" s="272">
        <v>788.4666666666667</v>
      </c>
      <c r="E483" s="272">
        <v>778.93333333333339</v>
      </c>
      <c r="F483" s="272">
        <v>769.61666666666667</v>
      </c>
      <c r="G483" s="272">
        <v>760.08333333333337</v>
      </c>
      <c r="H483" s="272">
        <v>797.78333333333342</v>
      </c>
      <c r="I483" s="272">
        <v>807.31666666666672</v>
      </c>
      <c r="J483" s="272">
        <v>816.63333333333344</v>
      </c>
      <c r="K483" s="271">
        <v>798</v>
      </c>
      <c r="L483" s="271">
        <v>779.15</v>
      </c>
      <c r="M483" s="271">
        <v>8.1551500000000008</v>
      </c>
      <c r="N483" s="1"/>
      <c r="O483" s="1"/>
    </row>
    <row r="484" spans="1:15" ht="12.75" customHeight="1">
      <c r="A484" s="30">
        <v>474</v>
      </c>
      <c r="B484" s="281" t="s">
        <v>278</v>
      </c>
      <c r="C484" s="271">
        <v>249.55</v>
      </c>
      <c r="D484" s="272">
        <v>246.98333333333335</v>
      </c>
      <c r="E484" s="272">
        <v>241.9666666666667</v>
      </c>
      <c r="F484" s="272">
        <v>234.38333333333335</v>
      </c>
      <c r="G484" s="272">
        <v>229.3666666666667</v>
      </c>
      <c r="H484" s="272">
        <v>254.56666666666669</v>
      </c>
      <c r="I484" s="272">
        <v>259.58333333333337</v>
      </c>
      <c r="J484" s="272">
        <v>267.16666666666669</v>
      </c>
      <c r="K484" s="271">
        <v>252</v>
      </c>
      <c r="L484" s="271">
        <v>239.4</v>
      </c>
      <c r="M484" s="271">
        <v>7.9381899999999996</v>
      </c>
      <c r="N484" s="1"/>
      <c r="O484" s="1"/>
    </row>
    <row r="485" spans="1:15" ht="12.75" customHeight="1">
      <c r="A485" s="30">
        <v>475</v>
      </c>
      <c r="B485" s="281" t="s">
        <v>516</v>
      </c>
      <c r="C485" s="271">
        <v>2985.1</v>
      </c>
      <c r="D485" s="272">
        <v>2984.4833333333336</v>
      </c>
      <c r="E485" s="272">
        <v>2955.416666666667</v>
      </c>
      <c r="F485" s="272">
        <v>2925.7333333333336</v>
      </c>
      <c r="G485" s="272">
        <v>2896.666666666667</v>
      </c>
      <c r="H485" s="272">
        <v>3014.166666666667</v>
      </c>
      <c r="I485" s="272">
        <v>3043.2333333333336</v>
      </c>
      <c r="J485" s="272">
        <v>3072.916666666667</v>
      </c>
      <c r="K485" s="271">
        <v>3013.55</v>
      </c>
      <c r="L485" s="271">
        <v>2954.8</v>
      </c>
      <c r="M485" s="271">
        <v>0.13108</v>
      </c>
      <c r="N485" s="1"/>
      <c r="O485" s="1"/>
    </row>
    <row r="486" spans="1:15" ht="12.75" customHeight="1">
      <c r="A486" s="30">
        <v>476</v>
      </c>
      <c r="B486" s="281" t="s">
        <v>517</v>
      </c>
      <c r="C486" s="271">
        <v>585.1</v>
      </c>
      <c r="D486" s="272">
        <v>586.83333333333337</v>
      </c>
      <c r="E486" s="272">
        <v>576.81666666666672</v>
      </c>
      <c r="F486" s="272">
        <v>568.5333333333333</v>
      </c>
      <c r="G486" s="272">
        <v>558.51666666666665</v>
      </c>
      <c r="H486" s="272">
        <v>595.11666666666679</v>
      </c>
      <c r="I486" s="272">
        <v>605.13333333333344</v>
      </c>
      <c r="J486" s="272">
        <v>613.41666666666686</v>
      </c>
      <c r="K486" s="271">
        <v>596.85</v>
      </c>
      <c r="L486" s="271">
        <v>578.54999999999995</v>
      </c>
      <c r="M486" s="271">
        <v>2.97743</v>
      </c>
      <c r="N486" s="1"/>
      <c r="O486" s="1"/>
    </row>
    <row r="487" spans="1:15" ht="12.75" customHeight="1">
      <c r="A487" s="30">
        <v>477</v>
      </c>
      <c r="B487" s="281" t="s">
        <v>518</v>
      </c>
      <c r="C487" s="271">
        <v>307.89999999999998</v>
      </c>
      <c r="D487" s="272">
        <v>304.76666666666665</v>
      </c>
      <c r="E487" s="272">
        <v>298.63333333333333</v>
      </c>
      <c r="F487" s="272">
        <v>289.36666666666667</v>
      </c>
      <c r="G487" s="272">
        <v>283.23333333333335</v>
      </c>
      <c r="H487" s="272">
        <v>314.0333333333333</v>
      </c>
      <c r="I487" s="272">
        <v>320.16666666666663</v>
      </c>
      <c r="J487" s="272">
        <v>329.43333333333328</v>
      </c>
      <c r="K487" s="271">
        <v>310.89999999999998</v>
      </c>
      <c r="L487" s="271">
        <v>295.5</v>
      </c>
      <c r="M487" s="271">
        <v>3.4784199999999998</v>
      </c>
      <c r="N487" s="1"/>
      <c r="O487" s="1"/>
    </row>
    <row r="488" spans="1:15" ht="12.75" customHeight="1">
      <c r="A488" s="30">
        <v>478</v>
      </c>
      <c r="B488" s="286" t="s">
        <v>519</v>
      </c>
      <c r="C488" s="287">
        <v>28</v>
      </c>
      <c r="D488" s="287">
        <v>28.033333333333331</v>
      </c>
      <c r="E488" s="287">
        <v>27.816666666666663</v>
      </c>
      <c r="F488" s="287">
        <v>27.633333333333333</v>
      </c>
      <c r="G488" s="287">
        <v>27.416666666666664</v>
      </c>
      <c r="H488" s="287">
        <v>28.216666666666661</v>
      </c>
      <c r="I488" s="287">
        <v>28.43333333333333</v>
      </c>
      <c r="J488" s="286">
        <v>28.61666666666666</v>
      </c>
      <c r="K488" s="286">
        <v>28.25</v>
      </c>
      <c r="L488" s="286">
        <v>27.85</v>
      </c>
      <c r="M488" s="242">
        <v>11.20134</v>
      </c>
      <c r="N488" s="1"/>
      <c r="O488" s="1"/>
    </row>
    <row r="489" spans="1:15" ht="12.75" customHeight="1">
      <c r="A489" s="30">
        <v>479</v>
      </c>
      <c r="B489" s="286" t="s">
        <v>520</v>
      </c>
      <c r="C489" s="287">
        <v>311.05</v>
      </c>
      <c r="D489" s="287">
        <v>310.43333333333334</v>
      </c>
      <c r="E489" s="287">
        <v>306.9666666666667</v>
      </c>
      <c r="F489" s="287">
        <v>302.88333333333338</v>
      </c>
      <c r="G489" s="287">
        <v>299.41666666666674</v>
      </c>
      <c r="H489" s="287">
        <v>314.51666666666665</v>
      </c>
      <c r="I489" s="287">
        <v>317.98333333333323</v>
      </c>
      <c r="J489" s="286">
        <v>322.06666666666661</v>
      </c>
      <c r="K489" s="286">
        <v>313.89999999999998</v>
      </c>
      <c r="L489" s="286">
        <v>306.35000000000002</v>
      </c>
      <c r="M489" s="242">
        <v>2.6753999999999998</v>
      </c>
      <c r="N489" s="1"/>
      <c r="O489" s="1"/>
    </row>
    <row r="490" spans="1:15" ht="12.75" customHeight="1">
      <c r="A490" s="30">
        <v>480</v>
      </c>
      <c r="B490" s="286" t="s">
        <v>521</v>
      </c>
      <c r="C490" s="271">
        <v>332.75</v>
      </c>
      <c r="D490" s="272">
        <v>334.95</v>
      </c>
      <c r="E490" s="272">
        <v>327.79999999999995</v>
      </c>
      <c r="F490" s="272">
        <v>322.84999999999997</v>
      </c>
      <c r="G490" s="272">
        <v>315.69999999999993</v>
      </c>
      <c r="H490" s="272">
        <v>339.9</v>
      </c>
      <c r="I490" s="272">
        <v>347.04999999999995</v>
      </c>
      <c r="J490" s="272">
        <v>352</v>
      </c>
      <c r="K490" s="271">
        <v>342.1</v>
      </c>
      <c r="L490" s="271">
        <v>330</v>
      </c>
      <c r="M490" s="271">
        <v>0.96242000000000005</v>
      </c>
      <c r="N490" s="1"/>
      <c r="O490" s="1"/>
    </row>
    <row r="491" spans="1:15" ht="12.75" customHeight="1">
      <c r="A491" s="30">
        <v>481</v>
      </c>
      <c r="B491" s="286" t="s">
        <v>279</v>
      </c>
      <c r="C491" s="287">
        <v>1025.5</v>
      </c>
      <c r="D491" s="287">
        <v>1020.8000000000001</v>
      </c>
      <c r="E491" s="287">
        <v>1007.3500000000001</v>
      </c>
      <c r="F491" s="287">
        <v>989.2</v>
      </c>
      <c r="G491" s="287">
        <v>975.75000000000011</v>
      </c>
      <c r="H491" s="287">
        <v>1038.9500000000003</v>
      </c>
      <c r="I491" s="287">
        <v>1052.4000000000001</v>
      </c>
      <c r="J491" s="286">
        <v>1070.5500000000002</v>
      </c>
      <c r="K491" s="286">
        <v>1034.25</v>
      </c>
      <c r="L491" s="286">
        <v>1002.65</v>
      </c>
      <c r="M491" s="242">
        <v>10.078530000000001</v>
      </c>
      <c r="N491" s="1"/>
      <c r="O491" s="1"/>
    </row>
    <row r="492" spans="1:15" ht="12.75" customHeight="1">
      <c r="A492" s="30">
        <v>482</v>
      </c>
      <c r="B492" s="297" t="s">
        <v>210</v>
      </c>
      <c r="C492" s="271">
        <v>262.45</v>
      </c>
      <c r="D492" s="272">
        <v>260.90000000000003</v>
      </c>
      <c r="E492" s="272">
        <v>256.85000000000008</v>
      </c>
      <c r="F492" s="272">
        <v>251.25000000000006</v>
      </c>
      <c r="G492" s="272">
        <v>247.2000000000001</v>
      </c>
      <c r="H492" s="272">
        <v>266.50000000000006</v>
      </c>
      <c r="I492" s="272">
        <v>270.55</v>
      </c>
      <c r="J492" s="272">
        <v>276.15000000000003</v>
      </c>
      <c r="K492" s="271">
        <v>264.95</v>
      </c>
      <c r="L492" s="271">
        <v>255.3</v>
      </c>
      <c r="M492" s="271">
        <v>143.99499</v>
      </c>
      <c r="N492" s="1"/>
      <c r="O492" s="1"/>
    </row>
    <row r="493" spans="1:15" ht="12.75" customHeight="1">
      <c r="A493" s="30">
        <v>483</v>
      </c>
      <c r="B493" s="299" t="s">
        <v>522</v>
      </c>
      <c r="C493" s="287">
        <v>2116.4499999999998</v>
      </c>
      <c r="D493" s="287">
        <v>2123.8666666666668</v>
      </c>
      <c r="E493" s="272">
        <v>2104.5833333333335</v>
      </c>
      <c r="F493" s="272">
        <v>2092.7166666666667</v>
      </c>
      <c r="G493" s="272">
        <v>2073.4333333333334</v>
      </c>
      <c r="H493" s="272">
        <v>2135.7333333333336</v>
      </c>
      <c r="I493" s="272">
        <v>2155.0166666666664</v>
      </c>
      <c r="J493" s="272">
        <v>2166.8833333333337</v>
      </c>
      <c r="K493" s="271">
        <v>2143.15</v>
      </c>
      <c r="L493" s="271">
        <v>2112</v>
      </c>
      <c r="M493" s="271">
        <v>0.24293999999999999</v>
      </c>
      <c r="N493" s="1"/>
      <c r="O493" s="1"/>
    </row>
    <row r="494" spans="1:15" ht="12.75" customHeight="1">
      <c r="A494" s="30">
        <v>484</v>
      </c>
      <c r="B494" s="252" t="s">
        <v>870</v>
      </c>
      <c r="C494" s="271">
        <v>355.8</v>
      </c>
      <c r="D494" s="272">
        <v>358.81666666666666</v>
      </c>
      <c r="E494" s="272">
        <v>351.98333333333335</v>
      </c>
      <c r="F494" s="272">
        <v>348.16666666666669</v>
      </c>
      <c r="G494" s="272">
        <v>341.33333333333337</v>
      </c>
      <c r="H494" s="272">
        <v>362.63333333333333</v>
      </c>
      <c r="I494" s="272">
        <v>369.4666666666667</v>
      </c>
      <c r="J494" s="272">
        <v>373.2833333333333</v>
      </c>
      <c r="K494" s="271">
        <v>365.65</v>
      </c>
      <c r="L494" s="271">
        <v>355</v>
      </c>
      <c r="M494" s="271">
        <v>0.12307999999999999</v>
      </c>
      <c r="N494" s="1"/>
      <c r="O494" s="1"/>
    </row>
    <row r="495" spans="1:15" ht="12.75" customHeight="1">
      <c r="A495" s="30">
        <v>485</v>
      </c>
      <c r="B495" s="286" t="s">
        <v>523</v>
      </c>
      <c r="C495" s="287">
        <v>2200.8000000000002</v>
      </c>
      <c r="D495" s="287">
        <v>2211.4500000000003</v>
      </c>
      <c r="E495" s="272">
        <v>2184.9000000000005</v>
      </c>
      <c r="F495" s="272">
        <v>2169.0000000000005</v>
      </c>
      <c r="G495" s="272">
        <v>2142.4500000000007</v>
      </c>
      <c r="H495" s="272">
        <v>2227.3500000000004</v>
      </c>
      <c r="I495" s="272">
        <v>2253.9000000000005</v>
      </c>
      <c r="J495" s="272">
        <v>2269.8000000000002</v>
      </c>
      <c r="K495" s="271">
        <v>2238</v>
      </c>
      <c r="L495" s="271">
        <v>2195.5500000000002</v>
      </c>
      <c r="M495" s="271">
        <v>0.20039000000000001</v>
      </c>
      <c r="N495" s="1"/>
      <c r="O495" s="1"/>
    </row>
    <row r="496" spans="1:15" ht="12.75" customHeight="1">
      <c r="A496" s="30">
        <v>486</v>
      </c>
      <c r="B496" s="242" t="s">
        <v>127</v>
      </c>
      <c r="C496" s="271">
        <v>8.6999999999999993</v>
      </c>
      <c r="D496" s="272">
        <v>8.7333333333333343</v>
      </c>
      <c r="E496" s="272">
        <v>8.5666666666666682</v>
      </c>
      <c r="F496" s="272">
        <v>8.4333333333333336</v>
      </c>
      <c r="G496" s="272">
        <v>8.2666666666666675</v>
      </c>
      <c r="H496" s="272">
        <v>8.8666666666666689</v>
      </c>
      <c r="I496" s="272">
        <v>9.0333333333333332</v>
      </c>
      <c r="J496" s="272">
        <v>9.1666666666666696</v>
      </c>
      <c r="K496" s="271">
        <v>8.9</v>
      </c>
      <c r="L496" s="271">
        <v>8.6</v>
      </c>
      <c r="M496" s="271">
        <v>756.41148999999996</v>
      </c>
      <c r="N496" s="1"/>
      <c r="O496" s="1"/>
    </row>
    <row r="497" spans="1:15" ht="12.75" customHeight="1">
      <c r="A497" s="30">
        <v>487</v>
      </c>
      <c r="B497" s="298" t="s">
        <v>211</v>
      </c>
      <c r="C497" s="287">
        <v>1007.4</v>
      </c>
      <c r="D497" s="287">
        <v>1004.5333333333333</v>
      </c>
      <c r="E497" s="272">
        <v>994.11666666666656</v>
      </c>
      <c r="F497" s="272">
        <v>980.83333333333326</v>
      </c>
      <c r="G497" s="272">
        <v>970.41666666666652</v>
      </c>
      <c r="H497" s="272">
        <v>1017.8166666666666</v>
      </c>
      <c r="I497" s="272">
        <v>1028.2333333333333</v>
      </c>
      <c r="J497" s="272">
        <v>1041.5166666666667</v>
      </c>
      <c r="K497" s="271">
        <v>1014.95</v>
      </c>
      <c r="L497" s="271">
        <v>991.25</v>
      </c>
      <c r="M497" s="271">
        <v>20.36111</v>
      </c>
      <c r="N497" s="1"/>
      <c r="O497" s="1"/>
    </row>
    <row r="498" spans="1:15" ht="12.75" customHeight="1">
      <c r="A498" s="30">
        <v>488</v>
      </c>
      <c r="B498" s="242" t="s">
        <v>524</v>
      </c>
      <c r="C498" s="271">
        <v>212.05</v>
      </c>
      <c r="D498" s="272">
        <v>211.25</v>
      </c>
      <c r="E498" s="272">
        <v>208</v>
      </c>
      <c r="F498" s="272">
        <v>203.95</v>
      </c>
      <c r="G498" s="272">
        <v>200.7</v>
      </c>
      <c r="H498" s="272">
        <v>215.3</v>
      </c>
      <c r="I498" s="272">
        <v>218.55</v>
      </c>
      <c r="J498" s="272">
        <v>222.60000000000002</v>
      </c>
      <c r="K498" s="271">
        <v>214.5</v>
      </c>
      <c r="L498" s="271">
        <v>207.2</v>
      </c>
      <c r="M498" s="271">
        <v>8.3883700000000001</v>
      </c>
      <c r="N498" s="1"/>
      <c r="O498" s="1"/>
    </row>
    <row r="499" spans="1:15" ht="12.75" customHeight="1">
      <c r="A499" s="30">
        <v>489</v>
      </c>
      <c r="B499" s="242" t="s">
        <v>525</v>
      </c>
      <c r="C499" s="287">
        <v>75.599999999999994</v>
      </c>
      <c r="D499" s="287">
        <v>75.600000000000009</v>
      </c>
      <c r="E499" s="272">
        <v>74.700000000000017</v>
      </c>
      <c r="F499" s="272">
        <v>73.800000000000011</v>
      </c>
      <c r="G499" s="272">
        <v>72.90000000000002</v>
      </c>
      <c r="H499" s="272">
        <v>76.500000000000014</v>
      </c>
      <c r="I499" s="272">
        <v>77.40000000000002</v>
      </c>
      <c r="J499" s="272">
        <v>78.300000000000011</v>
      </c>
      <c r="K499" s="271">
        <v>76.5</v>
      </c>
      <c r="L499" s="271">
        <v>74.7</v>
      </c>
      <c r="M499" s="271">
        <v>10.94913</v>
      </c>
      <c r="N499" s="1"/>
      <c r="O499" s="1"/>
    </row>
    <row r="500" spans="1:15" ht="12.75" customHeight="1">
      <c r="A500" s="30">
        <v>490</v>
      </c>
      <c r="B500" s="242" t="s">
        <v>526</v>
      </c>
      <c r="C500" s="287">
        <v>629.70000000000005</v>
      </c>
      <c r="D500" s="287">
        <v>624.18333333333339</v>
      </c>
      <c r="E500" s="272">
        <v>613.66666666666674</v>
      </c>
      <c r="F500" s="272">
        <v>597.63333333333333</v>
      </c>
      <c r="G500" s="272">
        <v>587.11666666666667</v>
      </c>
      <c r="H500" s="272">
        <v>640.21666666666681</v>
      </c>
      <c r="I500" s="272">
        <v>650.73333333333346</v>
      </c>
      <c r="J500" s="272">
        <v>666.76666666666688</v>
      </c>
      <c r="K500" s="271">
        <v>634.70000000000005</v>
      </c>
      <c r="L500" s="271">
        <v>608.15</v>
      </c>
      <c r="M500" s="271">
        <v>2.5725199999999999</v>
      </c>
      <c r="N500" s="1"/>
      <c r="O500" s="1"/>
    </row>
    <row r="501" spans="1:15" ht="12.75" customHeight="1">
      <c r="A501" s="30">
        <v>491</v>
      </c>
      <c r="B501" s="242" t="s">
        <v>280</v>
      </c>
      <c r="C501" s="287">
        <v>1786.15</v>
      </c>
      <c r="D501" s="287">
        <v>1791.5166666666667</v>
      </c>
      <c r="E501" s="272">
        <v>1764.6333333333332</v>
      </c>
      <c r="F501" s="272">
        <v>1743.1166666666666</v>
      </c>
      <c r="G501" s="272">
        <v>1716.2333333333331</v>
      </c>
      <c r="H501" s="272">
        <v>1813.0333333333333</v>
      </c>
      <c r="I501" s="272">
        <v>1839.916666666667</v>
      </c>
      <c r="J501" s="272">
        <v>1861.4333333333334</v>
      </c>
      <c r="K501" s="271">
        <v>1818.4</v>
      </c>
      <c r="L501" s="271">
        <v>1770</v>
      </c>
      <c r="M501" s="271">
        <v>1.1973100000000001</v>
      </c>
      <c r="N501" s="1"/>
      <c r="O501" s="1"/>
    </row>
    <row r="502" spans="1:15" ht="12.75" customHeight="1">
      <c r="A502" s="30">
        <v>492</v>
      </c>
      <c r="B502" s="242" t="s">
        <v>212</v>
      </c>
      <c r="C502" s="287">
        <v>436.1</v>
      </c>
      <c r="D502" s="287">
        <v>436.5333333333333</v>
      </c>
      <c r="E502" s="272">
        <v>434.56666666666661</v>
      </c>
      <c r="F502" s="272">
        <v>433.0333333333333</v>
      </c>
      <c r="G502" s="272">
        <v>431.06666666666661</v>
      </c>
      <c r="H502" s="272">
        <v>438.06666666666661</v>
      </c>
      <c r="I502" s="272">
        <v>440.0333333333333</v>
      </c>
      <c r="J502" s="272">
        <v>441.56666666666661</v>
      </c>
      <c r="K502" s="271">
        <v>438.5</v>
      </c>
      <c r="L502" s="271">
        <v>435</v>
      </c>
      <c r="M502" s="271">
        <v>35.46199</v>
      </c>
      <c r="N502" s="1"/>
      <c r="O502" s="1"/>
    </row>
    <row r="503" spans="1:15" ht="12.75" customHeight="1">
      <c r="A503" s="30">
        <v>493</v>
      </c>
      <c r="B503" s="242" t="s">
        <v>527</v>
      </c>
      <c r="C503" s="287">
        <v>236.6</v>
      </c>
      <c r="D503" s="287">
        <v>236.6</v>
      </c>
      <c r="E503" s="272">
        <v>231</v>
      </c>
      <c r="F503" s="272">
        <v>225.4</v>
      </c>
      <c r="G503" s="272">
        <v>219.8</v>
      </c>
      <c r="H503" s="272">
        <v>242.2</v>
      </c>
      <c r="I503" s="272">
        <v>247.79999999999995</v>
      </c>
      <c r="J503" s="272">
        <v>253.39999999999998</v>
      </c>
      <c r="K503" s="271">
        <v>242.2</v>
      </c>
      <c r="L503" s="271">
        <v>231</v>
      </c>
      <c r="M503" s="271">
        <v>8.7499800000000008</v>
      </c>
      <c r="N503" s="1"/>
      <c r="O503" s="1"/>
    </row>
    <row r="504" spans="1:15" ht="12.75" customHeight="1">
      <c r="A504" s="30">
        <v>494</v>
      </c>
      <c r="B504" s="242" t="s">
        <v>281</v>
      </c>
      <c r="C504" s="287">
        <v>15.3</v>
      </c>
      <c r="D504" s="287">
        <v>15.299999999999999</v>
      </c>
      <c r="E504" s="272">
        <v>15.149999999999999</v>
      </c>
      <c r="F504" s="272">
        <v>15</v>
      </c>
      <c r="G504" s="272">
        <v>14.85</v>
      </c>
      <c r="H504" s="272">
        <v>15.449999999999998</v>
      </c>
      <c r="I504" s="272">
        <v>15.6</v>
      </c>
      <c r="J504" s="272">
        <v>15.749999999999996</v>
      </c>
      <c r="K504" s="271">
        <v>15.45</v>
      </c>
      <c r="L504" s="271">
        <v>15.15</v>
      </c>
      <c r="M504" s="271">
        <v>737.02389000000005</v>
      </c>
      <c r="N504" s="1"/>
      <c r="O504" s="1"/>
    </row>
    <row r="505" spans="1:15" ht="12.75" customHeight="1">
      <c r="A505" s="30">
        <v>495</v>
      </c>
      <c r="B505" s="242" t="s">
        <v>871</v>
      </c>
      <c r="C505" s="287">
        <v>9356.0499999999993</v>
      </c>
      <c r="D505" s="287">
        <v>9390.1833333333325</v>
      </c>
      <c r="E505" s="272">
        <v>9268.866666666665</v>
      </c>
      <c r="F505" s="272">
        <v>9181.6833333333325</v>
      </c>
      <c r="G505" s="272">
        <v>9060.366666666665</v>
      </c>
      <c r="H505" s="272">
        <v>9477.366666666665</v>
      </c>
      <c r="I505" s="272">
        <v>9598.6833333333343</v>
      </c>
      <c r="J505" s="272">
        <v>9685.866666666665</v>
      </c>
      <c r="K505" s="271">
        <v>9511.5</v>
      </c>
      <c r="L505" s="271">
        <v>9303</v>
      </c>
      <c r="M505" s="271">
        <v>2.3619999999999999E-2</v>
      </c>
      <c r="N505" s="1"/>
      <c r="O505" s="1"/>
    </row>
    <row r="506" spans="1:15" ht="12.75" customHeight="1">
      <c r="A506" s="30">
        <v>496</v>
      </c>
      <c r="B506" s="242" t="s">
        <v>213</v>
      </c>
      <c r="C506" s="242">
        <v>241.8</v>
      </c>
      <c r="D506" s="287">
        <v>243.65</v>
      </c>
      <c r="E506" s="272">
        <v>238.60000000000002</v>
      </c>
      <c r="F506" s="272">
        <v>235.4</v>
      </c>
      <c r="G506" s="272">
        <v>230.35000000000002</v>
      </c>
      <c r="H506" s="272">
        <v>246.85000000000002</v>
      </c>
      <c r="I506" s="272">
        <v>251.90000000000003</v>
      </c>
      <c r="J506" s="272">
        <v>255.10000000000002</v>
      </c>
      <c r="K506" s="271">
        <v>248.7</v>
      </c>
      <c r="L506" s="271">
        <v>240.45</v>
      </c>
      <c r="M506" s="271">
        <v>81.373180000000005</v>
      </c>
      <c r="N506" s="1"/>
      <c r="O506" s="1"/>
    </row>
    <row r="507" spans="1:15" ht="12.75" customHeight="1">
      <c r="A507" s="30">
        <v>497</v>
      </c>
      <c r="B507" s="242" t="s">
        <v>528</v>
      </c>
      <c r="C507" s="242">
        <v>231.3</v>
      </c>
      <c r="D507" s="287">
        <v>231.04999999999998</v>
      </c>
      <c r="E507" s="272">
        <v>228.34999999999997</v>
      </c>
      <c r="F507" s="272">
        <v>225.39999999999998</v>
      </c>
      <c r="G507" s="272">
        <v>222.69999999999996</v>
      </c>
      <c r="H507" s="272">
        <v>233.99999999999997</v>
      </c>
      <c r="I507" s="272">
        <v>236.69999999999996</v>
      </c>
      <c r="J507" s="272">
        <v>239.64999999999998</v>
      </c>
      <c r="K507" s="271">
        <v>233.75</v>
      </c>
      <c r="L507" s="271">
        <v>228.1</v>
      </c>
      <c r="M507" s="271">
        <v>16.335609999999999</v>
      </c>
      <c r="N507" s="1"/>
      <c r="O507" s="1"/>
    </row>
    <row r="508" spans="1:15" ht="12.75" customHeight="1">
      <c r="A508" s="30">
        <v>498</v>
      </c>
      <c r="B508" s="242" t="s">
        <v>843</v>
      </c>
      <c r="C508" s="242">
        <v>61.75</v>
      </c>
      <c r="D508" s="287">
        <v>60.916666666666664</v>
      </c>
      <c r="E508" s="272">
        <v>58.733333333333327</v>
      </c>
      <c r="F508" s="272">
        <v>55.716666666666661</v>
      </c>
      <c r="G508" s="272">
        <v>53.533333333333324</v>
      </c>
      <c r="H508" s="272">
        <v>63.93333333333333</v>
      </c>
      <c r="I508" s="272">
        <v>66.116666666666674</v>
      </c>
      <c r="J508" s="272">
        <v>69.133333333333326</v>
      </c>
      <c r="K508" s="271">
        <v>63.1</v>
      </c>
      <c r="L508" s="271">
        <v>57.9</v>
      </c>
      <c r="M508" s="271">
        <v>3512.0895700000001</v>
      </c>
      <c r="N508" s="1"/>
      <c r="O508" s="1"/>
    </row>
    <row r="509" spans="1:15" ht="12.75" customHeight="1">
      <c r="A509" s="30">
        <v>499</v>
      </c>
      <c r="B509" s="242" t="s">
        <v>827</v>
      </c>
      <c r="C509" s="242">
        <v>386.85</v>
      </c>
      <c r="D509" s="287">
        <v>385.26666666666665</v>
      </c>
      <c r="E509" s="272">
        <v>382.0333333333333</v>
      </c>
      <c r="F509" s="272">
        <v>377.21666666666664</v>
      </c>
      <c r="G509" s="272">
        <v>373.98333333333329</v>
      </c>
      <c r="H509" s="272">
        <v>390.08333333333331</v>
      </c>
      <c r="I509" s="272">
        <v>393.31666666666666</v>
      </c>
      <c r="J509" s="272">
        <v>398.13333333333333</v>
      </c>
      <c r="K509" s="271">
        <v>388.5</v>
      </c>
      <c r="L509" s="271">
        <v>380.45</v>
      </c>
      <c r="M509" s="271">
        <v>47.882289999999998</v>
      </c>
      <c r="N509" s="1"/>
      <c r="O509" s="1"/>
    </row>
    <row r="510" spans="1:15" ht="12.75" customHeight="1">
      <c r="A510" s="252">
        <v>500</v>
      </c>
      <c r="B510" s="242" t="s">
        <v>529</v>
      </c>
      <c r="C510" s="287">
        <v>1605.55</v>
      </c>
      <c r="D510" s="272">
        <v>1613.2833333333335</v>
      </c>
      <c r="E510" s="272">
        <v>1592.416666666667</v>
      </c>
      <c r="F510" s="272">
        <v>1579.2833333333335</v>
      </c>
      <c r="G510" s="272">
        <v>1558.416666666667</v>
      </c>
      <c r="H510" s="272">
        <v>1626.416666666667</v>
      </c>
      <c r="I510" s="272">
        <v>1647.2833333333333</v>
      </c>
      <c r="J510" s="271">
        <v>1660.416666666667</v>
      </c>
      <c r="K510" s="271">
        <v>1634.15</v>
      </c>
      <c r="L510" s="271">
        <v>1600.15</v>
      </c>
      <c r="M510" s="242">
        <v>0.1384</v>
      </c>
      <c r="N510" s="1"/>
      <c r="O510" s="1"/>
    </row>
    <row r="511" spans="1:15" ht="12.75" customHeight="1">
      <c r="A511" s="30">
        <v>501</v>
      </c>
      <c r="B511" s="242" t="s">
        <v>530</v>
      </c>
      <c r="C511" s="287">
        <v>2212.25</v>
      </c>
      <c r="D511" s="272">
        <v>2197.4166666666665</v>
      </c>
      <c r="E511" s="272">
        <v>2163.1333333333332</v>
      </c>
      <c r="F511" s="272">
        <v>2114.0166666666669</v>
      </c>
      <c r="G511" s="272">
        <v>2079.7333333333336</v>
      </c>
      <c r="H511" s="272">
        <v>2246.5333333333328</v>
      </c>
      <c r="I511" s="272">
        <v>2280.8166666666666</v>
      </c>
      <c r="J511" s="271">
        <v>2329.9333333333325</v>
      </c>
      <c r="K511" s="271">
        <v>2231.6999999999998</v>
      </c>
      <c r="L511" s="271">
        <v>2148.3000000000002</v>
      </c>
      <c r="M511" s="242">
        <v>0.49225999999999998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63" t="s">
        <v>284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214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215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216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217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46" t="s">
        <v>218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220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221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222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223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7" t="s">
        <v>224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7" t="s">
        <v>225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67" t="s">
        <v>226</v>
      </c>
      <c r="N531" s="1"/>
      <c r="O531" s="1"/>
    </row>
    <row r="532" spans="1:15" ht="12.75" customHeight="1">
      <c r="A532" s="67" t="s">
        <v>227</v>
      </c>
      <c r="N532" s="1"/>
      <c r="O532" s="1"/>
    </row>
    <row r="533" spans="1:15" ht="12.75" customHeight="1">
      <c r="A533" s="67" t="s">
        <v>228</v>
      </c>
      <c r="N533" s="1"/>
      <c r="O533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466"/>
  <sheetViews>
    <sheetView zoomScale="85" zoomScaleNormal="85" workbookViewId="0">
      <pane ySplit="9" topLeftCell="A10" activePane="bottomLeft" state="frozen"/>
      <selection pane="bottomLeft" activeCell="G10" sqref="G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286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434"/>
      <c r="B5" s="435"/>
      <c r="C5" s="434"/>
      <c r="D5" s="435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285" t="s">
        <v>285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531</v>
      </c>
      <c r="B7" s="436" t="s">
        <v>532</v>
      </c>
      <c r="C7" s="435"/>
      <c r="D7" s="7">
        <f>Main!B10</f>
        <v>44789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533</v>
      </c>
      <c r="B9" s="85" t="s">
        <v>534</v>
      </c>
      <c r="C9" s="85" t="s">
        <v>535</v>
      </c>
      <c r="D9" s="85" t="s">
        <v>536</v>
      </c>
      <c r="E9" s="85" t="s">
        <v>537</v>
      </c>
      <c r="F9" s="85" t="s">
        <v>538</v>
      </c>
      <c r="G9" s="85" t="s">
        <v>539</v>
      </c>
      <c r="H9" s="85" t="s">
        <v>540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44785</v>
      </c>
      <c r="B10" s="29">
        <v>542580</v>
      </c>
      <c r="C10" s="28" t="s">
        <v>1072</v>
      </c>
      <c r="D10" s="28" t="s">
        <v>1073</v>
      </c>
      <c r="E10" s="28" t="s">
        <v>541</v>
      </c>
      <c r="F10" s="87">
        <v>164000</v>
      </c>
      <c r="G10" s="29">
        <v>32.1</v>
      </c>
      <c r="H10" s="29" t="s">
        <v>306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44785</v>
      </c>
      <c r="B11" s="29">
        <v>542580</v>
      </c>
      <c r="C11" s="28" t="s">
        <v>1072</v>
      </c>
      <c r="D11" s="28" t="s">
        <v>1074</v>
      </c>
      <c r="E11" s="28" t="s">
        <v>542</v>
      </c>
      <c r="F11" s="87">
        <v>144000</v>
      </c>
      <c r="G11" s="29">
        <v>32.1</v>
      </c>
      <c r="H11" s="29" t="s">
        <v>306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44785</v>
      </c>
      <c r="B12" s="29">
        <v>540611</v>
      </c>
      <c r="C12" s="28" t="s">
        <v>59</v>
      </c>
      <c r="D12" s="28" t="s">
        <v>1075</v>
      </c>
      <c r="E12" s="28" t="s">
        <v>542</v>
      </c>
      <c r="F12" s="87">
        <v>5000000</v>
      </c>
      <c r="G12" s="29">
        <v>628.73</v>
      </c>
      <c r="H12" s="29" t="s">
        <v>306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44785</v>
      </c>
      <c r="B13" s="29">
        <v>532123</v>
      </c>
      <c r="C13" s="28" t="s">
        <v>1076</v>
      </c>
      <c r="D13" s="28" t="s">
        <v>1077</v>
      </c>
      <c r="E13" s="28" t="s">
        <v>541</v>
      </c>
      <c r="F13" s="87">
        <v>423227</v>
      </c>
      <c r="G13" s="29">
        <v>3.87</v>
      </c>
      <c r="H13" s="29" t="s">
        <v>306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44785</v>
      </c>
      <c r="B14" s="29">
        <v>532123</v>
      </c>
      <c r="C14" s="28" t="s">
        <v>1076</v>
      </c>
      <c r="D14" s="28" t="s">
        <v>1077</v>
      </c>
      <c r="E14" s="28" t="s">
        <v>542</v>
      </c>
      <c r="F14" s="87">
        <v>430546</v>
      </c>
      <c r="G14" s="29">
        <v>3.91</v>
      </c>
      <c r="H14" s="29" t="s">
        <v>306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44785</v>
      </c>
      <c r="B15" s="29">
        <v>532123</v>
      </c>
      <c r="C15" s="28" t="s">
        <v>1076</v>
      </c>
      <c r="D15" s="28" t="s">
        <v>1078</v>
      </c>
      <c r="E15" s="28" t="s">
        <v>541</v>
      </c>
      <c r="F15" s="87">
        <v>322117</v>
      </c>
      <c r="G15" s="29">
        <v>3.76</v>
      </c>
      <c r="H15" s="29" t="s">
        <v>306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44785</v>
      </c>
      <c r="B16" s="29">
        <v>532123</v>
      </c>
      <c r="C16" s="28" t="s">
        <v>1076</v>
      </c>
      <c r="D16" s="28" t="s">
        <v>1078</v>
      </c>
      <c r="E16" s="28" t="s">
        <v>542</v>
      </c>
      <c r="F16" s="87">
        <v>609132</v>
      </c>
      <c r="G16" s="29">
        <v>3.97</v>
      </c>
      <c r="H16" s="29" t="s">
        <v>306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44785</v>
      </c>
      <c r="B17" s="29">
        <v>540023</v>
      </c>
      <c r="C17" s="28" t="s">
        <v>1024</v>
      </c>
      <c r="D17" s="28" t="s">
        <v>1025</v>
      </c>
      <c r="E17" s="28" t="s">
        <v>542</v>
      </c>
      <c r="F17" s="87">
        <v>100000</v>
      </c>
      <c r="G17" s="29">
        <v>66.75</v>
      </c>
      <c r="H17" s="29" t="s">
        <v>306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44785</v>
      </c>
      <c r="B18" s="29">
        <v>540361</v>
      </c>
      <c r="C18" s="28" t="s">
        <v>1079</v>
      </c>
      <c r="D18" s="28" t="s">
        <v>1080</v>
      </c>
      <c r="E18" s="28" t="s">
        <v>541</v>
      </c>
      <c r="F18" s="87">
        <v>185015</v>
      </c>
      <c r="G18" s="29">
        <v>55.86</v>
      </c>
      <c r="H18" s="29" t="s">
        <v>306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44785</v>
      </c>
      <c r="B19" s="29">
        <v>542724</v>
      </c>
      <c r="C19" s="28" t="s">
        <v>1038</v>
      </c>
      <c r="D19" s="28" t="s">
        <v>1039</v>
      </c>
      <c r="E19" s="28" t="s">
        <v>542</v>
      </c>
      <c r="F19" s="87">
        <v>450000</v>
      </c>
      <c r="G19" s="29">
        <v>2.61</v>
      </c>
      <c r="H19" s="29" t="s">
        <v>306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44785</v>
      </c>
      <c r="B20" s="29">
        <v>542724</v>
      </c>
      <c r="C20" s="28" t="s">
        <v>1038</v>
      </c>
      <c r="D20" s="28" t="s">
        <v>1081</v>
      </c>
      <c r="E20" s="28" t="s">
        <v>542</v>
      </c>
      <c r="F20" s="87">
        <v>1100000</v>
      </c>
      <c r="G20" s="29">
        <v>2.66</v>
      </c>
      <c r="H20" s="29" t="s">
        <v>306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44785</v>
      </c>
      <c r="B21" s="29">
        <v>542724</v>
      </c>
      <c r="C21" s="28" t="s">
        <v>1038</v>
      </c>
      <c r="D21" s="28" t="s">
        <v>1082</v>
      </c>
      <c r="E21" s="28" t="s">
        <v>541</v>
      </c>
      <c r="F21" s="87">
        <v>500000</v>
      </c>
      <c r="G21" s="29">
        <v>2.75</v>
      </c>
      <c r="H21" s="29" t="s">
        <v>306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44785</v>
      </c>
      <c r="B22" s="29">
        <v>543475</v>
      </c>
      <c r="C22" s="28" t="s">
        <v>1083</v>
      </c>
      <c r="D22" s="28" t="s">
        <v>1084</v>
      </c>
      <c r="E22" s="28" t="s">
        <v>541</v>
      </c>
      <c r="F22" s="87">
        <v>16000</v>
      </c>
      <c r="G22" s="29">
        <v>104.89</v>
      </c>
      <c r="H22" s="29" t="s">
        <v>306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44785</v>
      </c>
      <c r="B23" s="29">
        <v>521137</v>
      </c>
      <c r="C23" s="28" t="s">
        <v>1085</v>
      </c>
      <c r="D23" s="28" t="s">
        <v>1086</v>
      </c>
      <c r="E23" s="28" t="s">
        <v>541</v>
      </c>
      <c r="F23" s="87">
        <v>190000</v>
      </c>
      <c r="G23" s="29">
        <v>3.4</v>
      </c>
      <c r="H23" s="29" t="s">
        <v>306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44785</v>
      </c>
      <c r="B24" s="29">
        <v>521137</v>
      </c>
      <c r="C24" s="28" t="s">
        <v>1085</v>
      </c>
      <c r="D24" s="28" t="s">
        <v>1087</v>
      </c>
      <c r="E24" s="28" t="s">
        <v>541</v>
      </c>
      <c r="F24" s="87">
        <v>225270</v>
      </c>
      <c r="G24" s="29">
        <v>3.4</v>
      </c>
      <c r="H24" s="29" t="s">
        <v>306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44785</v>
      </c>
      <c r="B25" s="29">
        <v>521137</v>
      </c>
      <c r="C25" s="28" t="s">
        <v>1085</v>
      </c>
      <c r="D25" s="28" t="s">
        <v>1088</v>
      </c>
      <c r="E25" s="28" t="s">
        <v>541</v>
      </c>
      <c r="F25" s="87">
        <v>100000</v>
      </c>
      <c r="G25" s="29">
        <v>3.4</v>
      </c>
      <c r="H25" s="29" t="s">
        <v>306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44785</v>
      </c>
      <c r="B26" s="29">
        <v>521137</v>
      </c>
      <c r="C26" s="28" t="s">
        <v>1085</v>
      </c>
      <c r="D26" s="28" t="s">
        <v>1089</v>
      </c>
      <c r="E26" s="28" t="s">
        <v>541</v>
      </c>
      <c r="F26" s="87">
        <v>100000</v>
      </c>
      <c r="G26" s="29">
        <v>3.4</v>
      </c>
      <c r="H26" s="29" t="s">
        <v>306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44785</v>
      </c>
      <c r="B27" s="29">
        <v>521137</v>
      </c>
      <c r="C27" s="28" t="s">
        <v>1085</v>
      </c>
      <c r="D27" s="28" t="s">
        <v>1090</v>
      </c>
      <c r="E27" s="28" t="s">
        <v>541</v>
      </c>
      <c r="F27" s="87">
        <v>100000</v>
      </c>
      <c r="G27" s="29">
        <v>3.4</v>
      </c>
      <c r="H27" s="29" t="s">
        <v>306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44785</v>
      </c>
      <c r="B28" s="29">
        <v>521137</v>
      </c>
      <c r="C28" s="28" t="s">
        <v>1085</v>
      </c>
      <c r="D28" s="28" t="s">
        <v>1091</v>
      </c>
      <c r="E28" s="28" t="s">
        <v>541</v>
      </c>
      <c r="F28" s="87">
        <v>100000</v>
      </c>
      <c r="G28" s="29">
        <v>3.4</v>
      </c>
      <c r="H28" s="29" t="s">
        <v>306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44785</v>
      </c>
      <c r="B29" s="29">
        <v>521137</v>
      </c>
      <c r="C29" s="28" t="s">
        <v>1085</v>
      </c>
      <c r="D29" s="28" t="s">
        <v>1092</v>
      </c>
      <c r="E29" s="28" t="s">
        <v>542</v>
      </c>
      <c r="F29" s="87">
        <v>73400</v>
      </c>
      <c r="G29" s="29">
        <v>3.4</v>
      </c>
      <c r="H29" s="29" t="s">
        <v>306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44785</v>
      </c>
      <c r="B30" s="29">
        <v>521137</v>
      </c>
      <c r="C30" s="28" t="s">
        <v>1085</v>
      </c>
      <c r="D30" s="28" t="s">
        <v>1093</v>
      </c>
      <c r="E30" s="28" t="s">
        <v>542</v>
      </c>
      <c r="F30" s="87">
        <v>109000</v>
      </c>
      <c r="G30" s="29">
        <v>3.4</v>
      </c>
      <c r="H30" s="29" t="s">
        <v>306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44785</v>
      </c>
      <c r="B31" s="29">
        <v>521137</v>
      </c>
      <c r="C31" s="28" t="s">
        <v>1085</v>
      </c>
      <c r="D31" s="28" t="s">
        <v>1094</v>
      </c>
      <c r="E31" s="28" t="s">
        <v>542</v>
      </c>
      <c r="F31" s="87">
        <v>450000</v>
      </c>
      <c r="G31" s="29">
        <v>3.4</v>
      </c>
      <c r="H31" s="29" t="s">
        <v>306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44785</v>
      </c>
      <c r="B32" s="29">
        <v>521137</v>
      </c>
      <c r="C32" s="28" t="s">
        <v>1085</v>
      </c>
      <c r="D32" s="28" t="s">
        <v>1095</v>
      </c>
      <c r="E32" s="28" t="s">
        <v>542</v>
      </c>
      <c r="F32" s="87">
        <v>547200</v>
      </c>
      <c r="G32" s="29">
        <v>3.4</v>
      </c>
      <c r="H32" s="29" t="s">
        <v>306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44785</v>
      </c>
      <c r="B33" s="29">
        <v>521137</v>
      </c>
      <c r="C33" s="28" t="s">
        <v>1085</v>
      </c>
      <c r="D33" s="28" t="s">
        <v>1096</v>
      </c>
      <c r="E33" s="28" t="s">
        <v>541</v>
      </c>
      <c r="F33" s="87">
        <v>265000</v>
      </c>
      <c r="G33" s="29">
        <v>3.4</v>
      </c>
      <c r="H33" s="29" t="s">
        <v>306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44785</v>
      </c>
      <c r="B34" s="29">
        <v>521137</v>
      </c>
      <c r="C34" s="28" t="s">
        <v>1085</v>
      </c>
      <c r="D34" s="28" t="s">
        <v>1097</v>
      </c>
      <c r="E34" s="28" t="s">
        <v>541</v>
      </c>
      <c r="F34" s="87">
        <v>100000</v>
      </c>
      <c r="G34" s="29">
        <v>3.4</v>
      </c>
      <c r="H34" s="29" t="s">
        <v>306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44785</v>
      </c>
      <c r="B35" s="29">
        <v>542666</v>
      </c>
      <c r="C35" s="28" t="s">
        <v>1026</v>
      </c>
      <c r="D35" s="28" t="s">
        <v>1028</v>
      </c>
      <c r="E35" s="28" t="s">
        <v>541</v>
      </c>
      <c r="F35" s="87">
        <v>117224</v>
      </c>
      <c r="G35" s="29">
        <v>280.81</v>
      </c>
      <c r="H35" s="29" t="s">
        <v>306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44785</v>
      </c>
      <c r="B36" s="29">
        <v>542666</v>
      </c>
      <c r="C36" s="28" t="s">
        <v>1026</v>
      </c>
      <c r="D36" s="28" t="s">
        <v>1027</v>
      </c>
      <c r="E36" s="28" t="s">
        <v>541</v>
      </c>
      <c r="F36" s="87">
        <v>127966</v>
      </c>
      <c r="G36" s="29">
        <v>280.76</v>
      </c>
      <c r="H36" s="29" t="s">
        <v>306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44785</v>
      </c>
      <c r="B37" s="29">
        <v>542666</v>
      </c>
      <c r="C37" s="28" t="s">
        <v>1026</v>
      </c>
      <c r="D37" s="28" t="s">
        <v>1028</v>
      </c>
      <c r="E37" s="28" t="s">
        <v>542</v>
      </c>
      <c r="F37" s="87">
        <v>72783</v>
      </c>
      <c r="G37" s="29">
        <v>280.42</v>
      </c>
      <c r="H37" s="29" t="s">
        <v>306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44785</v>
      </c>
      <c r="B38" s="29">
        <v>542666</v>
      </c>
      <c r="C38" s="28" t="s">
        <v>1026</v>
      </c>
      <c r="D38" s="28" t="s">
        <v>1027</v>
      </c>
      <c r="E38" s="28" t="s">
        <v>542</v>
      </c>
      <c r="F38" s="87">
        <v>127966</v>
      </c>
      <c r="G38" s="29">
        <v>280.81</v>
      </c>
      <c r="H38" s="29" t="s">
        <v>306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44785</v>
      </c>
      <c r="B39" s="29">
        <v>542666</v>
      </c>
      <c r="C39" s="28" t="s">
        <v>1026</v>
      </c>
      <c r="D39" s="28" t="s">
        <v>1098</v>
      </c>
      <c r="E39" s="28" t="s">
        <v>542</v>
      </c>
      <c r="F39" s="87">
        <v>73500</v>
      </c>
      <c r="G39" s="29">
        <v>280.85000000000002</v>
      </c>
      <c r="H39" s="29" t="s">
        <v>306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44785</v>
      </c>
      <c r="B40" s="29">
        <v>543520</v>
      </c>
      <c r="C40" s="28" t="s">
        <v>1099</v>
      </c>
      <c r="D40" s="28" t="s">
        <v>1100</v>
      </c>
      <c r="E40" s="28" t="s">
        <v>541</v>
      </c>
      <c r="F40" s="87">
        <v>70000</v>
      </c>
      <c r="G40" s="29">
        <v>72.36</v>
      </c>
      <c r="H40" s="29" t="s">
        <v>306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44785</v>
      </c>
      <c r="B41" s="29">
        <v>590126</v>
      </c>
      <c r="C41" s="28" t="s">
        <v>1101</v>
      </c>
      <c r="D41" s="28" t="s">
        <v>1102</v>
      </c>
      <c r="E41" s="28" t="s">
        <v>542</v>
      </c>
      <c r="F41" s="87">
        <v>132500</v>
      </c>
      <c r="G41" s="29">
        <v>6.18</v>
      </c>
      <c r="H41" s="29" t="s">
        <v>306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44785</v>
      </c>
      <c r="B42" s="29">
        <v>590126</v>
      </c>
      <c r="C42" s="28" t="s">
        <v>1101</v>
      </c>
      <c r="D42" s="28" t="s">
        <v>1103</v>
      </c>
      <c r="E42" s="28" t="s">
        <v>541</v>
      </c>
      <c r="F42" s="87">
        <v>90000</v>
      </c>
      <c r="G42" s="29">
        <v>6.19</v>
      </c>
      <c r="H42" s="29" t="s">
        <v>306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44785</v>
      </c>
      <c r="B43" s="29">
        <v>590126</v>
      </c>
      <c r="C43" s="28" t="s">
        <v>1101</v>
      </c>
      <c r="D43" s="28" t="s">
        <v>1103</v>
      </c>
      <c r="E43" s="28" t="s">
        <v>542</v>
      </c>
      <c r="F43" s="87">
        <v>208481</v>
      </c>
      <c r="G43" s="29">
        <v>6.19</v>
      </c>
      <c r="H43" s="29" t="s">
        <v>306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44785</v>
      </c>
      <c r="B44" s="29">
        <v>590126</v>
      </c>
      <c r="C44" s="28" t="s">
        <v>1101</v>
      </c>
      <c r="D44" s="28" t="s">
        <v>1104</v>
      </c>
      <c r="E44" s="28" t="s">
        <v>542</v>
      </c>
      <c r="F44" s="87">
        <v>300000</v>
      </c>
      <c r="G44" s="29">
        <v>6.19</v>
      </c>
      <c r="H44" s="29" t="s">
        <v>306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44785</v>
      </c>
      <c r="B45" s="29">
        <v>590126</v>
      </c>
      <c r="C45" s="28" t="s">
        <v>1101</v>
      </c>
      <c r="D45" s="28" t="s">
        <v>1105</v>
      </c>
      <c r="E45" s="28" t="s">
        <v>541</v>
      </c>
      <c r="F45" s="87">
        <v>215471</v>
      </c>
      <c r="G45" s="29">
        <v>5.92</v>
      </c>
      <c r="H45" s="29" t="s">
        <v>306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44785</v>
      </c>
      <c r="B46" s="29">
        <v>540377</v>
      </c>
      <c r="C46" s="28" t="s">
        <v>1040</v>
      </c>
      <c r="D46" s="28" t="s">
        <v>1106</v>
      </c>
      <c r="E46" s="28" t="s">
        <v>541</v>
      </c>
      <c r="F46" s="87">
        <v>18000</v>
      </c>
      <c r="G46" s="29">
        <v>112.82</v>
      </c>
      <c r="H46" s="29" t="s">
        <v>306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44785</v>
      </c>
      <c r="B47" s="29">
        <v>509051</v>
      </c>
      <c r="C47" s="28" t="s">
        <v>1055</v>
      </c>
      <c r="D47" s="28" t="s">
        <v>1107</v>
      </c>
      <c r="E47" s="28" t="s">
        <v>542</v>
      </c>
      <c r="F47" s="87">
        <v>4598060</v>
      </c>
      <c r="G47" s="29">
        <v>3.3</v>
      </c>
      <c r="H47" s="29" t="s">
        <v>306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44785</v>
      </c>
      <c r="B48" s="29">
        <v>509051</v>
      </c>
      <c r="C48" s="28" t="s">
        <v>1055</v>
      </c>
      <c r="D48" s="28" t="s">
        <v>1107</v>
      </c>
      <c r="E48" s="28" t="s">
        <v>541</v>
      </c>
      <c r="F48" s="87">
        <v>6323110</v>
      </c>
      <c r="G48" s="29">
        <v>3.26</v>
      </c>
      <c r="H48" s="29" t="s">
        <v>306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44785</v>
      </c>
      <c r="B49" s="29">
        <v>542924</v>
      </c>
      <c r="C49" s="28" t="s">
        <v>1108</v>
      </c>
      <c r="D49" s="28" t="s">
        <v>1109</v>
      </c>
      <c r="E49" s="28" t="s">
        <v>542</v>
      </c>
      <c r="F49" s="87">
        <v>54000</v>
      </c>
      <c r="G49" s="29">
        <v>6.89</v>
      </c>
      <c r="H49" s="29" t="s">
        <v>306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44785</v>
      </c>
      <c r="B50" s="29">
        <v>542924</v>
      </c>
      <c r="C50" s="28" t="s">
        <v>1108</v>
      </c>
      <c r="D50" s="28" t="s">
        <v>1109</v>
      </c>
      <c r="E50" s="28" t="s">
        <v>541</v>
      </c>
      <c r="F50" s="87">
        <v>52500</v>
      </c>
      <c r="G50" s="29">
        <v>7.01</v>
      </c>
      <c r="H50" s="29" t="s">
        <v>306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44785</v>
      </c>
      <c r="B51" s="29">
        <v>522101</v>
      </c>
      <c r="C51" s="28" t="s">
        <v>1042</v>
      </c>
      <c r="D51" s="28" t="s">
        <v>1043</v>
      </c>
      <c r="E51" s="28" t="s">
        <v>542</v>
      </c>
      <c r="F51" s="87">
        <v>707468</v>
      </c>
      <c r="G51" s="29">
        <v>41.62</v>
      </c>
      <c r="H51" s="29" t="s">
        <v>306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44785</v>
      </c>
      <c r="B52" s="29">
        <v>531328</v>
      </c>
      <c r="C52" s="28" t="s">
        <v>1110</v>
      </c>
      <c r="D52" s="28" t="s">
        <v>1111</v>
      </c>
      <c r="E52" s="28" t="s">
        <v>542</v>
      </c>
      <c r="F52" s="87">
        <v>1300000</v>
      </c>
      <c r="G52" s="29">
        <v>0.7</v>
      </c>
      <c r="H52" s="29" t="s">
        <v>306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44785</v>
      </c>
      <c r="B53" s="29">
        <v>533602</v>
      </c>
      <c r="C53" s="28" t="s">
        <v>1029</v>
      </c>
      <c r="D53" s="28" t="s">
        <v>1056</v>
      </c>
      <c r="E53" s="28" t="s">
        <v>541</v>
      </c>
      <c r="F53" s="87">
        <v>917499</v>
      </c>
      <c r="G53" s="29">
        <v>14.74</v>
      </c>
      <c r="H53" s="29" t="s">
        <v>306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44785</v>
      </c>
      <c r="B54" s="29">
        <v>533602</v>
      </c>
      <c r="C54" s="28" t="s">
        <v>1029</v>
      </c>
      <c r="D54" s="28" t="s">
        <v>1056</v>
      </c>
      <c r="E54" s="28" t="s">
        <v>542</v>
      </c>
      <c r="F54" s="87">
        <v>853029</v>
      </c>
      <c r="G54" s="29">
        <v>14.88</v>
      </c>
      <c r="H54" s="29" t="s">
        <v>306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44785</v>
      </c>
      <c r="B55" s="29">
        <v>540730</v>
      </c>
      <c r="C55" s="28" t="s">
        <v>1044</v>
      </c>
      <c r="D55" s="28" t="s">
        <v>1045</v>
      </c>
      <c r="E55" s="28" t="s">
        <v>542</v>
      </c>
      <c r="F55" s="87">
        <v>209987</v>
      </c>
      <c r="G55" s="29">
        <v>46.8</v>
      </c>
      <c r="H55" s="29" t="s">
        <v>306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44785</v>
      </c>
      <c r="B56" s="29">
        <v>539767</v>
      </c>
      <c r="C56" s="28" t="s">
        <v>1112</v>
      </c>
      <c r="D56" s="28" t="s">
        <v>1113</v>
      </c>
      <c r="E56" s="28" t="s">
        <v>542</v>
      </c>
      <c r="F56" s="87">
        <v>140000</v>
      </c>
      <c r="G56" s="29">
        <v>20</v>
      </c>
      <c r="H56" s="29" t="s">
        <v>306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44785</v>
      </c>
      <c r="B57" s="29">
        <v>539767</v>
      </c>
      <c r="C57" s="28" t="s">
        <v>1112</v>
      </c>
      <c r="D57" s="28" t="s">
        <v>1114</v>
      </c>
      <c r="E57" s="28" t="s">
        <v>541</v>
      </c>
      <c r="F57" s="87">
        <v>139822</v>
      </c>
      <c r="G57" s="29">
        <v>20.04</v>
      </c>
      <c r="H57" s="29" t="s">
        <v>306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44785</v>
      </c>
      <c r="B58" s="29">
        <v>543262</v>
      </c>
      <c r="C58" s="28" t="s">
        <v>1115</v>
      </c>
      <c r="D58" s="28" t="s">
        <v>1116</v>
      </c>
      <c r="E58" s="28" t="s">
        <v>541</v>
      </c>
      <c r="F58" s="87">
        <v>24000</v>
      </c>
      <c r="G58" s="29">
        <v>51.6</v>
      </c>
      <c r="H58" s="29" t="s">
        <v>306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44785</v>
      </c>
      <c r="B59" s="29">
        <v>540386</v>
      </c>
      <c r="C59" s="28" t="s">
        <v>1117</v>
      </c>
      <c r="D59" s="28" t="s">
        <v>1118</v>
      </c>
      <c r="E59" s="28" t="s">
        <v>542</v>
      </c>
      <c r="F59" s="87">
        <v>1146070</v>
      </c>
      <c r="G59" s="29">
        <v>1.44</v>
      </c>
      <c r="H59" s="29" t="s">
        <v>306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44785</v>
      </c>
      <c r="B60" s="29">
        <v>540386</v>
      </c>
      <c r="C60" s="28" t="s">
        <v>1117</v>
      </c>
      <c r="D60" s="28" t="s">
        <v>1119</v>
      </c>
      <c r="E60" s="28" t="s">
        <v>541</v>
      </c>
      <c r="F60" s="87">
        <v>1422600</v>
      </c>
      <c r="G60" s="29">
        <v>1.44</v>
      </c>
      <c r="H60" s="29" t="s">
        <v>306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44785</v>
      </c>
      <c r="B61" s="29">
        <v>539143</v>
      </c>
      <c r="C61" s="28" t="s">
        <v>1057</v>
      </c>
      <c r="D61" s="28" t="s">
        <v>1120</v>
      </c>
      <c r="E61" s="28" t="s">
        <v>542</v>
      </c>
      <c r="F61" s="87">
        <v>478003</v>
      </c>
      <c r="G61" s="29">
        <v>27.65</v>
      </c>
      <c r="H61" s="29" t="s">
        <v>306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44785</v>
      </c>
      <c r="B62" s="29">
        <v>539143</v>
      </c>
      <c r="C62" s="28" t="s">
        <v>1057</v>
      </c>
      <c r="D62" s="28" t="s">
        <v>1121</v>
      </c>
      <c r="E62" s="28" t="s">
        <v>541</v>
      </c>
      <c r="F62" s="87">
        <v>170000</v>
      </c>
      <c r="G62" s="29">
        <v>27.51</v>
      </c>
      <c r="H62" s="29" t="s">
        <v>306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44785</v>
      </c>
      <c r="B63" s="29">
        <v>539143</v>
      </c>
      <c r="C63" s="28" t="s">
        <v>1057</v>
      </c>
      <c r="D63" s="28" t="s">
        <v>1037</v>
      </c>
      <c r="E63" s="28" t="s">
        <v>541</v>
      </c>
      <c r="F63" s="87">
        <v>19000</v>
      </c>
      <c r="G63" s="29">
        <v>25.07</v>
      </c>
      <c r="H63" s="29" t="s">
        <v>306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44785</v>
      </c>
      <c r="B64" s="29">
        <v>539143</v>
      </c>
      <c r="C64" s="28" t="s">
        <v>1057</v>
      </c>
      <c r="D64" s="28" t="s">
        <v>1037</v>
      </c>
      <c r="E64" s="28" t="s">
        <v>542</v>
      </c>
      <c r="F64" s="87">
        <v>200000</v>
      </c>
      <c r="G64" s="29">
        <v>27.65</v>
      </c>
      <c r="H64" s="29" t="s">
        <v>306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44785</v>
      </c>
      <c r="B65" s="29">
        <v>540404</v>
      </c>
      <c r="C65" s="28" t="s">
        <v>1122</v>
      </c>
      <c r="D65" s="28" t="s">
        <v>1123</v>
      </c>
      <c r="E65" s="28" t="s">
        <v>542</v>
      </c>
      <c r="F65" s="87">
        <v>84000</v>
      </c>
      <c r="G65" s="29">
        <v>103.78</v>
      </c>
      <c r="H65" s="29" t="s">
        <v>306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44785</v>
      </c>
      <c r="B66" s="29">
        <v>512591</v>
      </c>
      <c r="C66" s="28" t="s">
        <v>1124</v>
      </c>
      <c r="D66" s="28" t="s">
        <v>1125</v>
      </c>
      <c r="E66" s="28" t="s">
        <v>542</v>
      </c>
      <c r="F66" s="87">
        <v>135200</v>
      </c>
      <c r="G66" s="29">
        <v>2.17</v>
      </c>
      <c r="H66" s="29" t="s">
        <v>306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44785</v>
      </c>
      <c r="B67" s="29">
        <v>512591</v>
      </c>
      <c r="C67" s="28" t="s">
        <v>1124</v>
      </c>
      <c r="D67" s="28" t="s">
        <v>1126</v>
      </c>
      <c r="E67" s="28" t="s">
        <v>541</v>
      </c>
      <c r="F67" s="87">
        <v>70600</v>
      </c>
      <c r="G67" s="29">
        <v>2.17</v>
      </c>
      <c r="H67" s="29" t="s">
        <v>306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44785</v>
      </c>
      <c r="B68" s="29">
        <v>512591</v>
      </c>
      <c r="C68" s="28" t="s">
        <v>1124</v>
      </c>
      <c r="D68" s="28" t="s">
        <v>1127</v>
      </c>
      <c r="E68" s="28" t="s">
        <v>541</v>
      </c>
      <c r="F68" s="87">
        <v>19500</v>
      </c>
      <c r="G68" s="29">
        <v>2.17</v>
      </c>
      <c r="H68" s="29" t="s">
        <v>306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44785</v>
      </c>
      <c r="B69" s="29">
        <v>512591</v>
      </c>
      <c r="C69" s="28" t="s">
        <v>1124</v>
      </c>
      <c r="D69" s="28" t="s">
        <v>1128</v>
      </c>
      <c r="E69" s="28" t="s">
        <v>541</v>
      </c>
      <c r="F69" s="87">
        <v>40000</v>
      </c>
      <c r="G69" s="29">
        <v>2.17</v>
      </c>
      <c r="H69" s="29" t="s">
        <v>306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44785</v>
      </c>
      <c r="B70" s="29">
        <v>543460</v>
      </c>
      <c r="C70" s="28" t="s">
        <v>1129</v>
      </c>
      <c r="D70" s="28" t="s">
        <v>1130</v>
      </c>
      <c r="E70" s="28" t="s">
        <v>542</v>
      </c>
      <c r="F70" s="87">
        <v>16000</v>
      </c>
      <c r="G70" s="29">
        <v>51</v>
      </c>
      <c r="H70" s="29" t="s">
        <v>306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44785</v>
      </c>
      <c r="B71" s="29">
        <v>543460</v>
      </c>
      <c r="C71" s="28" t="s">
        <v>1129</v>
      </c>
      <c r="D71" s="28" t="s">
        <v>1131</v>
      </c>
      <c r="E71" s="28" t="s">
        <v>541</v>
      </c>
      <c r="F71" s="87">
        <v>16000</v>
      </c>
      <c r="G71" s="29">
        <v>51</v>
      </c>
      <c r="H71" s="29" t="s">
        <v>306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44785</v>
      </c>
      <c r="B72" s="29">
        <v>541601</v>
      </c>
      <c r="C72" s="28" t="s">
        <v>1132</v>
      </c>
      <c r="D72" s="28" t="s">
        <v>1133</v>
      </c>
      <c r="E72" s="28" t="s">
        <v>542</v>
      </c>
      <c r="F72" s="87">
        <v>1000000</v>
      </c>
      <c r="G72" s="29">
        <v>21.4</v>
      </c>
      <c r="H72" s="29" t="s">
        <v>306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44785</v>
      </c>
      <c r="B73" s="29">
        <v>541601</v>
      </c>
      <c r="C73" s="28" t="s">
        <v>1132</v>
      </c>
      <c r="D73" s="28" t="s">
        <v>1107</v>
      </c>
      <c r="E73" s="28" t="s">
        <v>542</v>
      </c>
      <c r="F73" s="87">
        <v>193584</v>
      </c>
      <c r="G73" s="29">
        <v>21.51</v>
      </c>
      <c r="H73" s="29" t="s">
        <v>306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>
        <v>44785</v>
      </c>
      <c r="B74" s="29">
        <v>541601</v>
      </c>
      <c r="C74" s="28" t="s">
        <v>1132</v>
      </c>
      <c r="D74" s="28" t="s">
        <v>1107</v>
      </c>
      <c r="E74" s="28" t="s">
        <v>541</v>
      </c>
      <c r="F74" s="87">
        <v>1085516</v>
      </c>
      <c r="G74" s="29">
        <v>21.39</v>
      </c>
      <c r="H74" s="29" t="s">
        <v>306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>
        <v>44785</v>
      </c>
      <c r="B75" s="29">
        <v>512624</v>
      </c>
      <c r="C75" s="28" t="s">
        <v>1134</v>
      </c>
      <c r="D75" s="28" t="s">
        <v>1111</v>
      </c>
      <c r="E75" s="28" t="s">
        <v>542</v>
      </c>
      <c r="F75" s="87">
        <v>287921</v>
      </c>
      <c r="G75" s="29">
        <v>2.21</v>
      </c>
      <c r="H75" s="29" t="s">
        <v>306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>
        <v>44785</v>
      </c>
      <c r="B76" s="29">
        <v>526521</v>
      </c>
      <c r="C76" s="28" t="s">
        <v>725</v>
      </c>
      <c r="D76" s="28" t="s">
        <v>1135</v>
      </c>
      <c r="E76" s="28" t="s">
        <v>541</v>
      </c>
      <c r="F76" s="87">
        <v>4000000</v>
      </c>
      <c r="G76" s="29">
        <v>42.4</v>
      </c>
      <c r="H76" s="29" t="s">
        <v>306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>
        <v>44785</v>
      </c>
      <c r="B77" s="29">
        <v>526521</v>
      </c>
      <c r="C77" s="28" t="s">
        <v>725</v>
      </c>
      <c r="D77" s="28" t="s">
        <v>1136</v>
      </c>
      <c r="E77" s="28" t="s">
        <v>542</v>
      </c>
      <c r="F77" s="87">
        <v>4003368</v>
      </c>
      <c r="G77" s="29">
        <v>42.4</v>
      </c>
      <c r="H77" s="29" t="s">
        <v>306</v>
      </c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>
        <v>44785</v>
      </c>
      <c r="B78" s="29">
        <v>532498</v>
      </c>
      <c r="C78" s="28" t="s">
        <v>477</v>
      </c>
      <c r="D78" s="28" t="s">
        <v>1137</v>
      </c>
      <c r="E78" s="28" t="s">
        <v>542</v>
      </c>
      <c r="F78" s="87">
        <v>951406</v>
      </c>
      <c r="G78" s="29">
        <v>2000.02</v>
      </c>
      <c r="H78" s="29" t="s">
        <v>306</v>
      </c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>
        <v>44785</v>
      </c>
      <c r="B79" s="29">
        <v>542019</v>
      </c>
      <c r="C79" s="28" t="s">
        <v>1010</v>
      </c>
      <c r="D79" s="28" t="s">
        <v>1138</v>
      </c>
      <c r="E79" s="28" t="s">
        <v>542</v>
      </c>
      <c r="F79" s="87">
        <v>56902</v>
      </c>
      <c r="G79" s="29">
        <v>290.31</v>
      </c>
      <c r="H79" s="29" t="s">
        <v>306</v>
      </c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>
        <v>44785</v>
      </c>
      <c r="B80" s="29">
        <v>542019</v>
      </c>
      <c r="C80" s="28" t="s">
        <v>1010</v>
      </c>
      <c r="D80" s="28" t="s">
        <v>1030</v>
      </c>
      <c r="E80" s="28" t="s">
        <v>541</v>
      </c>
      <c r="F80" s="87">
        <v>17905</v>
      </c>
      <c r="G80" s="29">
        <v>290.45</v>
      </c>
      <c r="H80" s="29" t="s">
        <v>306</v>
      </c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>
        <v>44785</v>
      </c>
      <c r="B81" s="29">
        <v>542019</v>
      </c>
      <c r="C81" s="28" t="s">
        <v>1010</v>
      </c>
      <c r="D81" s="28" t="s">
        <v>1030</v>
      </c>
      <c r="E81" s="28" t="s">
        <v>542</v>
      </c>
      <c r="F81" s="87">
        <v>59170</v>
      </c>
      <c r="G81" s="29">
        <v>289.86</v>
      </c>
      <c r="H81" s="29" t="s">
        <v>306</v>
      </c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>
        <v>44785</v>
      </c>
      <c r="B82" s="29">
        <v>539040</v>
      </c>
      <c r="C82" s="28" t="s">
        <v>1139</v>
      </c>
      <c r="D82" s="28" t="s">
        <v>1140</v>
      </c>
      <c r="E82" s="28" t="s">
        <v>541</v>
      </c>
      <c r="F82" s="87">
        <v>21201</v>
      </c>
      <c r="G82" s="29">
        <v>16.18</v>
      </c>
      <c r="H82" s="29" t="s">
        <v>306</v>
      </c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>
        <v>44785</v>
      </c>
      <c r="B83" s="29" t="s">
        <v>1141</v>
      </c>
      <c r="C83" s="28" t="s">
        <v>1142</v>
      </c>
      <c r="D83" s="28" t="s">
        <v>1143</v>
      </c>
      <c r="E83" s="28" t="s">
        <v>541</v>
      </c>
      <c r="F83" s="87">
        <v>100000</v>
      </c>
      <c r="G83" s="29">
        <v>22.15</v>
      </c>
      <c r="H83" s="29" t="s">
        <v>818</v>
      </c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>
        <v>44785</v>
      </c>
      <c r="B84" s="29" t="s">
        <v>1141</v>
      </c>
      <c r="C84" s="28" t="s">
        <v>1142</v>
      </c>
      <c r="D84" s="28" t="s">
        <v>1144</v>
      </c>
      <c r="E84" s="28" t="s">
        <v>541</v>
      </c>
      <c r="F84" s="87">
        <v>100000</v>
      </c>
      <c r="G84" s="29">
        <v>22.15</v>
      </c>
      <c r="H84" s="29" t="s">
        <v>818</v>
      </c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>
        <v>44785</v>
      </c>
      <c r="B85" s="29" t="s">
        <v>1145</v>
      </c>
      <c r="C85" s="28" t="s">
        <v>1146</v>
      </c>
      <c r="D85" s="28" t="s">
        <v>1147</v>
      </c>
      <c r="E85" s="28" t="s">
        <v>541</v>
      </c>
      <c r="F85" s="87">
        <v>28169</v>
      </c>
      <c r="G85" s="29">
        <v>16</v>
      </c>
      <c r="H85" s="29" t="s">
        <v>818</v>
      </c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>
        <v>44785</v>
      </c>
      <c r="B86" s="29" t="s">
        <v>1148</v>
      </c>
      <c r="C86" s="28" t="s">
        <v>1149</v>
      </c>
      <c r="D86" s="28" t="s">
        <v>1054</v>
      </c>
      <c r="E86" s="28" t="s">
        <v>541</v>
      </c>
      <c r="F86" s="87">
        <v>1477654</v>
      </c>
      <c r="G86" s="29">
        <v>5.45</v>
      </c>
      <c r="H86" s="29" t="s">
        <v>818</v>
      </c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>
        <v>44785</v>
      </c>
      <c r="B87" s="29" t="s">
        <v>1150</v>
      </c>
      <c r="C87" s="28" t="s">
        <v>1151</v>
      </c>
      <c r="D87" s="28" t="s">
        <v>1152</v>
      </c>
      <c r="E87" s="28" t="s">
        <v>541</v>
      </c>
      <c r="F87" s="87">
        <v>100000</v>
      </c>
      <c r="G87" s="29">
        <v>442.99</v>
      </c>
      <c r="H87" s="29" t="s">
        <v>818</v>
      </c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>
        <v>44785</v>
      </c>
      <c r="B88" s="29" t="s">
        <v>1041</v>
      </c>
      <c r="C88" s="28" t="s">
        <v>1046</v>
      </c>
      <c r="D88" s="28" t="s">
        <v>1047</v>
      </c>
      <c r="E88" s="28" t="s">
        <v>541</v>
      </c>
      <c r="F88" s="87">
        <v>152136</v>
      </c>
      <c r="G88" s="29">
        <v>22.01</v>
      </c>
      <c r="H88" s="29" t="s">
        <v>818</v>
      </c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>
        <v>44785</v>
      </c>
      <c r="B89" s="29" t="s">
        <v>1000</v>
      </c>
      <c r="C89" s="28" t="s">
        <v>1031</v>
      </c>
      <c r="D89" s="28" t="s">
        <v>1153</v>
      </c>
      <c r="E89" s="28" t="s">
        <v>541</v>
      </c>
      <c r="F89" s="87">
        <v>4505000</v>
      </c>
      <c r="G89" s="29">
        <v>2.4300000000000002</v>
      </c>
      <c r="H89" s="29" t="s">
        <v>818</v>
      </c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>
        <v>44785</v>
      </c>
      <c r="B90" s="29" t="s">
        <v>1000</v>
      </c>
      <c r="C90" s="28" t="s">
        <v>1031</v>
      </c>
      <c r="D90" s="28" t="s">
        <v>1058</v>
      </c>
      <c r="E90" s="28" t="s">
        <v>541</v>
      </c>
      <c r="F90" s="87">
        <v>9386043</v>
      </c>
      <c r="G90" s="29">
        <v>2.4500000000000002</v>
      </c>
      <c r="H90" s="29" t="s">
        <v>818</v>
      </c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>
        <v>44785</v>
      </c>
      <c r="B91" s="29" t="s">
        <v>1154</v>
      </c>
      <c r="C91" s="28" t="s">
        <v>1155</v>
      </c>
      <c r="D91" s="28" t="s">
        <v>1156</v>
      </c>
      <c r="E91" s="28" t="s">
        <v>541</v>
      </c>
      <c r="F91" s="87">
        <v>379683</v>
      </c>
      <c r="G91" s="29">
        <v>47.6</v>
      </c>
      <c r="H91" s="29" t="s">
        <v>818</v>
      </c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>
        <v>44785</v>
      </c>
      <c r="B92" s="29" t="s">
        <v>1157</v>
      </c>
      <c r="C92" s="28" t="s">
        <v>1158</v>
      </c>
      <c r="D92" s="28" t="s">
        <v>1009</v>
      </c>
      <c r="E92" s="28" t="s">
        <v>541</v>
      </c>
      <c r="F92" s="87">
        <v>24469218</v>
      </c>
      <c r="G92" s="29">
        <v>0.8</v>
      </c>
      <c r="H92" s="29" t="s">
        <v>818</v>
      </c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>
        <v>44785</v>
      </c>
      <c r="B93" s="29" t="s">
        <v>1145</v>
      </c>
      <c r="C93" s="28" t="s">
        <v>1146</v>
      </c>
      <c r="D93" s="28" t="s">
        <v>1147</v>
      </c>
      <c r="E93" s="28" t="s">
        <v>542</v>
      </c>
      <c r="F93" s="87">
        <v>958169</v>
      </c>
      <c r="G93" s="29">
        <v>16.02</v>
      </c>
      <c r="H93" s="29" t="s">
        <v>818</v>
      </c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>
        <v>44785</v>
      </c>
      <c r="B94" s="29" t="s">
        <v>1148</v>
      </c>
      <c r="C94" s="28" t="s">
        <v>1149</v>
      </c>
      <c r="D94" s="28" t="s">
        <v>1054</v>
      </c>
      <c r="E94" s="28" t="s">
        <v>542</v>
      </c>
      <c r="F94" s="87">
        <v>1011952</v>
      </c>
      <c r="G94" s="29">
        <v>5.45</v>
      </c>
      <c r="H94" s="29" t="s">
        <v>818</v>
      </c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>
        <v>44785</v>
      </c>
      <c r="B95" s="29" t="s">
        <v>1159</v>
      </c>
      <c r="C95" s="28" t="s">
        <v>1160</v>
      </c>
      <c r="D95" s="28" t="s">
        <v>1161</v>
      </c>
      <c r="E95" s="28" t="s">
        <v>542</v>
      </c>
      <c r="F95" s="87">
        <v>90772</v>
      </c>
      <c r="G95" s="29">
        <v>7.51</v>
      </c>
      <c r="H95" s="29" t="s">
        <v>818</v>
      </c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>
        <v>44785</v>
      </c>
      <c r="B96" s="29" t="s">
        <v>1041</v>
      </c>
      <c r="C96" s="28" t="s">
        <v>1046</v>
      </c>
      <c r="D96" s="28" t="s">
        <v>1047</v>
      </c>
      <c r="E96" s="28" t="s">
        <v>542</v>
      </c>
      <c r="F96" s="87">
        <v>229840</v>
      </c>
      <c r="G96" s="29">
        <v>21.89</v>
      </c>
      <c r="H96" s="29" t="s">
        <v>818</v>
      </c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>
        <v>44785</v>
      </c>
      <c r="B97" s="29" t="s">
        <v>1000</v>
      </c>
      <c r="C97" s="28" t="s">
        <v>1031</v>
      </c>
      <c r="D97" s="28" t="s">
        <v>1058</v>
      </c>
      <c r="E97" s="28" t="s">
        <v>542</v>
      </c>
      <c r="F97" s="87">
        <v>14370812</v>
      </c>
      <c r="G97" s="29">
        <v>2.41</v>
      </c>
      <c r="H97" s="29" t="s">
        <v>818</v>
      </c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>
        <v>44785</v>
      </c>
      <c r="B98" s="29" t="s">
        <v>1000</v>
      </c>
      <c r="C98" s="28" t="s">
        <v>1031</v>
      </c>
      <c r="D98" s="28" t="s">
        <v>1153</v>
      </c>
      <c r="E98" s="28" t="s">
        <v>542</v>
      </c>
      <c r="F98" s="87">
        <v>4505000</v>
      </c>
      <c r="G98" s="29">
        <v>2.4500000000000002</v>
      </c>
      <c r="H98" s="29" t="s">
        <v>818</v>
      </c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>
        <v>44785</v>
      </c>
      <c r="B99" s="29" t="s">
        <v>1154</v>
      </c>
      <c r="C99" s="28" t="s">
        <v>1155</v>
      </c>
      <c r="D99" s="28" t="s">
        <v>1156</v>
      </c>
      <c r="E99" s="28" t="s">
        <v>542</v>
      </c>
      <c r="F99" s="87">
        <v>257075</v>
      </c>
      <c r="G99" s="29">
        <v>47.76</v>
      </c>
      <c r="H99" s="29" t="s">
        <v>818</v>
      </c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>
        <v>44785</v>
      </c>
      <c r="B100" s="29" t="s">
        <v>477</v>
      </c>
      <c r="C100" s="28" t="s">
        <v>1162</v>
      </c>
      <c r="D100" s="28" t="s">
        <v>1137</v>
      </c>
      <c r="E100" s="28" t="s">
        <v>542</v>
      </c>
      <c r="F100" s="87">
        <v>1285734</v>
      </c>
      <c r="G100" s="29">
        <v>2000</v>
      </c>
      <c r="H100" s="29" t="s">
        <v>818</v>
      </c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/>
      <c r="B101" s="29"/>
      <c r="C101" s="28"/>
      <c r="D101" s="28"/>
      <c r="E101" s="28"/>
      <c r="F101" s="87"/>
      <c r="G101" s="29"/>
      <c r="H101" s="29"/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/>
      <c r="B102" s="29"/>
      <c r="C102" s="28"/>
      <c r="D102" s="28"/>
      <c r="E102" s="28"/>
      <c r="F102" s="87"/>
      <c r="G102" s="29"/>
      <c r="H102" s="29"/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/>
      <c r="B103" s="29"/>
      <c r="C103" s="28"/>
      <c r="D103" s="28"/>
      <c r="E103" s="28"/>
      <c r="F103" s="87"/>
      <c r="G103" s="29"/>
      <c r="H103" s="29"/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/>
      <c r="B104" s="29"/>
      <c r="C104" s="28"/>
      <c r="D104" s="28"/>
      <c r="E104" s="28"/>
      <c r="F104" s="87"/>
      <c r="G104" s="29"/>
      <c r="H104" s="29"/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/>
      <c r="B105" s="29"/>
      <c r="C105" s="28"/>
      <c r="D105" s="28"/>
      <c r="E105" s="28"/>
      <c r="F105" s="87"/>
      <c r="G105" s="29"/>
      <c r="H105" s="29"/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/>
      <c r="B106" s="29"/>
      <c r="C106" s="28"/>
      <c r="D106" s="28"/>
      <c r="E106" s="28"/>
      <c r="F106" s="87"/>
      <c r="G106" s="29"/>
      <c r="H106" s="29"/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/>
      <c r="B107" s="29"/>
      <c r="C107" s="28"/>
      <c r="D107" s="28"/>
      <c r="E107" s="28"/>
      <c r="F107" s="87"/>
      <c r="G107" s="29"/>
      <c r="H107" s="29"/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/>
      <c r="B108" s="29"/>
      <c r="C108" s="28"/>
      <c r="D108" s="28"/>
      <c r="E108" s="28"/>
      <c r="F108" s="87"/>
      <c r="G108" s="29"/>
      <c r="H108" s="29"/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/>
      <c r="B109" s="29"/>
      <c r="C109" s="28"/>
      <c r="D109" s="28"/>
      <c r="E109" s="28"/>
      <c r="F109" s="87"/>
      <c r="G109" s="29"/>
      <c r="H109" s="29"/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/>
      <c r="B110" s="29"/>
      <c r="C110" s="28"/>
      <c r="D110" s="28"/>
      <c r="E110" s="28"/>
      <c r="F110" s="87"/>
      <c r="G110" s="29"/>
      <c r="H110" s="29"/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/>
      <c r="B111" s="29"/>
      <c r="C111" s="28"/>
      <c r="D111" s="28"/>
      <c r="E111" s="28"/>
      <c r="F111" s="87"/>
      <c r="G111" s="29"/>
      <c r="H111" s="29"/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/>
      <c r="B112" s="29"/>
      <c r="C112" s="28"/>
      <c r="D112" s="28"/>
      <c r="E112" s="28"/>
      <c r="F112" s="87"/>
      <c r="G112" s="29"/>
      <c r="H112" s="29"/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/>
      <c r="B113" s="29"/>
      <c r="C113" s="28"/>
      <c r="D113" s="28"/>
      <c r="E113" s="28"/>
      <c r="F113" s="87"/>
      <c r="G113" s="29"/>
      <c r="H113" s="29"/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/>
      <c r="B114" s="29"/>
      <c r="C114" s="28"/>
      <c r="D114" s="28"/>
      <c r="E114" s="28"/>
      <c r="F114" s="87"/>
      <c r="G114" s="29"/>
      <c r="H114" s="29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/>
      <c r="B115" s="29"/>
      <c r="C115" s="28"/>
      <c r="D115" s="28"/>
      <c r="E115" s="28"/>
      <c r="F115" s="87"/>
      <c r="G115" s="29"/>
      <c r="H115" s="29"/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/>
      <c r="B116" s="29"/>
      <c r="C116" s="28"/>
      <c r="D116" s="28"/>
      <c r="E116" s="28"/>
      <c r="F116" s="87"/>
      <c r="G116" s="29"/>
      <c r="H116" s="29"/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/>
      <c r="B117" s="29"/>
      <c r="C117" s="28"/>
      <c r="D117" s="28"/>
      <c r="E117" s="28"/>
      <c r="F117" s="87"/>
      <c r="G117" s="29"/>
      <c r="H117" s="29"/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/>
      <c r="B118" s="29"/>
      <c r="C118" s="28"/>
      <c r="D118" s="28"/>
      <c r="E118" s="28"/>
      <c r="F118" s="87"/>
      <c r="G118" s="29"/>
      <c r="H118" s="29"/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/>
      <c r="B119" s="29"/>
      <c r="C119" s="28"/>
      <c r="D119" s="28"/>
      <c r="E119" s="28"/>
      <c r="F119" s="87"/>
      <c r="G119" s="29"/>
      <c r="H119" s="29"/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/>
      <c r="B120" s="29"/>
      <c r="C120" s="28"/>
      <c r="D120" s="28"/>
      <c r="E120" s="28"/>
      <c r="F120" s="87"/>
      <c r="G120" s="29"/>
      <c r="H120" s="29"/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/>
      <c r="B121" s="29"/>
      <c r="C121" s="28"/>
      <c r="D121" s="28"/>
      <c r="E121" s="28"/>
      <c r="F121" s="87"/>
      <c r="G121" s="29"/>
      <c r="H121" s="29"/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/>
      <c r="B122" s="29"/>
      <c r="C122" s="28"/>
      <c r="D122" s="28"/>
      <c r="E122" s="28"/>
      <c r="F122" s="87"/>
      <c r="G122" s="29"/>
      <c r="H122" s="29"/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/>
      <c r="B123" s="29"/>
      <c r="C123" s="28"/>
      <c r="D123" s="28"/>
      <c r="E123" s="28"/>
      <c r="F123" s="87"/>
      <c r="G123" s="29"/>
      <c r="H123" s="29"/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/>
      <c r="B124" s="29"/>
      <c r="C124" s="28"/>
      <c r="D124" s="28"/>
      <c r="E124" s="28"/>
      <c r="F124" s="87"/>
      <c r="G124" s="29"/>
      <c r="H124" s="29"/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/>
      <c r="B125" s="29"/>
      <c r="C125" s="28"/>
      <c r="D125" s="28"/>
      <c r="E125" s="28"/>
      <c r="F125" s="87"/>
      <c r="G125" s="29"/>
      <c r="H125" s="29"/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/>
      <c r="B126" s="29"/>
      <c r="C126" s="28"/>
      <c r="D126" s="28"/>
      <c r="E126" s="28"/>
      <c r="F126" s="87"/>
      <c r="G126" s="29"/>
      <c r="H126" s="29"/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/>
      <c r="B127" s="29"/>
      <c r="C127" s="28"/>
      <c r="D127" s="28"/>
      <c r="E127" s="28"/>
      <c r="F127" s="87"/>
      <c r="G127" s="29"/>
      <c r="H127" s="29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/>
      <c r="B128" s="29"/>
      <c r="C128" s="28"/>
      <c r="D128" s="28"/>
      <c r="E128" s="28"/>
      <c r="F128" s="87"/>
      <c r="G128" s="29"/>
      <c r="H128" s="29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/>
      <c r="B129" s="29"/>
      <c r="C129" s="28"/>
      <c r="D129" s="28"/>
      <c r="E129" s="28"/>
      <c r="F129" s="87"/>
      <c r="G129" s="29"/>
      <c r="H129" s="29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/>
      <c r="B130" s="29"/>
      <c r="C130" s="28"/>
      <c r="D130" s="28"/>
      <c r="E130" s="28"/>
      <c r="F130" s="87"/>
      <c r="G130" s="29"/>
      <c r="H130" s="29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/>
      <c r="B131" s="29"/>
      <c r="C131" s="28"/>
      <c r="D131" s="28"/>
      <c r="E131" s="28"/>
      <c r="F131" s="87"/>
      <c r="G131" s="29"/>
      <c r="H131" s="29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/>
      <c r="B132" s="29"/>
      <c r="C132" s="28"/>
      <c r="D132" s="28"/>
      <c r="E132" s="28"/>
      <c r="F132" s="87"/>
      <c r="G132" s="29"/>
      <c r="H132" s="29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/>
      <c r="B133" s="29"/>
      <c r="C133" s="28"/>
      <c r="D133" s="28"/>
      <c r="E133" s="28"/>
      <c r="F133" s="87"/>
      <c r="G133" s="29"/>
      <c r="H133" s="29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/>
      <c r="B134" s="29"/>
      <c r="C134" s="28"/>
      <c r="D134" s="28"/>
      <c r="E134" s="28"/>
      <c r="F134" s="87"/>
      <c r="G134" s="29"/>
      <c r="H134" s="29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/>
      <c r="B135" s="29"/>
      <c r="C135" s="28"/>
      <c r="D135" s="28"/>
      <c r="E135" s="28"/>
      <c r="F135" s="87"/>
      <c r="G135" s="29"/>
      <c r="H135" s="29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/>
      <c r="B136" s="29"/>
      <c r="C136" s="28"/>
      <c r="D136" s="28"/>
      <c r="E136" s="28"/>
      <c r="F136" s="87"/>
      <c r="G136" s="29"/>
      <c r="H136" s="29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/>
      <c r="B137" s="29"/>
      <c r="C137" s="28"/>
      <c r="D137" s="28"/>
      <c r="E137" s="28"/>
      <c r="F137" s="87"/>
      <c r="G137" s="29"/>
      <c r="H137" s="29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/>
      <c r="B138" s="29"/>
      <c r="C138" s="28"/>
      <c r="D138" s="28"/>
      <c r="E138" s="28"/>
      <c r="F138" s="87"/>
      <c r="G138" s="29"/>
      <c r="H138" s="29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/>
      <c r="B139" s="29"/>
      <c r="C139" s="28"/>
      <c r="D139" s="28"/>
      <c r="E139" s="28"/>
      <c r="F139" s="87"/>
      <c r="G139" s="29"/>
      <c r="H139" s="29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/>
      <c r="B140" s="29"/>
      <c r="C140" s="28"/>
      <c r="D140" s="28"/>
      <c r="E140" s="28"/>
      <c r="F140" s="87"/>
      <c r="G140" s="29"/>
      <c r="H140" s="29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/>
      <c r="B141" s="29"/>
      <c r="C141" s="28"/>
      <c r="D141" s="28"/>
      <c r="E141" s="28"/>
      <c r="F141" s="87"/>
      <c r="G141" s="29"/>
      <c r="H141" s="29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/>
      <c r="B142" s="29"/>
      <c r="C142" s="28"/>
      <c r="D142" s="28"/>
      <c r="E142" s="28"/>
      <c r="F142" s="87"/>
      <c r="G142" s="29"/>
      <c r="H142" s="29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/>
      <c r="B143" s="29"/>
      <c r="C143" s="28"/>
      <c r="D143" s="28"/>
      <c r="E143" s="28"/>
      <c r="F143" s="87"/>
      <c r="G143" s="29"/>
      <c r="H143" s="29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/>
      <c r="B144" s="29"/>
      <c r="C144" s="28"/>
      <c r="D144" s="28"/>
      <c r="E144" s="28"/>
      <c r="F144" s="87"/>
      <c r="G144" s="29"/>
      <c r="H144" s="29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/>
      <c r="B145" s="29"/>
      <c r="C145" s="28"/>
      <c r="D145" s="28"/>
      <c r="E145" s="28"/>
      <c r="F145" s="87"/>
      <c r="G145" s="29"/>
      <c r="H145" s="29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/>
      <c r="B146" s="29"/>
      <c r="C146" s="28"/>
      <c r="D146" s="28"/>
      <c r="E146" s="28"/>
      <c r="F146" s="87"/>
      <c r="G146" s="29"/>
      <c r="H146" s="29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/>
      <c r="B147" s="29"/>
      <c r="C147" s="28"/>
      <c r="D147" s="28"/>
      <c r="E147" s="28"/>
      <c r="F147" s="87"/>
      <c r="G147" s="29"/>
      <c r="H147" s="29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/>
      <c r="B148" s="29"/>
      <c r="C148" s="28"/>
      <c r="D148" s="28"/>
      <c r="E148" s="28"/>
      <c r="F148" s="87"/>
      <c r="G148" s="29"/>
      <c r="H148" s="29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/>
      <c r="B149" s="29"/>
      <c r="C149" s="28"/>
      <c r="D149" s="28"/>
      <c r="E149" s="28"/>
      <c r="F149" s="87"/>
      <c r="G149" s="29"/>
      <c r="H149" s="29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/>
      <c r="B150" s="29"/>
      <c r="C150" s="28"/>
      <c r="D150" s="28"/>
      <c r="E150" s="28"/>
      <c r="F150" s="87"/>
      <c r="G150" s="29"/>
      <c r="H150" s="29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/>
      <c r="B151" s="29"/>
      <c r="C151" s="28"/>
      <c r="D151" s="28"/>
      <c r="E151" s="28"/>
      <c r="F151" s="87"/>
      <c r="G151" s="29"/>
      <c r="H151" s="29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/>
      <c r="B152" s="29"/>
      <c r="C152" s="28"/>
      <c r="D152" s="28"/>
      <c r="E152" s="28"/>
      <c r="F152" s="87"/>
      <c r="G152" s="29"/>
      <c r="H152" s="29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/>
      <c r="B153" s="29"/>
      <c r="C153" s="28"/>
      <c r="D153" s="28"/>
      <c r="E153" s="28"/>
      <c r="F153" s="87"/>
      <c r="G153" s="29"/>
      <c r="H153" s="29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/>
      <c r="B154" s="29"/>
      <c r="C154" s="28"/>
      <c r="D154" s="28"/>
      <c r="E154" s="28"/>
      <c r="F154" s="87"/>
      <c r="G154" s="29"/>
      <c r="H154" s="29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/>
      <c r="B155" s="29"/>
      <c r="C155" s="28"/>
      <c r="D155" s="28"/>
      <c r="E155" s="28"/>
      <c r="F155" s="87"/>
      <c r="G155" s="29"/>
      <c r="H155" s="29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/>
      <c r="B156" s="29"/>
      <c r="C156" s="28"/>
      <c r="D156" s="28"/>
      <c r="E156" s="28"/>
      <c r="F156" s="87"/>
      <c r="G156" s="29"/>
      <c r="H156" s="29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/>
      <c r="B157" s="29"/>
      <c r="C157" s="28"/>
      <c r="D157" s="28"/>
      <c r="E157" s="28"/>
      <c r="F157" s="87"/>
      <c r="G157" s="29"/>
      <c r="H157" s="29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/>
      <c r="B158" s="29"/>
      <c r="C158" s="28"/>
      <c r="D158" s="28"/>
      <c r="E158" s="28"/>
      <c r="F158" s="87"/>
      <c r="G158" s="29"/>
      <c r="H158" s="29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/>
      <c r="B159" s="29"/>
      <c r="C159" s="28"/>
      <c r="D159" s="28"/>
      <c r="E159" s="28"/>
      <c r="F159" s="87"/>
      <c r="G159" s="29"/>
      <c r="H159" s="29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/>
      <c r="B160" s="29"/>
      <c r="C160" s="28"/>
      <c r="D160" s="28"/>
      <c r="E160" s="28"/>
      <c r="F160" s="87"/>
      <c r="G160" s="29"/>
      <c r="H160" s="29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/>
      <c r="B161" s="29"/>
      <c r="C161" s="28"/>
      <c r="D161" s="28"/>
      <c r="E161" s="28"/>
      <c r="F161" s="87"/>
      <c r="G161" s="29"/>
      <c r="H161" s="29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/>
      <c r="B162" s="29"/>
      <c r="C162" s="28"/>
      <c r="D162" s="28"/>
      <c r="E162" s="28"/>
      <c r="F162" s="87"/>
      <c r="G162" s="29"/>
      <c r="H162" s="29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/>
      <c r="B163" s="29"/>
      <c r="C163" s="28"/>
      <c r="D163" s="28"/>
      <c r="E163" s="28"/>
      <c r="F163" s="87"/>
      <c r="G163" s="29"/>
      <c r="H163" s="29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/>
      <c r="B164" s="29"/>
      <c r="C164" s="28"/>
      <c r="D164" s="28"/>
      <c r="E164" s="28"/>
      <c r="F164" s="87"/>
      <c r="G164" s="29"/>
      <c r="H164" s="29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/>
      <c r="B165" s="29"/>
      <c r="C165" s="28"/>
      <c r="D165" s="28"/>
      <c r="E165" s="28"/>
      <c r="F165" s="87"/>
      <c r="G165" s="29"/>
      <c r="H165" s="29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/>
      <c r="B166" s="29"/>
      <c r="C166" s="28"/>
      <c r="D166" s="28"/>
      <c r="E166" s="28"/>
      <c r="F166" s="87"/>
      <c r="G166" s="29"/>
      <c r="H166" s="29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/>
      <c r="B167" s="29"/>
      <c r="C167" s="28"/>
      <c r="D167" s="28"/>
      <c r="E167" s="28"/>
      <c r="F167" s="87"/>
      <c r="G167" s="29"/>
      <c r="H167" s="29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/>
      <c r="B168" s="29"/>
      <c r="C168" s="28"/>
      <c r="D168" s="28"/>
      <c r="E168" s="28"/>
      <c r="F168" s="87"/>
      <c r="G168" s="29"/>
      <c r="H168" s="29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/>
      <c r="B169" s="29"/>
      <c r="C169" s="28"/>
      <c r="D169" s="28"/>
      <c r="E169" s="28"/>
      <c r="F169" s="87"/>
      <c r="G169" s="29"/>
      <c r="H169" s="29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/>
      <c r="B170" s="29"/>
      <c r="C170" s="28"/>
      <c r="D170" s="28"/>
      <c r="E170" s="28"/>
      <c r="F170" s="87"/>
      <c r="G170" s="29"/>
      <c r="H170" s="29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/>
      <c r="B171" s="29"/>
      <c r="C171" s="28"/>
      <c r="D171" s="28"/>
      <c r="E171" s="28"/>
      <c r="F171" s="87"/>
      <c r="G171" s="29"/>
      <c r="H171" s="29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/>
      <c r="B172" s="29"/>
      <c r="C172" s="28"/>
      <c r="D172" s="28"/>
      <c r="E172" s="28"/>
      <c r="F172" s="87"/>
      <c r="G172" s="29"/>
      <c r="H172" s="29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/>
      <c r="B173" s="29"/>
      <c r="C173" s="28"/>
      <c r="D173" s="28"/>
      <c r="E173" s="28"/>
      <c r="F173" s="87"/>
      <c r="G173" s="29"/>
      <c r="H173" s="29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/>
      <c r="B174" s="29"/>
      <c r="C174" s="28"/>
      <c r="D174" s="28"/>
      <c r="E174" s="28"/>
      <c r="F174" s="87"/>
      <c r="G174" s="29"/>
      <c r="H174" s="29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/>
      <c r="B175" s="29"/>
      <c r="C175" s="28"/>
      <c r="D175" s="28"/>
      <c r="E175" s="28"/>
      <c r="F175" s="87"/>
      <c r="G175" s="29"/>
      <c r="H175" s="29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/>
      <c r="B176" s="29"/>
      <c r="C176" s="28"/>
      <c r="D176" s="28"/>
      <c r="E176" s="28"/>
      <c r="F176" s="87"/>
      <c r="G176" s="29"/>
      <c r="H176" s="29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/>
      <c r="B177" s="29"/>
      <c r="C177" s="28"/>
      <c r="D177" s="28"/>
      <c r="E177" s="28"/>
      <c r="F177" s="87"/>
      <c r="G177" s="29"/>
      <c r="H177" s="29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/>
      <c r="B178" s="29"/>
      <c r="C178" s="28"/>
      <c r="D178" s="28"/>
      <c r="E178" s="28"/>
      <c r="F178" s="87"/>
      <c r="G178" s="29"/>
      <c r="H178" s="29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/>
      <c r="B179" s="29"/>
      <c r="C179" s="28"/>
      <c r="D179" s="28"/>
      <c r="E179" s="28"/>
      <c r="F179" s="87"/>
      <c r="G179" s="29"/>
      <c r="H179" s="29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/>
      <c r="B180" s="29"/>
      <c r="C180" s="28"/>
      <c r="D180" s="28"/>
      <c r="E180" s="28"/>
      <c r="F180" s="87"/>
      <c r="G180" s="29"/>
      <c r="H180" s="29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/>
      <c r="B181" s="29"/>
      <c r="C181" s="28"/>
      <c r="D181" s="28"/>
      <c r="E181" s="28"/>
      <c r="F181" s="87"/>
      <c r="G181" s="29"/>
      <c r="H181" s="29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/>
      <c r="B182" s="29"/>
      <c r="C182" s="28"/>
      <c r="D182" s="28"/>
      <c r="E182" s="28"/>
      <c r="F182" s="87"/>
      <c r="G182" s="29"/>
      <c r="H182" s="29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/>
      <c r="B183" s="29"/>
      <c r="C183" s="28"/>
      <c r="D183" s="28"/>
      <c r="E183" s="28"/>
      <c r="F183" s="87"/>
      <c r="G183" s="29"/>
      <c r="H183" s="29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/>
      <c r="B184" s="29"/>
      <c r="C184" s="28"/>
      <c r="D184" s="28"/>
      <c r="E184" s="28"/>
      <c r="F184" s="87"/>
      <c r="G184" s="29"/>
      <c r="H184" s="29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/>
      <c r="B185" s="29"/>
      <c r="C185" s="28"/>
      <c r="D185" s="28"/>
      <c r="E185" s="28"/>
      <c r="F185" s="87"/>
      <c r="G185" s="29"/>
      <c r="H185" s="29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A186" s="86"/>
      <c r="B186" s="29"/>
      <c r="C186" s="28"/>
      <c r="D186" s="28"/>
      <c r="E186" s="28"/>
      <c r="F186" s="87"/>
      <c r="G186" s="29"/>
      <c r="H186" s="29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A187" s="86"/>
      <c r="B187" s="29"/>
      <c r="C187" s="28"/>
      <c r="D187" s="28"/>
      <c r="E187" s="28"/>
      <c r="F187" s="87"/>
      <c r="G187" s="29"/>
      <c r="H187" s="29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A188" s="86"/>
      <c r="B188" s="29"/>
      <c r="C188" s="28"/>
      <c r="D188" s="28"/>
      <c r="E188" s="28"/>
      <c r="F188" s="87"/>
      <c r="G188" s="29"/>
      <c r="H188" s="29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A189" s="86"/>
      <c r="B189" s="29"/>
      <c r="C189" s="28"/>
      <c r="D189" s="28"/>
      <c r="E189" s="28"/>
      <c r="F189" s="87"/>
      <c r="G189" s="29"/>
      <c r="H189" s="29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A190" s="86"/>
      <c r="B190" s="29"/>
      <c r="C190" s="28"/>
      <c r="D190" s="28"/>
      <c r="E190" s="28"/>
      <c r="F190" s="87"/>
      <c r="G190" s="29"/>
      <c r="H190" s="29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A191" s="86"/>
      <c r="B191" s="29"/>
      <c r="C191" s="28"/>
      <c r="D191" s="28"/>
      <c r="E191" s="28"/>
      <c r="F191" s="87"/>
      <c r="G191" s="29"/>
      <c r="H191" s="29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A192" s="86"/>
      <c r="B192" s="29"/>
      <c r="C192" s="28"/>
      <c r="D192" s="28"/>
      <c r="E192" s="28"/>
      <c r="F192" s="87"/>
      <c r="G192" s="29"/>
      <c r="H192" s="29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A193" s="86"/>
      <c r="B193" s="29"/>
      <c r="C193" s="28"/>
      <c r="D193" s="28"/>
      <c r="E193" s="28"/>
      <c r="F193" s="87"/>
      <c r="G193" s="29"/>
      <c r="H193" s="29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A194" s="86"/>
      <c r="B194" s="29"/>
      <c r="C194" s="28"/>
      <c r="D194" s="28"/>
      <c r="E194" s="28"/>
      <c r="F194" s="87"/>
      <c r="G194" s="29"/>
      <c r="H194" s="29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A195" s="86"/>
      <c r="B195" s="29"/>
      <c r="C195" s="28"/>
      <c r="D195" s="28"/>
      <c r="E195" s="28"/>
      <c r="F195" s="87"/>
      <c r="G195" s="29"/>
      <c r="H195" s="29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A196" s="86"/>
      <c r="B196" s="29"/>
      <c r="C196" s="28"/>
      <c r="D196" s="28"/>
      <c r="E196" s="28"/>
      <c r="F196" s="87"/>
      <c r="G196" s="29"/>
      <c r="H196" s="29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A197" s="86"/>
      <c r="B197" s="29"/>
      <c r="C197" s="28"/>
      <c r="D197" s="28"/>
      <c r="E197" s="28"/>
      <c r="F197" s="87"/>
      <c r="G197" s="29"/>
      <c r="H197" s="29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A198" s="86"/>
      <c r="B198" s="29"/>
      <c r="C198" s="28"/>
      <c r="D198" s="28"/>
      <c r="E198" s="28"/>
      <c r="F198" s="87"/>
      <c r="G198" s="29"/>
      <c r="H198" s="29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A199" s="86"/>
      <c r="B199" s="29"/>
      <c r="C199" s="28"/>
      <c r="D199" s="28"/>
      <c r="E199" s="28"/>
      <c r="F199" s="87"/>
      <c r="G199" s="29"/>
      <c r="H199" s="29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A200" s="86"/>
      <c r="B200" s="29"/>
      <c r="C200" s="28"/>
      <c r="D200" s="28"/>
      <c r="E200" s="28"/>
      <c r="F200" s="87"/>
      <c r="G200" s="29"/>
      <c r="H200" s="29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A201" s="86"/>
      <c r="B201" s="29"/>
      <c r="C201" s="28"/>
      <c r="D201" s="28"/>
      <c r="E201" s="28"/>
      <c r="F201" s="87"/>
      <c r="G201" s="29"/>
      <c r="H201" s="29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A202" s="86"/>
      <c r="B202" s="29"/>
      <c r="C202" s="28"/>
      <c r="D202" s="28"/>
      <c r="E202" s="28"/>
      <c r="F202" s="87"/>
      <c r="G202" s="29"/>
      <c r="H202" s="29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A203" s="86"/>
      <c r="B203" s="29"/>
      <c r="C203" s="28"/>
      <c r="D203" s="28"/>
      <c r="E203" s="28"/>
      <c r="F203" s="87"/>
      <c r="G203" s="29"/>
      <c r="H203" s="29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/>
      <c r="B204" s="29"/>
      <c r="C204" s="28"/>
      <c r="D204" s="28"/>
      <c r="E204" s="28"/>
      <c r="F204" s="87"/>
      <c r="G204" s="29"/>
      <c r="H204" s="29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/>
      <c r="B205" s="29"/>
      <c r="C205" s="28"/>
      <c r="D205" s="28"/>
      <c r="E205" s="28"/>
      <c r="F205" s="87"/>
      <c r="G205" s="29"/>
      <c r="H205" s="29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88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88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88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88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88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88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88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88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88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88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88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88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88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88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88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88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88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88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88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88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88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88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88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88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88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88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88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88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88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88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88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88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88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88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16"/>
      <c r="C330" s="18"/>
      <c r="D330" s="18"/>
      <c r="E330" s="16"/>
      <c r="F330" s="16"/>
      <c r="G330" s="16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16"/>
      <c r="C331" s="18"/>
      <c r="D331" s="18"/>
      <c r="E331" s="16"/>
      <c r="F331" s="16"/>
      <c r="G331" s="16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16"/>
      <c r="C332" s="18"/>
      <c r="D332" s="18"/>
      <c r="E332" s="16"/>
      <c r="F332" s="16"/>
      <c r="G332" s="16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16"/>
      <c r="C333" s="18"/>
      <c r="D333" s="18"/>
      <c r="E333" s="16"/>
      <c r="F333" s="16"/>
      <c r="G333" s="16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16"/>
      <c r="C334" s="18"/>
      <c r="D334" s="18"/>
      <c r="E334" s="16"/>
      <c r="F334" s="16"/>
      <c r="G334" s="16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16"/>
      <c r="C335" s="18"/>
      <c r="D335" s="18"/>
      <c r="E335" s="16"/>
      <c r="F335" s="16"/>
      <c r="G335" s="16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16"/>
      <c r="C336" s="18"/>
      <c r="D336" s="18"/>
      <c r="E336" s="16"/>
      <c r="F336" s="16"/>
      <c r="G336" s="16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16"/>
      <c r="C337" s="18"/>
      <c r="D337" s="18"/>
      <c r="E337" s="16"/>
      <c r="F337" s="16"/>
      <c r="G337" s="16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16"/>
      <c r="C338" s="18"/>
      <c r="D338" s="18"/>
      <c r="E338" s="16"/>
      <c r="F338" s="16"/>
      <c r="G338" s="16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16"/>
      <c r="C339" s="18"/>
      <c r="D339" s="18"/>
      <c r="E339" s="16"/>
      <c r="F339" s="16"/>
      <c r="G339" s="16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16"/>
      <c r="C340" s="18"/>
      <c r="D340" s="18"/>
      <c r="E340" s="16"/>
      <c r="F340" s="16"/>
      <c r="G340" s="16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16"/>
      <c r="C341" s="18"/>
      <c r="D341" s="18"/>
      <c r="E341" s="16"/>
      <c r="F341" s="16"/>
      <c r="G341" s="16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16"/>
      <c r="C342" s="18"/>
      <c r="D342" s="18"/>
      <c r="E342" s="16"/>
      <c r="F342" s="16"/>
      <c r="G342" s="16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16"/>
      <c r="C343" s="18"/>
      <c r="D343" s="18"/>
      <c r="E343" s="16"/>
      <c r="F343" s="16"/>
      <c r="G343" s="16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16"/>
      <c r="C344" s="18"/>
      <c r="D344" s="18"/>
      <c r="E344" s="16"/>
      <c r="F344" s="16"/>
      <c r="G344" s="16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16"/>
      <c r="C345" s="18"/>
      <c r="D345" s="18"/>
      <c r="E345" s="16"/>
      <c r="F345" s="16"/>
      <c r="G345" s="16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16"/>
      <c r="C346" s="18"/>
      <c r="D346" s="18"/>
      <c r="E346" s="16"/>
      <c r="F346" s="16"/>
      <c r="G346" s="16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16"/>
      <c r="C347" s="18"/>
      <c r="D347" s="18"/>
      <c r="E347" s="16"/>
      <c r="F347" s="16"/>
      <c r="G347" s="16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16"/>
      <c r="C348" s="18"/>
      <c r="D348" s="18"/>
      <c r="E348" s="16"/>
      <c r="F348" s="16"/>
      <c r="G348" s="16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16"/>
      <c r="C349" s="18"/>
      <c r="D349" s="18"/>
      <c r="E349" s="16"/>
      <c r="F349" s="16"/>
      <c r="G349" s="16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16"/>
      <c r="C350" s="18"/>
      <c r="D350" s="18"/>
      <c r="E350" s="16"/>
      <c r="F350" s="16"/>
      <c r="G350" s="16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16"/>
      <c r="C351" s="18"/>
      <c r="D351" s="18"/>
      <c r="E351" s="16"/>
      <c r="F351" s="16"/>
      <c r="G351" s="16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16"/>
      <c r="C352" s="18"/>
      <c r="D352" s="18"/>
      <c r="E352" s="16"/>
      <c r="F352" s="16"/>
      <c r="G352" s="16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16"/>
      <c r="C353" s="18"/>
      <c r="D353" s="18"/>
      <c r="E353" s="16"/>
      <c r="F353" s="16"/>
      <c r="G353" s="16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16"/>
      <c r="C354" s="18"/>
      <c r="D354" s="18"/>
      <c r="E354" s="16"/>
      <c r="F354" s="16"/>
      <c r="G354" s="16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16"/>
      <c r="C355" s="18"/>
      <c r="D355" s="18"/>
      <c r="E355" s="16"/>
      <c r="F355" s="16"/>
      <c r="G355" s="16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16"/>
      <c r="C356" s="18"/>
      <c r="D356" s="18"/>
      <c r="E356" s="16"/>
      <c r="F356" s="16"/>
      <c r="G356" s="16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16"/>
      <c r="C357" s="18"/>
      <c r="D357" s="18"/>
      <c r="E357" s="16"/>
      <c r="F357" s="16"/>
      <c r="G357" s="16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16"/>
      <c r="C358" s="18"/>
      <c r="D358" s="18"/>
      <c r="E358" s="16"/>
      <c r="F358" s="16"/>
      <c r="G358" s="16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16"/>
      <c r="C359" s="18"/>
      <c r="D359" s="18"/>
      <c r="E359" s="16"/>
      <c r="F359" s="16"/>
      <c r="G359" s="16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16"/>
      <c r="C360" s="18"/>
      <c r="D360" s="18"/>
      <c r="E360" s="16"/>
      <c r="F360" s="16"/>
      <c r="G360" s="16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16"/>
      <c r="C361" s="18"/>
      <c r="D361" s="18"/>
      <c r="E361" s="16"/>
      <c r="F361" s="16"/>
      <c r="G361" s="16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16"/>
      <c r="C362" s="18"/>
      <c r="D362" s="18"/>
      <c r="E362" s="16"/>
      <c r="F362" s="16"/>
      <c r="G362" s="16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16"/>
      <c r="C363" s="18"/>
      <c r="D363" s="18"/>
      <c r="E363" s="16"/>
      <c r="F363" s="16"/>
      <c r="G363" s="16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BD487"/>
  <sheetViews>
    <sheetView zoomScale="85" zoomScaleNormal="85" workbookViewId="0">
      <selection activeCell="G17" sqref="G17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284" t="s">
        <v>285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2" t="s">
        <v>976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44789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4" t="s">
        <v>543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5" t="s">
        <v>16</v>
      </c>
      <c r="B9" s="96" t="s">
        <v>533</v>
      </c>
      <c r="C9" s="96"/>
      <c r="D9" s="97" t="s">
        <v>544</v>
      </c>
      <c r="E9" s="96" t="s">
        <v>545</v>
      </c>
      <c r="F9" s="96" t="s">
        <v>546</v>
      </c>
      <c r="G9" s="96" t="s">
        <v>547</v>
      </c>
      <c r="H9" s="96" t="s">
        <v>548</v>
      </c>
      <c r="I9" s="96" t="s">
        <v>549</v>
      </c>
      <c r="J9" s="95" t="s">
        <v>550</v>
      </c>
      <c r="K9" s="96" t="s">
        <v>551</v>
      </c>
      <c r="L9" s="98" t="s">
        <v>552</v>
      </c>
      <c r="M9" s="98" t="s">
        <v>553</v>
      </c>
      <c r="N9" s="96" t="s">
        <v>554</v>
      </c>
      <c r="O9" s="97" t="s">
        <v>555</v>
      </c>
      <c r="P9" s="96" t="s">
        <v>786</v>
      </c>
      <c r="Q9" s="1"/>
      <c r="R9" s="6"/>
      <c r="S9" s="1"/>
      <c r="T9" s="1"/>
      <c r="U9" s="1"/>
      <c r="V9" s="1"/>
      <c r="W9" s="1"/>
      <c r="X9" s="1"/>
    </row>
    <row r="10" spans="1:56" s="220" customFormat="1" ht="13.9" customHeight="1">
      <c r="A10" s="301">
        <v>1</v>
      </c>
      <c r="B10" s="300">
        <v>44700</v>
      </c>
      <c r="C10" s="405"/>
      <c r="D10" s="406" t="s">
        <v>75</v>
      </c>
      <c r="E10" s="407" t="s">
        <v>828</v>
      </c>
      <c r="F10" s="301">
        <v>678</v>
      </c>
      <c r="G10" s="301">
        <v>635</v>
      </c>
      <c r="H10" s="301">
        <v>719</v>
      </c>
      <c r="I10" s="408" t="s">
        <v>832</v>
      </c>
      <c r="J10" s="330" t="s">
        <v>1048</v>
      </c>
      <c r="K10" s="330">
        <f t="shared" ref="K10" si="0">H10-F10</f>
        <v>41</v>
      </c>
      <c r="L10" s="331">
        <f t="shared" ref="L10" si="1">(F10*-0.7)/100</f>
        <v>-4.7459999999999996</v>
      </c>
      <c r="M10" s="332">
        <f t="shared" ref="M10" si="2">(K10+L10)/F10</f>
        <v>5.3471976401179941E-2</v>
      </c>
      <c r="N10" s="305" t="s">
        <v>556</v>
      </c>
      <c r="O10" s="325">
        <v>44784</v>
      </c>
      <c r="P10" s="305"/>
      <c r="Q10" s="219"/>
      <c r="R10" s="219" t="s">
        <v>557</v>
      </c>
      <c r="S10" s="219"/>
      <c r="T10" s="219"/>
      <c r="U10" s="219"/>
      <c r="V10" s="219"/>
      <c r="W10" s="219"/>
      <c r="X10" s="219"/>
      <c r="Y10" s="219"/>
      <c r="Z10" s="219"/>
      <c r="AA10" s="219"/>
      <c r="AB10" s="219"/>
      <c r="AC10" s="219"/>
      <c r="AD10" s="219"/>
      <c r="AE10" s="219"/>
      <c r="AF10" s="219"/>
      <c r="AG10" s="219"/>
      <c r="AH10" s="219"/>
      <c r="AI10" s="219"/>
      <c r="AJ10" s="219"/>
      <c r="AK10" s="219"/>
      <c r="AL10" s="219"/>
    </row>
    <row r="11" spans="1:56" s="220" customFormat="1" ht="13.9" customHeight="1">
      <c r="A11" s="324">
        <v>2</v>
      </c>
      <c r="B11" s="350">
        <v>44748</v>
      </c>
      <c r="C11" s="351"/>
      <c r="D11" s="352" t="s">
        <v>465</v>
      </c>
      <c r="E11" s="353" t="s">
        <v>828</v>
      </c>
      <c r="F11" s="324">
        <v>121.4</v>
      </c>
      <c r="G11" s="324">
        <v>113.4</v>
      </c>
      <c r="H11" s="324">
        <v>128.5</v>
      </c>
      <c r="I11" s="354" t="s">
        <v>916</v>
      </c>
      <c r="J11" s="330" t="s">
        <v>971</v>
      </c>
      <c r="K11" s="330">
        <f t="shared" ref="K11:K12" si="3">H11-F11</f>
        <v>7.0999999999999943</v>
      </c>
      <c r="L11" s="331">
        <f t="shared" ref="L11:L12" si="4">(F11*-0.7)/100</f>
        <v>-0.8498</v>
      </c>
      <c r="M11" s="332">
        <f t="shared" ref="M11:M12" si="5">(K11+L11)/F11</f>
        <v>5.1484349258649045E-2</v>
      </c>
      <c r="N11" s="305" t="s">
        <v>556</v>
      </c>
      <c r="O11" s="325">
        <v>44774</v>
      </c>
      <c r="P11" s="305"/>
      <c r="Q11" s="219"/>
      <c r="R11" s="219" t="s">
        <v>557</v>
      </c>
      <c r="S11" s="219"/>
      <c r="T11" s="219"/>
      <c r="U11" s="219"/>
      <c r="V11" s="219"/>
      <c r="W11" s="219"/>
      <c r="X11" s="219"/>
      <c r="Y11" s="219"/>
      <c r="Z11" s="219"/>
      <c r="AA11" s="219"/>
      <c r="AB11" s="219"/>
      <c r="AC11" s="219"/>
      <c r="AD11" s="219"/>
      <c r="AE11" s="219"/>
      <c r="AF11" s="219"/>
      <c r="AG11" s="219"/>
      <c r="AH11" s="219"/>
      <c r="AI11" s="219"/>
      <c r="AJ11" s="219"/>
      <c r="AK11" s="219"/>
      <c r="AL11" s="219"/>
    </row>
    <row r="12" spans="1:56" s="220" customFormat="1" ht="13.9" customHeight="1">
      <c r="A12" s="391">
        <v>3</v>
      </c>
      <c r="B12" s="392">
        <v>44755</v>
      </c>
      <c r="C12" s="393"/>
      <c r="D12" s="394" t="s">
        <v>135</v>
      </c>
      <c r="E12" s="395" t="s">
        <v>828</v>
      </c>
      <c r="F12" s="391">
        <v>68.099999999999994</v>
      </c>
      <c r="G12" s="391">
        <v>64.599999999999994</v>
      </c>
      <c r="H12" s="391">
        <v>70.95</v>
      </c>
      <c r="I12" s="396" t="s">
        <v>1059</v>
      </c>
      <c r="J12" s="375" t="s">
        <v>1012</v>
      </c>
      <c r="K12" s="375">
        <f t="shared" si="3"/>
        <v>2.8500000000000085</v>
      </c>
      <c r="L12" s="376">
        <f t="shared" si="4"/>
        <v>-0.47669999999999996</v>
      </c>
      <c r="M12" s="377">
        <f t="shared" si="5"/>
        <v>3.4850220264317305E-2</v>
      </c>
      <c r="N12" s="378" t="s">
        <v>556</v>
      </c>
      <c r="O12" s="379">
        <v>44781</v>
      </c>
      <c r="P12" s="378">
        <f>VLOOKUP(D12,'MidCap Intra'!B51:C607,2,0)</f>
        <v>71.55</v>
      </c>
      <c r="Q12" s="219"/>
      <c r="R12" s="219" t="s">
        <v>557</v>
      </c>
      <c r="S12" s="219"/>
      <c r="T12" s="219"/>
      <c r="U12" s="219"/>
      <c r="V12" s="219"/>
      <c r="W12" s="219"/>
      <c r="X12" s="219"/>
      <c r="Y12" s="219"/>
      <c r="Z12" s="219"/>
      <c r="AA12" s="219"/>
      <c r="AB12" s="219"/>
      <c r="AC12" s="219"/>
      <c r="AD12" s="219"/>
      <c r="AE12" s="219"/>
      <c r="AF12" s="219"/>
      <c r="AG12" s="219"/>
      <c r="AH12" s="219"/>
      <c r="AI12" s="219"/>
      <c r="AJ12" s="219"/>
      <c r="AK12" s="219"/>
      <c r="AL12" s="219"/>
    </row>
    <row r="13" spans="1:56" s="220" customFormat="1" ht="13.9" customHeight="1">
      <c r="A13" s="324">
        <v>4</v>
      </c>
      <c r="B13" s="350">
        <v>44768</v>
      </c>
      <c r="C13" s="351"/>
      <c r="D13" s="352" t="s">
        <v>503</v>
      </c>
      <c r="E13" s="353" t="s">
        <v>558</v>
      </c>
      <c r="F13" s="324">
        <v>1030</v>
      </c>
      <c r="G13" s="324">
        <v>970</v>
      </c>
      <c r="H13" s="324">
        <v>1094</v>
      </c>
      <c r="I13" s="354" t="s">
        <v>838</v>
      </c>
      <c r="J13" s="330" t="s">
        <v>1011</v>
      </c>
      <c r="K13" s="330">
        <f t="shared" ref="K13" si="6">H13-F13</f>
        <v>64</v>
      </c>
      <c r="L13" s="331">
        <f t="shared" ref="L13" si="7">(F13*-0.7)/100</f>
        <v>-7.21</v>
      </c>
      <c r="M13" s="332">
        <f t="shared" ref="M13" si="8">(K13+L13)/F13</f>
        <v>5.5135922330097085E-2</v>
      </c>
      <c r="N13" s="305" t="s">
        <v>556</v>
      </c>
      <c r="O13" s="325">
        <v>44778</v>
      </c>
      <c r="P13" s="305"/>
      <c r="Q13" s="219"/>
      <c r="R13" s="219" t="s">
        <v>557</v>
      </c>
      <c r="S13" s="219"/>
      <c r="T13" s="219"/>
      <c r="U13" s="219"/>
      <c r="V13" s="219"/>
      <c r="W13" s="219"/>
      <c r="X13" s="219"/>
      <c r="Y13" s="219"/>
      <c r="Z13" s="219"/>
      <c r="AA13" s="219"/>
      <c r="AB13" s="219"/>
      <c r="AC13" s="219"/>
      <c r="AD13" s="219"/>
      <c r="AE13" s="219"/>
      <c r="AF13" s="219"/>
      <c r="AG13" s="219"/>
      <c r="AH13" s="219"/>
      <c r="AI13" s="219"/>
      <c r="AJ13" s="219"/>
      <c r="AK13" s="219"/>
      <c r="AL13" s="219"/>
      <c r="AM13" s="219"/>
      <c r="AN13" s="219"/>
      <c r="AO13" s="219"/>
      <c r="AP13" s="219"/>
      <c r="AQ13" s="219"/>
      <c r="AR13" s="219"/>
      <c r="AS13" s="219"/>
      <c r="AT13" s="219"/>
      <c r="AU13" s="219"/>
      <c r="AV13" s="219"/>
      <c r="AW13" s="219"/>
      <c r="AX13" s="219"/>
      <c r="AY13" s="219"/>
      <c r="AZ13" s="219"/>
      <c r="BA13" s="219"/>
      <c r="BB13" s="219"/>
      <c r="BC13" s="219"/>
      <c r="BD13" s="219"/>
    </row>
    <row r="14" spans="1:56" s="259" customFormat="1" ht="13.9" customHeight="1">
      <c r="A14" s="409">
        <v>5</v>
      </c>
      <c r="B14" s="410">
        <v>44770</v>
      </c>
      <c r="C14" s="411"/>
      <c r="D14" s="412" t="s">
        <v>827</v>
      </c>
      <c r="E14" s="413" t="s">
        <v>558</v>
      </c>
      <c r="F14" s="409">
        <v>350</v>
      </c>
      <c r="G14" s="409">
        <v>329</v>
      </c>
      <c r="H14" s="409">
        <v>370</v>
      </c>
      <c r="I14" s="414" t="s">
        <v>957</v>
      </c>
      <c r="J14" s="415" t="s">
        <v>833</v>
      </c>
      <c r="K14" s="415">
        <f t="shared" ref="K14" si="9">H14-F14</f>
        <v>20</v>
      </c>
      <c r="L14" s="416">
        <f t="shared" ref="L14" si="10">(F14*-0.7)/100</f>
        <v>-2.4499999999999997</v>
      </c>
      <c r="M14" s="417">
        <f t="shared" ref="M14" si="11">(K14+L14)/F14</f>
        <v>5.0142857142857142E-2</v>
      </c>
      <c r="N14" s="418" t="s">
        <v>556</v>
      </c>
      <c r="O14" s="419">
        <v>44784</v>
      </c>
      <c r="P14" s="418"/>
      <c r="Q14" s="219"/>
      <c r="R14" s="219" t="s">
        <v>830</v>
      </c>
      <c r="S14" s="219"/>
      <c r="T14" s="219"/>
      <c r="U14" s="219"/>
      <c r="V14" s="219"/>
      <c r="W14" s="219"/>
      <c r="X14" s="219"/>
      <c r="Y14" s="219"/>
      <c r="Z14" s="219"/>
      <c r="AA14" s="219"/>
      <c r="AB14" s="219"/>
      <c r="AC14" s="219"/>
      <c r="AD14" s="219"/>
      <c r="AE14" s="219"/>
      <c r="AF14" s="219"/>
      <c r="AG14" s="219"/>
      <c r="AH14" s="219"/>
      <c r="AI14" s="219"/>
      <c r="AJ14" s="219"/>
      <c r="AK14" s="219"/>
      <c r="AL14" s="219"/>
      <c r="AM14" s="219"/>
      <c r="AN14" s="219"/>
      <c r="AO14" s="219"/>
      <c r="AP14" s="219"/>
      <c r="AQ14" s="219"/>
      <c r="AR14" s="219"/>
      <c r="AS14" s="219"/>
      <c r="AT14" s="219"/>
      <c r="AU14" s="219"/>
      <c r="AV14" s="219"/>
      <c r="AW14" s="219"/>
      <c r="AX14" s="219"/>
      <c r="AY14" s="219"/>
      <c r="AZ14" s="219"/>
      <c r="BA14" s="219"/>
      <c r="BB14" s="219"/>
      <c r="BC14" s="219"/>
      <c r="BD14" s="219"/>
    </row>
    <row r="15" spans="1:56" s="259" customFormat="1" ht="13.9" customHeight="1">
      <c r="A15" s="224">
        <v>6</v>
      </c>
      <c r="B15" s="221">
        <v>44785</v>
      </c>
      <c r="C15" s="420"/>
      <c r="D15" s="421" t="s">
        <v>69</v>
      </c>
      <c r="E15" s="422" t="s">
        <v>558</v>
      </c>
      <c r="F15" s="224" t="s">
        <v>1065</v>
      </c>
      <c r="G15" s="224">
        <v>1750</v>
      </c>
      <c r="H15" s="224"/>
      <c r="I15" s="423" t="s">
        <v>1066</v>
      </c>
      <c r="J15" s="255" t="s">
        <v>559</v>
      </c>
      <c r="K15" s="255"/>
      <c r="L15" s="256"/>
      <c r="M15" s="257"/>
      <c r="N15" s="255"/>
      <c r="O15" s="278"/>
      <c r="P15" s="255"/>
      <c r="Q15" s="219"/>
      <c r="R15" s="219" t="s">
        <v>557</v>
      </c>
      <c r="S15" s="219"/>
      <c r="T15" s="219"/>
      <c r="U15" s="219"/>
      <c r="V15" s="219"/>
      <c r="W15" s="219"/>
      <c r="X15" s="219"/>
      <c r="Y15" s="219"/>
      <c r="Z15" s="219"/>
      <c r="AA15" s="219"/>
      <c r="AB15" s="219"/>
      <c r="AC15" s="219"/>
      <c r="AD15" s="219"/>
      <c r="AE15" s="219"/>
      <c r="AF15" s="219"/>
      <c r="AG15" s="219"/>
      <c r="AH15" s="219"/>
      <c r="AI15" s="219"/>
      <c r="AJ15" s="219"/>
      <c r="AK15" s="219"/>
      <c r="AL15" s="219"/>
      <c r="AM15" s="219"/>
      <c r="AN15" s="219"/>
      <c r="AO15" s="219"/>
      <c r="AP15" s="219"/>
      <c r="AQ15" s="219"/>
      <c r="AR15" s="219"/>
      <c r="AS15" s="219"/>
      <c r="AT15" s="219"/>
      <c r="AU15" s="219"/>
      <c r="AV15" s="219"/>
      <c r="AW15" s="219"/>
      <c r="AX15" s="219"/>
      <c r="AY15" s="219"/>
      <c r="AZ15" s="219"/>
      <c r="BA15" s="219"/>
      <c r="BB15" s="219"/>
      <c r="BC15" s="219"/>
      <c r="BD15" s="219"/>
    </row>
    <row r="16" spans="1:56" s="259" customFormat="1" ht="13.9" customHeight="1">
      <c r="A16" s="224"/>
      <c r="B16" s="221"/>
      <c r="C16" s="420"/>
      <c r="D16" s="421"/>
      <c r="E16" s="422"/>
      <c r="F16" s="224"/>
      <c r="G16" s="224"/>
      <c r="H16" s="224"/>
      <c r="I16" s="423"/>
      <c r="J16" s="255"/>
      <c r="K16" s="255"/>
      <c r="L16" s="256"/>
      <c r="M16" s="257"/>
      <c r="N16" s="255"/>
      <c r="O16" s="278"/>
      <c r="P16" s="255"/>
      <c r="Q16" s="219"/>
      <c r="R16" s="219"/>
      <c r="S16" s="219"/>
      <c r="T16" s="219"/>
      <c r="U16" s="219"/>
      <c r="V16" s="219"/>
      <c r="W16" s="219"/>
      <c r="X16" s="219"/>
      <c r="Y16" s="219"/>
      <c r="Z16" s="219"/>
      <c r="AA16" s="219"/>
      <c r="AB16" s="219"/>
      <c r="AC16" s="219"/>
      <c r="AD16" s="219"/>
      <c r="AE16" s="219"/>
      <c r="AF16" s="219"/>
      <c r="AG16" s="219"/>
      <c r="AH16" s="219"/>
      <c r="AI16" s="219"/>
      <c r="AJ16" s="219"/>
      <c r="AK16" s="219"/>
      <c r="AL16" s="219"/>
      <c r="AM16" s="219"/>
      <c r="AN16" s="219"/>
      <c r="AO16" s="219"/>
      <c r="AP16" s="219"/>
      <c r="AQ16" s="219"/>
      <c r="AR16" s="219"/>
      <c r="AS16" s="219"/>
      <c r="AT16" s="219"/>
      <c r="AU16" s="219"/>
      <c r="AV16" s="219"/>
      <c r="AW16" s="219"/>
      <c r="AX16" s="219"/>
      <c r="AY16" s="219"/>
      <c r="AZ16" s="219"/>
      <c r="BA16" s="219"/>
      <c r="BB16" s="219"/>
      <c r="BC16" s="219"/>
      <c r="BD16" s="219"/>
    </row>
    <row r="17" spans="1:56" ht="13.9" customHeight="1">
      <c r="A17" s="312"/>
      <c r="B17" s="309"/>
      <c r="C17" s="320"/>
      <c r="D17" s="321"/>
      <c r="E17" s="322"/>
      <c r="F17" s="312"/>
      <c r="G17" s="312"/>
      <c r="H17" s="312"/>
      <c r="I17" s="323"/>
      <c r="J17" s="313"/>
      <c r="K17" s="313"/>
      <c r="L17" s="314"/>
      <c r="M17" s="315"/>
      <c r="N17" s="313"/>
      <c r="O17" s="316"/>
      <c r="P17" s="314"/>
      <c r="Q17" s="219"/>
      <c r="R17" s="219"/>
      <c r="S17" s="219"/>
      <c r="T17" s="219"/>
      <c r="U17" s="219"/>
      <c r="V17" s="219"/>
      <c r="W17" s="219"/>
      <c r="X17" s="219"/>
      <c r="Y17" s="219"/>
      <c r="Z17" s="219"/>
      <c r="AA17" s="219"/>
      <c r="AB17" s="219"/>
      <c r="AC17" s="219"/>
      <c r="AD17" s="219"/>
      <c r="AE17" s="219"/>
      <c r="AF17" s="219"/>
      <c r="AG17" s="219"/>
      <c r="AH17" s="219"/>
      <c r="AI17" s="219"/>
      <c r="AJ17" s="219"/>
      <c r="AK17" s="219"/>
      <c r="AL17" s="219"/>
      <c r="AM17" s="219"/>
      <c r="AN17" s="219"/>
      <c r="AO17" s="219"/>
      <c r="AP17" s="219"/>
      <c r="AQ17" s="219"/>
      <c r="AR17" s="219"/>
      <c r="AS17" s="219"/>
      <c r="AT17" s="219"/>
      <c r="AU17" s="219"/>
      <c r="AV17" s="219"/>
      <c r="AW17" s="219"/>
      <c r="AX17" s="219"/>
      <c r="AY17" s="219"/>
      <c r="AZ17" s="219"/>
      <c r="BA17" s="219"/>
      <c r="BB17" s="219"/>
      <c r="BC17" s="219"/>
      <c r="BD17" s="219"/>
    </row>
    <row r="18" spans="1:56" ht="14.25" customHeight="1">
      <c r="A18" s="99"/>
      <c r="B18" s="100"/>
      <c r="C18" s="101"/>
      <c r="D18" s="102"/>
      <c r="E18" s="103"/>
      <c r="F18" s="103"/>
      <c r="H18" s="103"/>
      <c r="I18" s="104"/>
      <c r="J18" s="105"/>
      <c r="K18" s="105"/>
      <c r="L18" s="106"/>
      <c r="M18" s="107"/>
      <c r="N18" s="108"/>
      <c r="O18" s="109"/>
      <c r="P18" s="110"/>
      <c r="Q18" s="219"/>
      <c r="R18" s="219"/>
      <c r="S18" s="219"/>
      <c r="T18" s="219"/>
      <c r="U18" s="219"/>
      <c r="V18" s="219"/>
      <c r="W18" s="219"/>
      <c r="X18" s="219"/>
      <c r="Y18" s="219"/>
      <c r="Z18" s="219"/>
      <c r="AA18" s="219"/>
      <c r="AB18" s="219"/>
      <c r="AC18" s="219"/>
      <c r="AD18" s="219"/>
      <c r="AE18" s="219"/>
      <c r="AF18" s="219"/>
      <c r="AG18" s="219"/>
      <c r="AH18" s="219"/>
      <c r="AI18" s="219"/>
      <c r="AJ18" s="219"/>
      <c r="AK18" s="219"/>
      <c r="AL18" s="219"/>
      <c r="AM18" s="219"/>
      <c r="AN18" s="219"/>
      <c r="AO18" s="219"/>
      <c r="AP18" s="219"/>
      <c r="AQ18" s="219"/>
      <c r="AR18" s="219"/>
      <c r="AS18" s="219"/>
      <c r="AT18" s="219"/>
      <c r="AU18" s="219"/>
      <c r="AV18" s="219"/>
      <c r="AW18" s="219"/>
      <c r="AX18" s="219"/>
      <c r="AY18" s="219"/>
      <c r="AZ18" s="219"/>
      <c r="BA18" s="219"/>
      <c r="BB18" s="219"/>
      <c r="BC18" s="219"/>
      <c r="BD18" s="219"/>
    </row>
    <row r="19" spans="1:56" ht="14.25" customHeight="1">
      <c r="A19" s="99"/>
      <c r="B19" s="100"/>
      <c r="C19" s="101"/>
      <c r="D19" s="102"/>
      <c r="E19" s="103"/>
      <c r="F19" s="103"/>
      <c r="G19" s="99"/>
      <c r="H19" s="103"/>
      <c r="I19" s="104"/>
      <c r="J19" s="105"/>
      <c r="K19" s="105"/>
      <c r="L19" s="106"/>
      <c r="M19" s="107"/>
      <c r="N19" s="108"/>
      <c r="O19" s="109"/>
      <c r="P19" s="110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</row>
    <row r="20" spans="1:56" ht="12" customHeight="1">
      <c r="A20" s="111" t="s">
        <v>560</v>
      </c>
      <c r="B20" s="112"/>
      <c r="C20" s="113"/>
      <c r="D20" s="114"/>
      <c r="E20" s="115"/>
      <c r="F20" s="115"/>
      <c r="G20" s="115"/>
      <c r="H20" s="115"/>
      <c r="I20" s="115"/>
      <c r="J20" s="116"/>
      <c r="K20" s="115"/>
      <c r="L20" s="117"/>
      <c r="M20" s="56"/>
      <c r="N20" s="116"/>
      <c r="O20" s="113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</row>
    <row r="21" spans="1:56" ht="12" customHeight="1">
      <c r="A21" s="118" t="s">
        <v>561</v>
      </c>
      <c r="B21" s="111"/>
      <c r="C21" s="111"/>
      <c r="D21" s="111"/>
      <c r="E21" s="41"/>
      <c r="F21" s="119" t="s">
        <v>562</v>
      </c>
      <c r="G21" s="6"/>
      <c r="H21" s="6"/>
      <c r="I21" s="6"/>
      <c r="J21" s="120"/>
      <c r="K21" s="121"/>
      <c r="L21" s="121"/>
      <c r="M21" s="122"/>
      <c r="N21" s="1"/>
      <c r="O21" s="123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</row>
    <row r="22" spans="1:56" ht="12" customHeight="1">
      <c r="A22" s="111" t="s">
        <v>563</v>
      </c>
      <c r="B22" s="111"/>
      <c r="C22" s="111"/>
      <c r="D22" s="111" t="s">
        <v>817</v>
      </c>
      <c r="E22" s="6"/>
      <c r="F22" s="119" t="s">
        <v>564</v>
      </c>
      <c r="G22" s="6"/>
      <c r="H22" s="6"/>
      <c r="I22" s="6"/>
      <c r="J22" s="120"/>
      <c r="K22" s="121"/>
      <c r="L22" s="121"/>
      <c r="M22" s="122"/>
      <c r="N22" s="1"/>
      <c r="O22" s="123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</row>
    <row r="23" spans="1:56" ht="12" customHeight="1">
      <c r="A23" s="111"/>
      <c r="B23" s="111"/>
      <c r="C23" s="111"/>
      <c r="D23" s="111"/>
      <c r="E23" s="6"/>
      <c r="F23" s="6"/>
      <c r="G23" s="6"/>
      <c r="H23" s="6"/>
      <c r="I23" s="6"/>
      <c r="J23" s="124"/>
      <c r="K23" s="121"/>
      <c r="L23" s="121"/>
      <c r="M23" s="6"/>
      <c r="N23" s="125"/>
      <c r="O23" s="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</row>
    <row r="24" spans="1:56" ht="12.75" customHeight="1">
      <c r="A24" s="1"/>
      <c r="B24" s="126" t="s">
        <v>565</v>
      </c>
      <c r="C24" s="126"/>
      <c r="D24" s="126"/>
      <c r="E24" s="126"/>
      <c r="F24" s="127"/>
      <c r="G24" s="6"/>
      <c r="H24" s="6"/>
      <c r="I24" s="128"/>
      <c r="J24" s="129"/>
      <c r="K24" s="130"/>
      <c r="L24" s="129"/>
      <c r="M24" s="6"/>
      <c r="N24" s="1"/>
      <c r="O24" s="1"/>
      <c r="P24" s="1"/>
      <c r="R24" s="56"/>
      <c r="S24" s="1"/>
      <c r="T24" s="1"/>
      <c r="U24" s="1"/>
      <c r="V24" s="1"/>
      <c r="W24" s="1"/>
      <c r="X24" s="1"/>
      <c r="Y24" s="1"/>
      <c r="Z24" s="1"/>
    </row>
    <row r="25" spans="1:56" ht="38.25" customHeight="1">
      <c r="A25" s="95" t="s">
        <v>16</v>
      </c>
      <c r="B25" s="96" t="s">
        <v>533</v>
      </c>
      <c r="C25" s="98"/>
      <c r="D25" s="97" t="s">
        <v>544</v>
      </c>
      <c r="E25" s="96" t="s">
        <v>545</v>
      </c>
      <c r="F25" s="96" t="s">
        <v>546</v>
      </c>
      <c r="G25" s="96" t="s">
        <v>566</v>
      </c>
      <c r="H25" s="96" t="s">
        <v>548</v>
      </c>
      <c r="I25" s="96" t="s">
        <v>549</v>
      </c>
      <c r="J25" s="96" t="s">
        <v>550</v>
      </c>
      <c r="K25" s="96" t="s">
        <v>567</v>
      </c>
      <c r="L25" s="132" t="s">
        <v>552</v>
      </c>
      <c r="M25" s="98" t="s">
        <v>553</v>
      </c>
      <c r="N25" s="95" t="s">
        <v>554</v>
      </c>
      <c r="O25" s="261" t="s">
        <v>555</v>
      </c>
      <c r="P25" s="243"/>
      <c r="Q25" s="1"/>
      <c r="R25" s="258"/>
      <c r="S25" s="258"/>
      <c r="T25" s="258"/>
      <c r="U25" s="252"/>
      <c r="V25" s="252"/>
      <c r="W25" s="252"/>
      <c r="X25" s="252"/>
      <c r="Y25" s="252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56" s="328" customFormat="1" ht="15" customHeight="1">
      <c r="A26" s="368">
        <v>1</v>
      </c>
      <c r="B26" s="335">
        <v>44771</v>
      </c>
      <c r="C26" s="369"/>
      <c r="D26" s="370" t="s">
        <v>270</v>
      </c>
      <c r="E26" s="301" t="s">
        <v>558</v>
      </c>
      <c r="F26" s="301">
        <v>2305</v>
      </c>
      <c r="G26" s="301">
        <v>2240</v>
      </c>
      <c r="H26" s="301">
        <v>2368</v>
      </c>
      <c r="I26" s="301" t="s">
        <v>970</v>
      </c>
      <c r="J26" s="330" t="s">
        <v>978</v>
      </c>
      <c r="K26" s="330">
        <f t="shared" ref="K26" si="12">H26-F26</f>
        <v>63</v>
      </c>
      <c r="L26" s="331">
        <f t="shared" ref="L26" si="13">(F26*-0.7)/100</f>
        <v>-16.135000000000002</v>
      </c>
      <c r="M26" s="332">
        <f t="shared" ref="M26" si="14">(K26+L26)/F26</f>
        <v>2.0331887201735354E-2</v>
      </c>
      <c r="N26" s="305" t="s">
        <v>556</v>
      </c>
      <c r="O26" s="325">
        <v>44775</v>
      </c>
      <c r="P26" s="243"/>
      <c r="Q26" s="259"/>
      <c r="R26" s="260" t="s">
        <v>557</v>
      </c>
      <c r="S26" s="219"/>
      <c r="T26" s="219"/>
      <c r="U26" s="219"/>
      <c r="V26" s="219"/>
      <c r="W26" s="219"/>
      <c r="X26" s="219"/>
      <c r="Y26" s="219"/>
      <c r="Z26" s="219"/>
      <c r="AA26" s="219"/>
      <c r="AB26" s="219"/>
      <c r="AC26" s="219"/>
      <c r="AD26" s="219"/>
      <c r="AE26" s="219"/>
      <c r="AF26" s="219"/>
      <c r="AG26" s="219"/>
      <c r="AH26" s="219"/>
      <c r="AI26" s="317"/>
      <c r="AJ26" s="318"/>
      <c r="AK26" s="327"/>
      <c r="AL26" s="327"/>
    </row>
    <row r="27" spans="1:56" s="328" customFormat="1" ht="15" customHeight="1">
      <c r="A27" s="371">
        <v>2</v>
      </c>
      <c r="B27" s="329">
        <v>44775</v>
      </c>
      <c r="C27" s="372"/>
      <c r="D27" s="373" t="s">
        <v>465</v>
      </c>
      <c r="E27" s="324" t="s">
        <v>558</v>
      </c>
      <c r="F27" s="324">
        <v>128</v>
      </c>
      <c r="G27" s="324">
        <v>123</v>
      </c>
      <c r="H27" s="324">
        <v>131.25</v>
      </c>
      <c r="I27" s="324" t="s">
        <v>977</v>
      </c>
      <c r="J27" s="330" t="s">
        <v>979</v>
      </c>
      <c r="K27" s="330">
        <f t="shared" ref="K27" si="15">H27-F27</f>
        <v>3.25</v>
      </c>
      <c r="L27" s="331">
        <f>(F27*-0.07)/100</f>
        <v>-8.9600000000000013E-2</v>
      </c>
      <c r="M27" s="332">
        <f t="shared" ref="M27" si="16">(K27+L27)/F27</f>
        <v>2.4690625000000001E-2</v>
      </c>
      <c r="N27" s="305" t="s">
        <v>556</v>
      </c>
      <c r="O27" s="325">
        <v>44775</v>
      </c>
      <c r="P27" s="243"/>
      <c r="Q27" s="259"/>
      <c r="R27" s="260" t="s">
        <v>557</v>
      </c>
      <c r="S27" s="219"/>
      <c r="T27" s="219"/>
      <c r="U27" s="219"/>
      <c r="V27" s="219"/>
      <c r="W27" s="219"/>
      <c r="X27" s="219"/>
      <c r="Y27" s="219"/>
      <c r="Z27" s="219"/>
      <c r="AA27" s="219"/>
      <c r="AB27" s="219"/>
      <c r="AC27" s="219"/>
      <c r="AD27" s="219"/>
      <c r="AE27" s="219"/>
      <c r="AF27" s="219"/>
      <c r="AG27" s="219"/>
      <c r="AH27" s="219"/>
      <c r="AI27" s="317"/>
      <c r="AJ27" s="318"/>
      <c r="AK27" s="327"/>
      <c r="AL27" s="327"/>
    </row>
    <row r="28" spans="1:56" s="328" customFormat="1" ht="15" customHeight="1">
      <c r="A28" s="383">
        <v>3</v>
      </c>
      <c r="B28" s="336">
        <v>44775</v>
      </c>
      <c r="C28" s="384"/>
      <c r="D28" s="385" t="s">
        <v>981</v>
      </c>
      <c r="E28" s="380" t="s">
        <v>558</v>
      </c>
      <c r="F28" s="380">
        <v>2405</v>
      </c>
      <c r="G28" s="380">
        <v>2330</v>
      </c>
      <c r="H28" s="380">
        <v>2330</v>
      </c>
      <c r="I28" s="380" t="s">
        <v>980</v>
      </c>
      <c r="J28" s="386" t="s">
        <v>995</v>
      </c>
      <c r="K28" s="386">
        <f t="shared" ref="K28" si="17">H28-F28</f>
        <v>-75</v>
      </c>
      <c r="L28" s="387">
        <f>(F28*-0.07)/100</f>
        <v>-1.6835000000000002</v>
      </c>
      <c r="M28" s="388">
        <f t="shared" ref="M28" si="18">(K28+L28)/F28</f>
        <v>-3.1885031185031186E-2</v>
      </c>
      <c r="N28" s="339" t="s">
        <v>568</v>
      </c>
      <c r="O28" s="389">
        <v>44777</v>
      </c>
      <c r="P28" s="243"/>
      <c r="Q28" s="259"/>
      <c r="R28" s="260" t="s">
        <v>830</v>
      </c>
      <c r="S28" s="219"/>
      <c r="T28" s="219"/>
      <c r="U28" s="219"/>
      <c r="V28" s="219"/>
      <c r="W28" s="219"/>
      <c r="X28" s="219"/>
      <c r="Y28" s="219"/>
      <c r="Z28" s="219"/>
      <c r="AA28" s="219"/>
      <c r="AB28" s="219"/>
      <c r="AC28" s="219"/>
      <c r="AD28" s="219"/>
      <c r="AE28" s="219"/>
      <c r="AF28" s="219"/>
      <c r="AG28" s="219"/>
      <c r="AH28" s="219"/>
      <c r="AI28" s="317"/>
      <c r="AJ28" s="318"/>
      <c r="AK28" s="327"/>
      <c r="AL28" s="327"/>
    </row>
    <row r="29" spans="1:56" s="328" customFormat="1" ht="15" customHeight="1">
      <c r="A29" s="308">
        <v>4</v>
      </c>
      <c r="B29" s="326">
        <v>44775</v>
      </c>
      <c r="C29" s="310"/>
      <c r="D29" s="311" t="s">
        <v>117</v>
      </c>
      <c r="E29" s="363" t="s">
        <v>558</v>
      </c>
      <c r="F29" s="363" t="s">
        <v>982</v>
      </c>
      <c r="G29" s="363">
        <v>519</v>
      </c>
      <c r="H29" s="363"/>
      <c r="I29" s="363" t="s">
        <v>983</v>
      </c>
      <c r="J29" s="255" t="s">
        <v>559</v>
      </c>
      <c r="K29" s="255"/>
      <c r="L29" s="256"/>
      <c r="M29" s="257"/>
      <c r="N29" s="255"/>
      <c r="O29" s="221"/>
      <c r="P29" s="243"/>
      <c r="Q29" s="259"/>
      <c r="R29" s="260" t="s">
        <v>557</v>
      </c>
      <c r="S29" s="219"/>
      <c r="T29" s="219"/>
      <c r="U29" s="219"/>
      <c r="V29" s="219"/>
      <c r="W29" s="219"/>
      <c r="X29" s="219"/>
      <c r="Y29" s="219"/>
      <c r="Z29" s="219"/>
      <c r="AA29" s="219"/>
      <c r="AB29" s="219"/>
      <c r="AC29" s="219"/>
      <c r="AD29" s="219"/>
      <c r="AE29" s="219"/>
      <c r="AF29" s="219"/>
      <c r="AG29" s="219"/>
      <c r="AH29" s="219"/>
      <c r="AI29" s="317"/>
      <c r="AJ29" s="318"/>
      <c r="AK29" s="327"/>
      <c r="AL29" s="327"/>
    </row>
    <row r="30" spans="1:56" s="328" customFormat="1" ht="15" customHeight="1">
      <c r="A30" s="371">
        <v>5</v>
      </c>
      <c r="B30" s="329">
        <v>44778</v>
      </c>
      <c r="C30" s="372"/>
      <c r="D30" s="373" t="s">
        <v>66</v>
      </c>
      <c r="E30" s="324" t="s">
        <v>558</v>
      </c>
      <c r="F30" s="324">
        <v>2145</v>
      </c>
      <c r="G30" s="324">
        <v>2070</v>
      </c>
      <c r="H30" s="324">
        <v>2192.5</v>
      </c>
      <c r="I30" s="324" t="s">
        <v>1008</v>
      </c>
      <c r="J30" s="330" t="s">
        <v>710</v>
      </c>
      <c r="K30" s="330">
        <f t="shared" ref="K30" si="19">H30-F30</f>
        <v>47.5</v>
      </c>
      <c r="L30" s="331">
        <f t="shared" ref="L30" si="20">(F30*-0.7)/100</f>
        <v>-15.015000000000001</v>
      </c>
      <c r="M30" s="332">
        <f t="shared" ref="M30" si="21">(K30+L30)/F30</f>
        <v>1.5144522144522145E-2</v>
      </c>
      <c r="N30" s="305" t="s">
        <v>556</v>
      </c>
      <c r="O30" s="325">
        <v>44785</v>
      </c>
      <c r="P30" s="243"/>
      <c r="Q30" s="259"/>
      <c r="R30" s="260" t="s">
        <v>557</v>
      </c>
      <c r="S30" s="219"/>
      <c r="T30" s="219"/>
      <c r="U30" s="219"/>
      <c r="V30" s="219"/>
      <c r="W30" s="219"/>
      <c r="X30" s="219"/>
      <c r="Y30" s="219"/>
      <c r="Z30" s="219"/>
      <c r="AA30" s="219"/>
      <c r="AB30" s="219"/>
      <c r="AC30" s="219"/>
      <c r="AD30" s="219"/>
      <c r="AE30" s="219"/>
      <c r="AF30" s="219"/>
      <c r="AG30" s="219"/>
      <c r="AH30" s="219"/>
      <c r="AI30" s="317"/>
      <c r="AJ30" s="318"/>
      <c r="AK30" s="327"/>
      <c r="AL30" s="327"/>
    </row>
    <row r="31" spans="1:56" s="328" customFormat="1" ht="15" customHeight="1">
      <c r="A31" s="371">
        <v>6</v>
      </c>
      <c r="B31" s="329">
        <v>44781</v>
      </c>
      <c r="C31" s="372"/>
      <c r="D31" s="373" t="s">
        <v>1013</v>
      </c>
      <c r="E31" s="324" t="s">
        <v>558</v>
      </c>
      <c r="F31" s="324">
        <v>825</v>
      </c>
      <c r="G31" s="324">
        <v>799</v>
      </c>
      <c r="H31" s="324">
        <v>834.5</v>
      </c>
      <c r="I31" s="324" t="s">
        <v>1014</v>
      </c>
      <c r="J31" s="330" t="s">
        <v>1015</v>
      </c>
      <c r="K31" s="330">
        <f t="shared" ref="K31:K32" si="22">H31-F31</f>
        <v>9.5</v>
      </c>
      <c r="L31" s="331">
        <f>(F31*-0.07)/100</f>
        <v>-0.57750000000000012</v>
      </c>
      <c r="M31" s="332">
        <f t="shared" ref="M31:M32" si="23">(K31+L31)/F31</f>
        <v>1.0815151515151514E-2</v>
      </c>
      <c r="N31" s="305" t="s">
        <v>556</v>
      </c>
      <c r="O31" s="325">
        <v>44781</v>
      </c>
      <c r="P31" s="243"/>
      <c r="Q31" s="259"/>
      <c r="R31" s="260" t="s">
        <v>557</v>
      </c>
      <c r="S31" s="219"/>
      <c r="T31" s="219"/>
      <c r="U31" s="219"/>
      <c r="V31" s="219"/>
      <c r="W31" s="219"/>
      <c r="X31" s="219"/>
      <c r="Y31" s="219"/>
      <c r="Z31" s="219"/>
      <c r="AA31" s="219"/>
      <c r="AB31" s="219"/>
      <c r="AC31" s="219"/>
      <c r="AD31" s="219"/>
      <c r="AE31" s="219"/>
      <c r="AF31" s="219"/>
      <c r="AG31" s="219"/>
      <c r="AH31" s="219"/>
      <c r="AI31" s="317"/>
      <c r="AJ31" s="318"/>
      <c r="AK31" s="327"/>
      <c r="AL31" s="327"/>
    </row>
    <row r="32" spans="1:56" s="328" customFormat="1" ht="15" customHeight="1">
      <c r="A32" s="371">
        <v>7</v>
      </c>
      <c r="B32" s="329">
        <v>44784</v>
      </c>
      <c r="C32" s="372"/>
      <c r="D32" s="373" t="s">
        <v>111</v>
      </c>
      <c r="E32" s="324" t="s">
        <v>558</v>
      </c>
      <c r="F32" s="324">
        <v>465</v>
      </c>
      <c r="G32" s="324">
        <v>452</v>
      </c>
      <c r="H32" s="324">
        <v>477.5</v>
      </c>
      <c r="I32" s="324" t="s">
        <v>1053</v>
      </c>
      <c r="J32" s="330" t="s">
        <v>1063</v>
      </c>
      <c r="K32" s="330">
        <f t="shared" si="22"/>
        <v>12.5</v>
      </c>
      <c r="L32" s="331">
        <f t="shared" ref="L32" si="24">(F32*-0.7)/100</f>
        <v>-3.2549999999999999</v>
      </c>
      <c r="M32" s="332">
        <f t="shared" si="23"/>
        <v>1.9881720430107528E-2</v>
      </c>
      <c r="N32" s="305" t="s">
        <v>556</v>
      </c>
      <c r="O32" s="325">
        <v>44785</v>
      </c>
      <c r="P32" s="243"/>
      <c r="Q32" s="259"/>
      <c r="R32" s="260" t="s">
        <v>557</v>
      </c>
      <c r="S32" s="219"/>
      <c r="T32" s="219"/>
      <c r="U32" s="219"/>
      <c r="V32" s="219"/>
      <c r="W32" s="219"/>
      <c r="X32" s="219"/>
      <c r="Y32" s="219"/>
      <c r="Z32" s="219"/>
      <c r="AA32" s="219"/>
      <c r="AB32" s="219"/>
      <c r="AC32" s="219"/>
      <c r="AD32" s="219"/>
      <c r="AE32" s="219"/>
      <c r="AF32" s="219"/>
      <c r="AG32" s="219"/>
      <c r="AH32" s="219"/>
      <c r="AI32" s="317"/>
      <c r="AJ32" s="318"/>
      <c r="AK32" s="327"/>
      <c r="AL32" s="327"/>
    </row>
    <row r="33" spans="1:38" s="328" customFormat="1" ht="15" customHeight="1">
      <c r="A33" s="308">
        <v>8</v>
      </c>
      <c r="B33" s="326">
        <v>44785</v>
      </c>
      <c r="C33" s="310"/>
      <c r="D33" s="311" t="s">
        <v>1060</v>
      </c>
      <c r="E33" s="363" t="s">
        <v>558</v>
      </c>
      <c r="F33" s="363" t="s">
        <v>1061</v>
      </c>
      <c r="G33" s="363">
        <v>920</v>
      </c>
      <c r="H33" s="363"/>
      <c r="I33" s="363" t="s">
        <v>1062</v>
      </c>
      <c r="J33" s="255" t="s">
        <v>559</v>
      </c>
      <c r="K33" s="255"/>
      <c r="L33" s="256"/>
      <c r="M33" s="257"/>
      <c r="N33" s="255"/>
      <c r="O33" s="221"/>
      <c r="P33" s="243"/>
      <c r="Q33" s="259"/>
      <c r="R33" s="260" t="s">
        <v>830</v>
      </c>
      <c r="S33" s="219"/>
      <c r="T33" s="219"/>
      <c r="U33" s="219"/>
      <c r="V33" s="219"/>
      <c r="W33" s="219"/>
      <c r="X33" s="219"/>
      <c r="Y33" s="219"/>
      <c r="Z33" s="219"/>
      <c r="AA33" s="219"/>
      <c r="AB33" s="219"/>
      <c r="AC33" s="219"/>
      <c r="AD33" s="219"/>
      <c r="AE33" s="219"/>
      <c r="AF33" s="219"/>
      <c r="AG33" s="219"/>
      <c r="AH33" s="219"/>
      <c r="AI33" s="317"/>
      <c r="AJ33" s="318"/>
      <c r="AK33" s="327"/>
      <c r="AL33" s="327"/>
    </row>
    <row r="34" spans="1:38" s="328" customFormat="1" ht="15" customHeight="1">
      <c r="A34" s="308">
        <v>9</v>
      </c>
      <c r="B34" s="326">
        <v>44785</v>
      </c>
      <c r="C34" s="310"/>
      <c r="D34" s="311" t="s">
        <v>353</v>
      </c>
      <c r="E34" s="363" t="s">
        <v>558</v>
      </c>
      <c r="F34" s="363" t="s">
        <v>1070</v>
      </c>
      <c r="G34" s="363">
        <v>138.5</v>
      </c>
      <c r="H34" s="363"/>
      <c r="I34" s="363" t="s">
        <v>1071</v>
      </c>
      <c r="J34" s="255" t="s">
        <v>559</v>
      </c>
      <c r="K34" s="255"/>
      <c r="L34" s="256"/>
      <c r="M34" s="257"/>
      <c r="N34" s="255"/>
      <c r="O34" s="221"/>
      <c r="P34" s="243"/>
      <c r="Q34" s="259"/>
      <c r="R34" s="260" t="s">
        <v>557</v>
      </c>
      <c r="S34" s="219"/>
      <c r="T34" s="219"/>
      <c r="U34" s="219"/>
      <c r="V34" s="219"/>
      <c r="W34" s="219"/>
      <c r="X34" s="219"/>
      <c r="Y34" s="219"/>
      <c r="Z34" s="219"/>
      <c r="AA34" s="219"/>
      <c r="AB34" s="219"/>
      <c r="AC34" s="219"/>
      <c r="AD34" s="219"/>
      <c r="AE34" s="219"/>
      <c r="AF34" s="219"/>
      <c r="AG34" s="219"/>
      <c r="AH34" s="219"/>
      <c r="AI34" s="317"/>
      <c r="AJ34" s="318"/>
      <c r="AK34" s="327"/>
      <c r="AL34" s="327"/>
    </row>
    <row r="35" spans="1:38" s="328" customFormat="1" ht="15" customHeight="1">
      <c r="A35" s="308"/>
      <c r="B35" s="326"/>
      <c r="C35" s="310"/>
      <c r="D35" s="311"/>
      <c r="E35" s="363"/>
      <c r="F35" s="363"/>
      <c r="G35" s="363"/>
      <c r="H35" s="363"/>
      <c r="I35" s="363"/>
      <c r="J35" s="255"/>
      <c r="K35" s="255"/>
      <c r="L35" s="256"/>
      <c r="M35" s="257"/>
      <c r="N35" s="255"/>
      <c r="O35" s="221"/>
      <c r="P35" s="243"/>
      <c r="Q35" s="259"/>
      <c r="R35" s="260"/>
      <c r="S35" s="219"/>
      <c r="T35" s="219"/>
      <c r="U35" s="219"/>
      <c r="V35" s="219"/>
      <c r="W35" s="219"/>
      <c r="X35" s="219"/>
      <c r="Y35" s="219"/>
      <c r="Z35" s="219"/>
      <c r="AA35" s="219"/>
      <c r="AB35" s="219"/>
      <c r="AC35" s="219"/>
      <c r="AD35" s="219"/>
      <c r="AE35" s="219"/>
      <c r="AF35" s="219"/>
      <c r="AG35" s="219"/>
      <c r="AH35" s="219"/>
      <c r="AI35" s="317"/>
      <c r="AJ35" s="318"/>
      <c r="AK35" s="327"/>
      <c r="AL35" s="327"/>
    </row>
    <row r="36" spans="1:38" s="319" customFormat="1" ht="15" customHeight="1">
      <c r="A36" s="308"/>
      <c r="B36" s="309"/>
      <c r="C36" s="310"/>
      <c r="D36" s="311"/>
      <c r="E36" s="312"/>
      <c r="F36" s="312"/>
      <c r="G36" s="312"/>
      <c r="H36" s="312"/>
      <c r="I36" s="312"/>
      <c r="J36" s="255"/>
      <c r="K36" s="255"/>
      <c r="L36" s="256"/>
      <c r="M36" s="257"/>
      <c r="N36" s="255"/>
      <c r="O36" s="278"/>
      <c r="P36" s="243"/>
      <c r="Q36" s="259"/>
      <c r="R36" s="260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317"/>
      <c r="AJ36" s="318"/>
      <c r="AK36" s="318"/>
      <c r="AL36" s="318"/>
    </row>
    <row r="37" spans="1:38" ht="15" customHeight="1">
      <c r="A37" s="262"/>
      <c r="B37" s="263"/>
      <c r="C37" s="264"/>
      <c r="D37" s="265"/>
      <c r="E37" s="266"/>
      <c r="F37" s="266"/>
      <c r="G37" s="266"/>
      <c r="H37" s="266"/>
      <c r="I37" s="266"/>
      <c r="J37" s="267"/>
      <c r="K37" s="267"/>
      <c r="L37" s="268"/>
      <c r="M37" s="269"/>
      <c r="N37" s="267"/>
      <c r="O37" s="270"/>
      <c r="P37" s="243"/>
      <c r="Q37" s="259"/>
      <c r="R37" s="260"/>
      <c r="S37" s="219"/>
      <c r="T37" s="219"/>
      <c r="U37" s="219"/>
      <c r="V37" s="219"/>
      <c r="W37" s="219"/>
      <c r="X37" s="219"/>
      <c r="Y37" s="219"/>
      <c r="Z37" s="219"/>
      <c r="AA37" s="219"/>
      <c r="AB37" s="219"/>
      <c r="AC37" s="219"/>
      <c r="AD37" s="219"/>
      <c r="AE37" s="219"/>
      <c r="AF37" s="219"/>
      <c r="AG37" s="219"/>
      <c r="AH37" s="1"/>
      <c r="AI37" s="1"/>
      <c r="AJ37" s="1"/>
      <c r="AK37" s="1"/>
      <c r="AL37" s="1"/>
    </row>
    <row r="38" spans="1:38" ht="44.25" customHeight="1">
      <c r="A38" s="111" t="s">
        <v>560</v>
      </c>
      <c r="B38" s="133"/>
      <c r="C38" s="133"/>
      <c r="D38" s="1"/>
      <c r="E38" s="6"/>
      <c r="F38" s="6"/>
      <c r="G38" s="6"/>
      <c r="H38" s="6" t="s">
        <v>572</v>
      </c>
      <c r="I38" s="6"/>
      <c r="J38" s="6"/>
      <c r="K38" s="107"/>
      <c r="L38" s="135"/>
      <c r="M38" s="107"/>
      <c r="N38" s="108"/>
      <c r="O38" s="107"/>
      <c r="P38" s="1"/>
      <c r="Q38" s="1"/>
      <c r="R38" s="6"/>
      <c r="S38" s="1"/>
      <c r="T38" s="1"/>
      <c r="U38" s="1"/>
      <c r="V38" s="1"/>
      <c r="W38" s="1"/>
      <c r="X38" s="1"/>
      <c r="Y38" s="1"/>
      <c r="Z38" s="1"/>
      <c r="AA38" s="1"/>
      <c r="AB38" s="1"/>
      <c r="AC38" s="254"/>
      <c r="AD38" s="254"/>
      <c r="AE38" s="254"/>
      <c r="AF38" s="254"/>
      <c r="AG38" s="254"/>
      <c r="AH38" s="254"/>
    </row>
    <row r="39" spans="1:38" ht="12.75" customHeight="1">
      <c r="A39" s="118" t="s">
        <v>561</v>
      </c>
      <c r="B39" s="111"/>
      <c r="C39" s="111"/>
      <c r="D39" s="111"/>
      <c r="E39" s="41"/>
      <c r="F39" s="119" t="s">
        <v>562</v>
      </c>
      <c r="G39" s="56"/>
      <c r="H39" s="41"/>
      <c r="I39" s="56"/>
      <c r="J39" s="6"/>
      <c r="K39" s="136"/>
      <c r="L39" s="137"/>
      <c r="M39" s="6"/>
      <c r="N39" s="101"/>
      <c r="O39" s="138"/>
      <c r="P39" s="41"/>
      <c r="Q39" s="41"/>
      <c r="R39" s="6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</row>
    <row r="40" spans="1:38" ht="14.25" customHeight="1">
      <c r="A40" s="118"/>
      <c r="B40" s="111"/>
      <c r="C40" s="111"/>
      <c r="D40" s="111"/>
      <c r="E40" s="6"/>
      <c r="F40" s="119" t="s">
        <v>564</v>
      </c>
      <c r="G40" s="56"/>
      <c r="H40" s="41"/>
      <c r="I40" s="56"/>
      <c r="J40" s="6"/>
      <c r="K40" s="136"/>
      <c r="L40" s="137"/>
      <c r="M40" s="6"/>
      <c r="N40" s="101"/>
      <c r="O40" s="138"/>
      <c r="P40" s="41"/>
      <c r="Q40" s="41"/>
      <c r="R40" s="6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</row>
    <row r="41" spans="1:38" ht="14.25" customHeight="1">
      <c r="A41" s="111"/>
      <c r="B41" s="111"/>
      <c r="C41" s="111"/>
      <c r="D41" s="111"/>
      <c r="E41" s="6"/>
      <c r="F41" s="6"/>
      <c r="G41" s="6"/>
      <c r="H41" s="6"/>
      <c r="I41" s="6"/>
      <c r="J41" s="124"/>
      <c r="K41" s="121"/>
      <c r="L41" s="122"/>
      <c r="M41" s="6"/>
      <c r="N41" s="125"/>
      <c r="O41" s="1"/>
      <c r="P41" s="41"/>
      <c r="Q41" s="41"/>
      <c r="R41" s="6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</row>
    <row r="42" spans="1:38" ht="12.75" customHeight="1">
      <c r="A42" s="139" t="s">
        <v>573</v>
      </c>
      <c r="B42" s="139"/>
      <c r="C42" s="139"/>
      <c r="D42" s="139"/>
      <c r="E42" s="6"/>
      <c r="F42" s="6"/>
      <c r="G42" s="6"/>
      <c r="H42" s="6"/>
      <c r="I42" s="6"/>
      <c r="J42" s="6"/>
      <c r="K42" s="6"/>
      <c r="L42" s="6"/>
      <c r="M42" s="6"/>
      <c r="N42" s="6"/>
      <c r="O42" s="21"/>
      <c r="Q42" s="41"/>
      <c r="R42" s="6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</row>
    <row r="43" spans="1:38" ht="38.25" customHeight="1">
      <c r="A43" s="96" t="s">
        <v>16</v>
      </c>
      <c r="B43" s="96" t="s">
        <v>533</v>
      </c>
      <c r="C43" s="96"/>
      <c r="D43" s="97" t="s">
        <v>544</v>
      </c>
      <c r="E43" s="96" t="s">
        <v>545</v>
      </c>
      <c r="F43" s="96" t="s">
        <v>546</v>
      </c>
      <c r="G43" s="96" t="s">
        <v>566</v>
      </c>
      <c r="H43" s="96" t="s">
        <v>548</v>
      </c>
      <c r="I43" s="96" t="s">
        <v>549</v>
      </c>
      <c r="J43" s="95" t="s">
        <v>550</v>
      </c>
      <c r="K43" s="140" t="s">
        <v>574</v>
      </c>
      <c r="L43" s="98" t="s">
        <v>552</v>
      </c>
      <c r="M43" s="140" t="s">
        <v>575</v>
      </c>
      <c r="N43" s="96" t="s">
        <v>576</v>
      </c>
      <c r="O43" s="95" t="s">
        <v>554</v>
      </c>
      <c r="P43" s="97" t="s">
        <v>555</v>
      </c>
      <c r="Q43" s="41"/>
      <c r="R43" s="6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</row>
    <row r="44" spans="1:38" s="220" customFormat="1" ht="13.15" hidden="1" customHeight="1">
      <c r="A44" s="301">
        <v>1</v>
      </c>
      <c r="B44" s="300">
        <v>44739</v>
      </c>
      <c r="C44" s="302"/>
      <c r="D44" s="303" t="s">
        <v>836</v>
      </c>
      <c r="E44" s="301" t="s">
        <v>558</v>
      </c>
      <c r="F44" s="301">
        <v>2140</v>
      </c>
      <c r="G44" s="301">
        <v>2090</v>
      </c>
      <c r="H44" s="304">
        <v>2170</v>
      </c>
      <c r="I44" s="304" t="s">
        <v>837</v>
      </c>
      <c r="J44" s="305" t="s">
        <v>571</v>
      </c>
      <c r="K44" s="304">
        <f t="shared" ref="K44" si="25">H44-F44</f>
        <v>30</v>
      </c>
      <c r="L44" s="306">
        <f t="shared" ref="L44" si="26">(H44*N44)*0.07%</f>
        <v>379.75000000000006</v>
      </c>
      <c r="M44" s="307">
        <f t="shared" ref="M44" si="27">(K44*N44)-L44</f>
        <v>7120.25</v>
      </c>
      <c r="N44" s="304">
        <v>250</v>
      </c>
      <c r="O44" s="305" t="s">
        <v>556</v>
      </c>
      <c r="P44" s="300">
        <v>44743</v>
      </c>
      <c r="Q44" s="222"/>
      <c r="R44" s="226" t="s">
        <v>557</v>
      </c>
      <c r="S44" s="219"/>
      <c r="T44" s="219"/>
      <c r="U44" s="219"/>
      <c r="V44" s="219"/>
      <c r="W44" s="219"/>
      <c r="X44" s="219"/>
      <c r="Y44" s="219"/>
      <c r="Z44" s="219"/>
      <c r="AA44" s="219"/>
      <c r="AB44" s="219"/>
      <c r="AC44" s="219"/>
      <c r="AD44" s="219"/>
      <c r="AE44" s="219"/>
      <c r="AF44" s="266"/>
      <c r="AG44" s="263"/>
      <c r="AH44" s="222"/>
      <c r="AI44" s="222"/>
      <c r="AJ44" s="266"/>
      <c r="AK44" s="266"/>
      <c r="AL44" s="266"/>
    </row>
    <row r="45" spans="1:38" s="220" customFormat="1" ht="13.15" hidden="1" customHeight="1">
      <c r="A45" s="301">
        <v>2</v>
      </c>
      <c r="B45" s="300">
        <v>44742</v>
      </c>
      <c r="C45" s="303"/>
      <c r="D45" s="303" t="s">
        <v>872</v>
      </c>
      <c r="E45" s="301" t="s">
        <v>558</v>
      </c>
      <c r="F45" s="301">
        <v>3720</v>
      </c>
      <c r="G45" s="301">
        <v>3620</v>
      </c>
      <c r="H45" s="304">
        <v>3780</v>
      </c>
      <c r="I45" s="304" t="s">
        <v>873</v>
      </c>
      <c r="J45" s="305" t="s">
        <v>764</v>
      </c>
      <c r="K45" s="304">
        <f t="shared" ref="K45" si="28">H45-F45</f>
        <v>60</v>
      </c>
      <c r="L45" s="306">
        <f t="shared" ref="L45" si="29">(H45*N45)*0.07%</f>
        <v>463.05000000000007</v>
      </c>
      <c r="M45" s="307">
        <f t="shared" ref="M45" si="30">(K45*N45)-L45</f>
        <v>10036.950000000001</v>
      </c>
      <c r="N45" s="304">
        <v>175</v>
      </c>
      <c r="O45" s="305" t="s">
        <v>556</v>
      </c>
      <c r="P45" s="300">
        <v>44746</v>
      </c>
      <c r="Q45" s="222"/>
      <c r="R45" s="226" t="s">
        <v>830</v>
      </c>
      <c r="S45" s="219"/>
      <c r="T45" s="219"/>
      <c r="U45" s="219"/>
      <c r="V45" s="219"/>
      <c r="W45" s="219"/>
      <c r="X45" s="219"/>
      <c r="Y45" s="219"/>
      <c r="Z45" s="219"/>
      <c r="AA45" s="219"/>
      <c r="AB45" s="219"/>
      <c r="AC45" s="219"/>
      <c r="AD45" s="219"/>
      <c r="AE45" s="219"/>
      <c r="AF45" s="266"/>
      <c r="AG45" s="263"/>
      <c r="AH45" s="222"/>
      <c r="AI45" s="222"/>
      <c r="AJ45" s="266"/>
      <c r="AK45" s="266"/>
      <c r="AL45" s="266"/>
    </row>
    <row r="46" spans="1:38" s="220" customFormat="1" ht="13.15" hidden="1" customHeight="1">
      <c r="A46" s="301">
        <v>3</v>
      </c>
      <c r="B46" s="300">
        <v>44742</v>
      </c>
      <c r="C46" s="303"/>
      <c r="D46" s="303" t="s">
        <v>835</v>
      </c>
      <c r="E46" s="301" t="s">
        <v>558</v>
      </c>
      <c r="F46" s="301">
        <v>1488</v>
      </c>
      <c r="G46" s="301">
        <v>1450</v>
      </c>
      <c r="H46" s="304">
        <v>1512</v>
      </c>
      <c r="I46" s="304" t="s">
        <v>874</v>
      </c>
      <c r="J46" s="305" t="s">
        <v>876</v>
      </c>
      <c r="K46" s="304">
        <f t="shared" ref="K46:K47" si="31">H46-F46</f>
        <v>24</v>
      </c>
      <c r="L46" s="306">
        <f t="shared" ref="L46:L47" si="32">(H46*N46)*0.07%</f>
        <v>370.44000000000005</v>
      </c>
      <c r="M46" s="307">
        <f t="shared" ref="M46:M47" si="33">(K46*N46)-L46</f>
        <v>8029.5599999999995</v>
      </c>
      <c r="N46" s="304">
        <v>350</v>
      </c>
      <c r="O46" s="305" t="s">
        <v>556</v>
      </c>
      <c r="P46" s="300">
        <v>44743</v>
      </c>
      <c r="Q46" s="222"/>
      <c r="R46" s="226" t="s">
        <v>557</v>
      </c>
      <c r="S46" s="219"/>
      <c r="T46" s="219"/>
      <c r="U46" s="219"/>
      <c r="V46" s="219"/>
      <c r="W46" s="219"/>
      <c r="X46" s="219"/>
      <c r="Y46" s="219"/>
      <c r="Z46" s="219"/>
      <c r="AA46" s="219"/>
      <c r="AB46" s="219"/>
      <c r="AC46" s="219"/>
      <c r="AD46" s="219"/>
      <c r="AE46" s="219"/>
      <c r="AF46" s="266"/>
      <c r="AG46" s="263"/>
      <c r="AH46" s="222"/>
      <c r="AI46" s="222"/>
      <c r="AJ46" s="266"/>
      <c r="AK46" s="266"/>
      <c r="AL46" s="266"/>
    </row>
    <row r="47" spans="1:38" s="220" customFormat="1" ht="13.15" hidden="1" customHeight="1">
      <c r="A47" s="301">
        <v>4</v>
      </c>
      <c r="B47" s="300">
        <v>44743</v>
      </c>
      <c r="C47" s="303"/>
      <c r="D47" s="303" t="s">
        <v>879</v>
      </c>
      <c r="E47" s="301" t="s">
        <v>558</v>
      </c>
      <c r="F47" s="301">
        <v>2397.5</v>
      </c>
      <c r="G47" s="301">
        <v>2355</v>
      </c>
      <c r="H47" s="304">
        <v>2437.5</v>
      </c>
      <c r="I47" s="304" t="s">
        <v>875</v>
      </c>
      <c r="J47" s="305" t="s">
        <v>599</v>
      </c>
      <c r="K47" s="304">
        <f t="shared" si="31"/>
        <v>40</v>
      </c>
      <c r="L47" s="306">
        <f t="shared" si="32"/>
        <v>469.21875000000006</v>
      </c>
      <c r="M47" s="307">
        <f t="shared" si="33"/>
        <v>10530.78125</v>
      </c>
      <c r="N47" s="304">
        <v>275</v>
      </c>
      <c r="O47" s="305" t="s">
        <v>556</v>
      </c>
      <c r="P47" s="300">
        <v>44746</v>
      </c>
      <c r="Q47" s="222"/>
      <c r="R47" s="226" t="s">
        <v>830</v>
      </c>
      <c r="S47" s="219"/>
      <c r="T47" s="219"/>
      <c r="U47" s="219"/>
      <c r="V47" s="219"/>
      <c r="W47" s="219"/>
      <c r="X47" s="219"/>
      <c r="Y47" s="219"/>
      <c r="Z47" s="219"/>
      <c r="AA47" s="219"/>
      <c r="AB47" s="219"/>
      <c r="AC47" s="219"/>
      <c r="AD47" s="219"/>
      <c r="AE47" s="219"/>
      <c r="AF47" s="266"/>
      <c r="AG47" s="263"/>
      <c r="AH47" s="222"/>
      <c r="AI47" s="222"/>
      <c r="AJ47" s="266"/>
      <c r="AK47" s="266"/>
      <c r="AL47" s="266"/>
    </row>
    <row r="48" spans="1:38" s="220" customFormat="1" ht="13.15" hidden="1" customHeight="1">
      <c r="A48" s="301">
        <v>5</v>
      </c>
      <c r="B48" s="300">
        <v>44747</v>
      </c>
      <c r="C48" s="303"/>
      <c r="D48" s="303" t="s">
        <v>881</v>
      </c>
      <c r="E48" s="301" t="s">
        <v>558</v>
      </c>
      <c r="F48" s="301">
        <v>653</v>
      </c>
      <c r="G48" s="301">
        <v>642</v>
      </c>
      <c r="H48" s="304">
        <v>663.5</v>
      </c>
      <c r="I48" s="304" t="s">
        <v>882</v>
      </c>
      <c r="J48" s="305" t="s">
        <v>887</v>
      </c>
      <c r="K48" s="304">
        <f t="shared" ref="K48:K50" si="34">H48-F48</f>
        <v>10.5</v>
      </c>
      <c r="L48" s="306">
        <f t="shared" ref="L48:L50" si="35">(H48*N48)*0.07%</f>
        <v>557.34</v>
      </c>
      <c r="M48" s="307">
        <f t="shared" ref="M48:M50" si="36">(K48*N48)-L48</f>
        <v>12042.66</v>
      </c>
      <c r="N48" s="304">
        <v>1200</v>
      </c>
      <c r="O48" s="305" t="s">
        <v>556</v>
      </c>
      <c r="P48" s="300">
        <v>44749</v>
      </c>
      <c r="Q48" s="222"/>
      <c r="R48" s="226" t="s">
        <v>557</v>
      </c>
      <c r="S48" s="219"/>
      <c r="T48" s="219"/>
      <c r="U48" s="219"/>
      <c r="V48" s="219"/>
      <c r="W48" s="219"/>
      <c r="X48" s="219"/>
      <c r="Y48" s="219"/>
      <c r="Z48" s="219"/>
      <c r="AA48" s="219"/>
      <c r="AB48" s="219"/>
      <c r="AC48" s="219"/>
      <c r="AD48" s="219"/>
      <c r="AE48" s="219"/>
      <c r="AF48" s="266"/>
      <c r="AG48" s="263"/>
      <c r="AH48" s="222"/>
      <c r="AI48" s="222"/>
      <c r="AJ48" s="266"/>
      <c r="AK48" s="266"/>
      <c r="AL48" s="266"/>
    </row>
    <row r="49" spans="1:38" s="220" customFormat="1" ht="13.15" hidden="1" customHeight="1">
      <c r="A49" s="301">
        <v>6</v>
      </c>
      <c r="B49" s="300">
        <v>44748</v>
      </c>
      <c r="C49" s="303"/>
      <c r="D49" s="303" t="s">
        <v>883</v>
      </c>
      <c r="E49" s="301" t="s">
        <v>558</v>
      </c>
      <c r="F49" s="301">
        <v>1361.5</v>
      </c>
      <c r="G49" s="301">
        <v>1335</v>
      </c>
      <c r="H49" s="304">
        <v>1384</v>
      </c>
      <c r="I49" s="304" t="s">
        <v>884</v>
      </c>
      <c r="J49" s="305" t="s">
        <v>888</v>
      </c>
      <c r="K49" s="304">
        <f t="shared" si="34"/>
        <v>22.5</v>
      </c>
      <c r="L49" s="306">
        <f t="shared" si="35"/>
        <v>460.18000000000006</v>
      </c>
      <c r="M49" s="307">
        <f t="shared" si="36"/>
        <v>10227.32</v>
      </c>
      <c r="N49" s="304">
        <v>475</v>
      </c>
      <c r="O49" s="305" t="s">
        <v>556</v>
      </c>
      <c r="P49" s="300">
        <v>44749</v>
      </c>
      <c r="Q49" s="222"/>
      <c r="R49" s="226" t="s">
        <v>830</v>
      </c>
      <c r="S49" s="219"/>
      <c r="T49" s="219"/>
      <c r="U49" s="219"/>
      <c r="V49" s="219"/>
      <c r="W49" s="219"/>
      <c r="X49" s="219"/>
      <c r="Y49" s="219"/>
      <c r="Z49" s="219"/>
      <c r="AA49" s="219"/>
      <c r="AB49" s="219"/>
      <c r="AC49" s="219"/>
      <c r="AD49" s="219"/>
      <c r="AE49" s="219"/>
      <c r="AF49" s="266"/>
      <c r="AG49" s="263"/>
      <c r="AH49" s="222"/>
      <c r="AI49" s="222"/>
      <c r="AJ49" s="266"/>
      <c r="AK49" s="266"/>
      <c r="AL49" s="266"/>
    </row>
    <row r="50" spans="1:38" s="220" customFormat="1" ht="13.15" hidden="1" customHeight="1">
      <c r="A50" s="301">
        <v>7</v>
      </c>
      <c r="B50" s="300">
        <v>44748</v>
      </c>
      <c r="C50" s="303"/>
      <c r="D50" s="303" t="s">
        <v>885</v>
      </c>
      <c r="E50" s="301" t="s">
        <v>558</v>
      </c>
      <c r="F50" s="301">
        <v>576</v>
      </c>
      <c r="G50" s="301">
        <v>562</v>
      </c>
      <c r="H50" s="304">
        <v>587</v>
      </c>
      <c r="I50" s="304" t="s">
        <v>886</v>
      </c>
      <c r="J50" s="305" t="s">
        <v>889</v>
      </c>
      <c r="K50" s="304">
        <f t="shared" si="34"/>
        <v>11</v>
      </c>
      <c r="L50" s="306">
        <f t="shared" si="35"/>
        <v>359.53750000000008</v>
      </c>
      <c r="M50" s="307">
        <f t="shared" si="36"/>
        <v>9265.4624999999996</v>
      </c>
      <c r="N50" s="304">
        <v>875</v>
      </c>
      <c r="O50" s="305" t="s">
        <v>556</v>
      </c>
      <c r="P50" s="300">
        <v>44749</v>
      </c>
      <c r="Q50" s="222"/>
      <c r="R50" s="226" t="s">
        <v>557</v>
      </c>
      <c r="S50" s="219"/>
      <c r="T50" s="219"/>
      <c r="U50" s="219"/>
      <c r="V50" s="219"/>
      <c r="W50" s="219"/>
      <c r="X50" s="219"/>
      <c r="Y50" s="219"/>
      <c r="Z50" s="219"/>
      <c r="AA50" s="219"/>
      <c r="AB50" s="219"/>
      <c r="AC50" s="219"/>
      <c r="AD50" s="219"/>
      <c r="AE50" s="219"/>
      <c r="AF50" s="266"/>
      <c r="AG50" s="263"/>
      <c r="AH50" s="222"/>
      <c r="AI50" s="222"/>
      <c r="AJ50" s="266"/>
      <c r="AK50" s="266"/>
      <c r="AL50" s="266"/>
    </row>
    <row r="51" spans="1:38" s="220" customFormat="1" ht="13.15" hidden="1" customHeight="1">
      <c r="A51" s="301">
        <v>8</v>
      </c>
      <c r="B51" s="300">
        <v>44749</v>
      </c>
      <c r="C51" s="303"/>
      <c r="D51" s="303" t="s">
        <v>891</v>
      </c>
      <c r="E51" s="301" t="s">
        <v>558</v>
      </c>
      <c r="F51" s="301">
        <v>743.5</v>
      </c>
      <c r="G51" s="301">
        <v>734.5</v>
      </c>
      <c r="H51" s="304">
        <v>751.5</v>
      </c>
      <c r="I51" s="304" t="s">
        <v>890</v>
      </c>
      <c r="J51" s="305" t="s">
        <v>892</v>
      </c>
      <c r="K51" s="304">
        <f t="shared" ref="K51:K53" si="37">H51-F51</f>
        <v>8</v>
      </c>
      <c r="L51" s="306">
        <f t="shared" ref="L51:L53" si="38">(H51*N51)*0.07%</f>
        <v>723.31875000000014</v>
      </c>
      <c r="M51" s="307">
        <f t="shared" ref="M51:M53" si="39">(K51*N51)-L51</f>
        <v>10276.68125</v>
      </c>
      <c r="N51" s="304">
        <v>1375</v>
      </c>
      <c r="O51" s="305" t="s">
        <v>556</v>
      </c>
      <c r="P51" s="300">
        <v>44750</v>
      </c>
      <c r="Q51" s="222"/>
      <c r="R51" s="226" t="s">
        <v>557</v>
      </c>
      <c r="S51" s="219"/>
      <c r="T51" s="219"/>
      <c r="U51" s="219"/>
      <c r="V51" s="219"/>
      <c r="W51" s="219"/>
      <c r="X51" s="219"/>
      <c r="Y51" s="219"/>
      <c r="Z51" s="219"/>
      <c r="AA51" s="219"/>
      <c r="AB51" s="219"/>
      <c r="AC51" s="219"/>
      <c r="AD51" s="219"/>
      <c r="AE51" s="219"/>
      <c r="AF51" s="266"/>
      <c r="AG51" s="263"/>
      <c r="AH51" s="222"/>
      <c r="AI51" s="222"/>
      <c r="AJ51" s="266"/>
      <c r="AK51" s="266"/>
      <c r="AL51" s="266"/>
    </row>
    <row r="52" spans="1:38" s="220" customFormat="1" ht="13.15" hidden="1" customHeight="1">
      <c r="A52" s="301">
        <v>9</v>
      </c>
      <c r="B52" s="300">
        <v>44750</v>
      </c>
      <c r="C52" s="303"/>
      <c r="D52" s="303" t="s">
        <v>894</v>
      </c>
      <c r="E52" s="301" t="s">
        <v>558</v>
      </c>
      <c r="F52" s="301">
        <v>2755</v>
      </c>
      <c r="G52" s="301">
        <v>2710</v>
      </c>
      <c r="H52" s="304">
        <v>2797.5</v>
      </c>
      <c r="I52" s="304" t="s">
        <v>895</v>
      </c>
      <c r="J52" s="305" t="s">
        <v>899</v>
      </c>
      <c r="K52" s="304">
        <f t="shared" si="37"/>
        <v>42.5</v>
      </c>
      <c r="L52" s="306">
        <f t="shared" si="38"/>
        <v>489.56250000000006</v>
      </c>
      <c r="M52" s="307">
        <f t="shared" si="39"/>
        <v>10135.4375</v>
      </c>
      <c r="N52" s="304">
        <v>250</v>
      </c>
      <c r="O52" s="305" t="s">
        <v>556</v>
      </c>
      <c r="P52" s="300">
        <v>44753</v>
      </c>
      <c r="Q52" s="222"/>
      <c r="R52" s="226" t="s">
        <v>830</v>
      </c>
      <c r="S52" s="219"/>
      <c r="T52" s="219"/>
      <c r="U52" s="219"/>
      <c r="V52" s="219"/>
      <c r="W52" s="219"/>
      <c r="X52" s="219"/>
      <c r="Y52" s="219"/>
      <c r="Z52" s="219"/>
      <c r="AA52" s="219"/>
      <c r="AB52" s="219"/>
      <c r="AC52" s="219"/>
      <c r="AD52" s="219"/>
      <c r="AE52" s="219"/>
      <c r="AF52" s="266"/>
      <c r="AG52" s="263"/>
      <c r="AH52" s="222"/>
      <c r="AI52" s="222"/>
      <c r="AJ52" s="266"/>
      <c r="AK52" s="266"/>
      <c r="AL52" s="266"/>
    </row>
    <row r="53" spans="1:38" s="220" customFormat="1" ht="13.15" hidden="1" customHeight="1">
      <c r="A53" s="301">
        <v>10</v>
      </c>
      <c r="B53" s="329">
        <v>44753</v>
      </c>
      <c r="C53" s="303"/>
      <c r="D53" s="303" t="s">
        <v>836</v>
      </c>
      <c r="E53" s="301" t="s">
        <v>558</v>
      </c>
      <c r="F53" s="301">
        <v>2235</v>
      </c>
      <c r="G53" s="301">
        <v>2190</v>
      </c>
      <c r="H53" s="304">
        <v>2280</v>
      </c>
      <c r="I53" s="304" t="s">
        <v>896</v>
      </c>
      <c r="J53" s="305" t="s">
        <v>913</v>
      </c>
      <c r="K53" s="304">
        <f t="shared" si="37"/>
        <v>45</v>
      </c>
      <c r="L53" s="306">
        <f t="shared" si="38"/>
        <v>399.00000000000006</v>
      </c>
      <c r="M53" s="307">
        <f t="shared" si="39"/>
        <v>10851</v>
      </c>
      <c r="N53" s="304">
        <v>250</v>
      </c>
      <c r="O53" s="305" t="s">
        <v>556</v>
      </c>
      <c r="P53" s="300">
        <v>44755</v>
      </c>
      <c r="Q53" s="222"/>
      <c r="R53" s="226" t="s">
        <v>830</v>
      </c>
      <c r="S53" s="219"/>
      <c r="T53" s="219"/>
      <c r="U53" s="219"/>
      <c r="V53" s="219"/>
      <c r="W53" s="219"/>
      <c r="X53" s="219"/>
      <c r="Y53" s="219"/>
      <c r="Z53" s="219"/>
      <c r="AA53" s="219"/>
      <c r="AB53" s="219"/>
      <c r="AC53" s="219"/>
      <c r="AD53" s="219"/>
      <c r="AE53" s="219"/>
      <c r="AF53" s="266"/>
      <c r="AG53" s="263"/>
      <c r="AH53" s="222"/>
      <c r="AI53" s="222"/>
      <c r="AJ53" s="266"/>
      <c r="AK53" s="266"/>
      <c r="AL53" s="266"/>
    </row>
    <row r="54" spans="1:38" s="220" customFormat="1" ht="13.15" hidden="1" customHeight="1">
      <c r="A54" s="301">
        <v>11</v>
      </c>
      <c r="B54" s="329">
        <v>44753</v>
      </c>
      <c r="C54" s="303"/>
      <c r="D54" s="303" t="s">
        <v>897</v>
      </c>
      <c r="E54" s="301" t="s">
        <v>558</v>
      </c>
      <c r="F54" s="301">
        <v>16110</v>
      </c>
      <c r="G54" s="301">
        <v>15970</v>
      </c>
      <c r="H54" s="304">
        <v>16210</v>
      </c>
      <c r="I54" s="304" t="s">
        <v>898</v>
      </c>
      <c r="J54" s="305" t="s">
        <v>819</v>
      </c>
      <c r="K54" s="304">
        <f t="shared" ref="K54" si="40">H54-F54</f>
        <v>100</v>
      </c>
      <c r="L54" s="306">
        <f t="shared" ref="L54" si="41">(H54*N54)*0.07%</f>
        <v>567.35000000000014</v>
      </c>
      <c r="M54" s="307">
        <f t="shared" ref="M54" si="42">(K54*N54)-L54</f>
        <v>4432.6499999999996</v>
      </c>
      <c r="N54" s="304">
        <v>50</v>
      </c>
      <c r="O54" s="305" t="s">
        <v>556</v>
      </c>
      <c r="P54" s="300">
        <v>44753</v>
      </c>
      <c r="Q54" s="222"/>
      <c r="R54" s="226" t="s">
        <v>557</v>
      </c>
      <c r="S54" s="219"/>
      <c r="T54" s="219"/>
      <c r="U54" s="219"/>
      <c r="V54" s="219"/>
      <c r="W54" s="219"/>
      <c r="X54" s="219"/>
      <c r="Y54" s="219"/>
      <c r="Z54" s="219"/>
      <c r="AA54" s="219"/>
      <c r="AB54" s="219"/>
      <c r="AC54" s="219"/>
      <c r="AD54" s="219"/>
      <c r="AE54" s="219"/>
      <c r="AF54" s="266"/>
      <c r="AG54" s="263"/>
      <c r="AH54" s="222"/>
      <c r="AI54" s="222"/>
      <c r="AJ54" s="266"/>
      <c r="AK54" s="266"/>
      <c r="AL54" s="266"/>
    </row>
    <row r="55" spans="1:38" s="220" customFormat="1" ht="13.15" hidden="1" customHeight="1">
      <c r="A55" s="355">
        <v>12</v>
      </c>
      <c r="B55" s="336">
        <v>44753</v>
      </c>
      <c r="C55" s="356"/>
      <c r="D55" s="356" t="s">
        <v>900</v>
      </c>
      <c r="E55" s="355" t="s">
        <v>558</v>
      </c>
      <c r="F55" s="355">
        <v>579.5</v>
      </c>
      <c r="G55" s="355">
        <v>569</v>
      </c>
      <c r="H55" s="340">
        <v>569</v>
      </c>
      <c r="I55" s="340" t="s">
        <v>901</v>
      </c>
      <c r="J55" s="339" t="s">
        <v>907</v>
      </c>
      <c r="K55" s="340">
        <f t="shared" ref="K55:K56" si="43">H55-F55</f>
        <v>-10.5</v>
      </c>
      <c r="L55" s="341">
        <f t="shared" ref="L55:L56" si="44">(H55*N55)*0.07%</f>
        <v>537.70500000000004</v>
      </c>
      <c r="M55" s="342">
        <f t="shared" ref="M55:M56" si="45">(K55*N55)-L55</f>
        <v>-14712.705</v>
      </c>
      <c r="N55" s="340">
        <v>1350</v>
      </c>
      <c r="O55" s="339" t="s">
        <v>568</v>
      </c>
      <c r="P55" s="343">
        <v>44754</v>
      </c>
      <c r="Q55" s="222"/>
      <c r="R55" s="226" t="s">
        <v>830</v>
      </c>
      <c r="S55" s="219"/>
      <c r="T55" s="219"/>
      <c r="U55" s="219"/>
      <c r="V55" s="219"/>
      <c r="W55" s="219"/>
      <c r="X55" s="219"/>
      <c r="Y55" s="219"/>
      <c r="Z55" s="219"/>
      <c r="AA55" s="219"/>
      <c r="AB55" s="219"/>
      <c r="AC55" s="219"/>
      <c r="AD55" s="219"/>
      <c r="AE55" s="219"/>
      <c r="AF55" s="266"/>
      <c r="AG55" s="263"/>
      <c r="AH55" s="222"/>
      <c r="AI55" s="222"/>
      <c r="AJ55" s="266"/>
      <c r="AK55" s="266"/>
      <c r="AL55" s="266"/>
    </row>
    <row r="56" spans="1:38" s="220" customFormat="1" ht="13.15" hidden="1" customHeight="1">
      <c r="A56" s="357">
        <v>13</v>
      </c>
      <c r="B56" s="358">
        <v>44754</v>
      </c>
      <c r="C56" s="359"/>
      <c r="D56" s="359" t="s">
        <v>904</v>
      </c>
      <c r="E56" s="357" t="s">
        <v>558</v>
      </c>
      <c r="F56" s="357">
        <v>16100</v>
      </c>
      <c r="G56" s="357">
        <v>15970</v>
      </c>
      <c r="H56" s="346">
        <v>16115</v>
      </c>
      <c r="I56" s="346" t="s">
        <v>898</v>
      </c>
      <c r="J56" s="345" t="s">
        <v>912</v>
      </c>
      <c r="K56" s="346">
        <f t="shared" si="43"/>
        <v>15</v>
      </c>
      <c r="L56" s="347">
        <f t="shared" si="44"/>
        <v>564.02500000000009</v>
      </c>
      <c r="M56" s="348">
        <f t="shared" si="45"/>
        <v>185.97499999999991</v>
      </c>
      <c r="N56" s="346">
        <v>50</v>
      </c>
      <c r="O56" s="345" t="s">
        <v>677</v>
      </c>
      <c r="P56" s="349">
        <v>44755</v>
      </c>
      <c r="Q56" s="222"/>
      <c r="R56" s="226" t="s">
        <v>557</v>
      </c>
      <c r="S56" s="219"/>
      <c r="T56" s="219"/>
      <c r="U56" s="219"/>
      <c r="V56" s="219"/>
      <c r="W56" s="219"/>
      <c r="X56" s="219"/>
      <c r="Y56" s="219"/>
      <c r="Z56" s="219"/>
      <c r="AA56" s="219"/>
      <c r="AB56" s="219"/>
      <c r="AC56" s="219"/>
      <c r="AD56" s="219"/>
      <c r="AE56" s="219"/>
      <c r="AF56" s="266"/>
      <c r="AG56" s="263"/>
      <c r="AH56" s="222"/>
      <c r="AI56" s="222"/>
      <c r="AJ56" s="266"/>
      <c r="AK56" s="266"/>
      <c r="AL56" s="266"/>
    </row>
    <row r="57" spans="1:38" s="220" customFormat="1" ht="13.15" hidden="1" customHeight="1">
      <c r="A57" s="355">
        <v>14</v>
      </c>
      <c r="B57" s="336">
        <v>44754</v>
      </c>
      <c r="C57" s="356"/>
      <c r="D57" s="356" t="s">
        <v>905</v>
      </c>
      <c r="E57" s="355" t="s">
        <v>558</v>
      </c>
      <c r="F57" s="355">
        <v>645</v>
      </c>
      <c r="G57" s="355">
        <v>632</v>
      </c>
      <c r="H57" s="340">
        <v>632</v>
      </c>
      <c r="I57" s="340" t="s">
        <v>906</v>
      </c>
      <c r="J57" s="339" t="s">
        <v>908</v>
      </c>
      <c r="K57" s="340">
        <f t="shared" ref="K57" si="46">H57-F57</f>
        <v>-13</v>
      </c>
      <c r="L57" s="341">
        <f t="shared" ref="L57:L59" si="47">(H57*N57)*0.07%</f>
        <v>442.40000000000009</v>
      </c>
      <c r="M57" s="342">
        <f t="shared" ref="M57:M59" si="48">(K57*N57)-L57</f>
        <v>-13442.4</v>
      </c>
      <c r="N57" s="340">
        <v>1000</v>
      </c>
      <c r="O57" s="339" t="s">
        <v>568</v>
      </c>
      <c r="P57" s="343">
        <v>44754</v>
      </c>
      <c r="Q57" s="222"/>
      <c r="R57" s="226" t="s">
        <v>830</v>
      </c>
      <c r="S57" s="219"/>
      <c r="T57" s="219"/>
      <c r="U57" s="219"/>
      <c r="V57" s="219"/>
      <c r="W57" s="219"/>
      <c r="X57" s="219"/>
      <c r="Y57" s="219"/>
      <c r="Z57" s="219"/>
      <c r="AA57" s="219"/>
      <c r="AB57" s="219"/>
      <c r="AC57" s="219"/>
      <c r="AD57" s="219"/>
      <c r="AE57" s="219"/>
      <c r="AF57" s="266"/>
      <c r="AG57" s="263"/>
      <c r="AH57" s="222"/>
      <c r="AI57" s="222"/>
      <c r="AJ57" s="266"/>
      <c r="AK57" s="266"/>
      <c r="AL57" s="266"/>
    </row>
    <row r="58" spans="1:38" s="220" customFormat="1" ht="13.15" hidden="1" customHeight="1">
      <c r="A58" s="301">
        <v>15</v>
      </c>
      <c r="B58" s="329">
        <v>44755</v>
      </c>
      <c r="C58" s="303"/>
      <c r="D58" s="303" t="s">
        <v>909</v>
      </c>
      <c r="E58" s="301" t="s">
        <v>893</v>
      </c>
      <c r="F58" s="301">
        <v>35330</v>
      </c>
      <c r="G58" s="301">
        <v>35640</v>
      </c>
      <c r="H58" s="304">
        <v>35140</v>
      </c>
      <c r="I58" s="304" t="s">
        <v>910</v>
      </c>
      <c r="J58" s="305" t="s">
        <v>911</v>
      </c>
      <c r="K58" s="304">
        <f>F58-H58</f>
        <v>190</v>
      </c>
      <c r="L58" s="306">
        <f t="shared" si="47"/>
        <v>614.95000000000005</v>
      </c>
      <c r="M58" s="307">
        <f t="shared" si="48"/>
        <v>4135.05</v>
      </c>
      <c r="N58" s="304">
        <v>25</v>
      </c>
      <c r="O58" s="305" t="s">
        <v>556</v>
      </c>
      <c r="P58" s="300">
        <v>44755</v>
      </c>
      <c r="Q58" s="222"/>
      <c r="R58" s="226" t="s">
        <v>557</v>
      </c>
      <c r="S58" s="219"/>
      <c r="T58" s="219"/>
      <c r="U58" s="219"/>
      <c r="V58" s="219"/>
      <c r="W58" s="219"/>
      <c r="X58" s="219"/>
      <c r="Y58" s="219"/>
      <c r="Z58" s="219"/>
      <c r="AA58" s="219"/>
      <c r="AB58" s="219"/>
      <c r="AC58" s="219"/>
      <c r="AD58" s="219"/>
      <c r="AE58" s="219"/>
      <c r="AF58" s="266"/>
      <c r="AG58" s="263"/>
      <c r="AH58" s="222"/>
      <c r="AI58" s="222"/>
      <c r="AJ58" s="266"/>
      <c r="AK58" s="266"/>
      <c r="AL58" s="266"/>
    </row>
    <row r="59" spans="1:38" s="220" customFormat="1" ht="13.15" hidden="1" customHeight="1">
      <c r="A59" s="301">
        <v>16</v>
      </c>
      <c r="B59" s="300">
        <v>44756</v>
      </c>
      <c r="C59" s="303"/>
      <c r="D59" s="303" t="s">
        <v>879</v>
      </c>
      <c r="E59" s="301" t="s">
        <v>558</v>
      </c>
      <c r="F59" s="301">
        <v>2647.5</v>
      </c>
      <c r="G59" s="301">
        <v>2600</v>
      </c>
      <c r="H59" s="304">
        <v>2681</v>
      </c>
      <c r="I59" s="304" t="s">
        <v>914</v>
      </c>
      <c r="J59" s="305" t="s">
        <v>926</v>
      </c>
      <c r="K59" s="304">
        <f t="shared" ref="K59" si="49">H59-F59</f>
        <v>33.5</v>
      </c>
      <c r="L59" s="306">
        <f t="shared" si="47"/>
        <v>516.09250000000009</v>
      </c>
      <c r="M59" s="307">
        <f t="shared" si="48"/>
        <v>8696.4074999999993</v>
      </c>
      <c r="N59" s="304">
        <v>275</v>
      </c>
      <c r="O59" s="305" t="s">
        <v>556</v>
      </c>
      <c r="P59" s="300">
        <v>44757</v>
      </c>
      <c r="Q59" s="222"/>
      <c r="R59" s="226" t="s">
        <v>830</v>
      </c>
      <c r="S59" s="219"/>
      <c r="T59" s="219"/>
      <c r="U59" s="219"/>
      <c r="V59" s="219"/>
      <c r="W59" s="219"/>
      <c r="X59" s="219"/>
      <c r="Y59" s="219"/>
      <c r="Z59" s="219"/>
      <c r="AA59" s="219"/>
      <c r="AB59" s="219"/>
      <c r="AC59" s="219"/>
      <c r="AD59" s="219"/>
      <c r="AE59" s="219"/>
      <c r="AF59" s="266"/>
      <c r="AG59" s="263"/>
      <c r="AH59" s="222"/>
      <c r="AI59" s="222"/>
      <c r="AJ59" s="266"/>
      <c r="AK59" s="266"/>
      <c r="AL59" s="266"/>
    </row>
    <row r="60" spans="1:38" s="220" customFormat="1" ht="13.15" hidden="1" customHeight="1">
      <c r="A60" s="301">
        <v>17</v>
      </c>
      <c r="B60" s="300">
        <v>44756</v>
      </c>
      <c r="C60" s="303"/>
      <c r="D60" s="303" t="s">
        <v>885</v>
      </c>
      <c r="E60" s="301" t="s">
        <v>558</v>
      </c>
      <c r="F60" s="301">
        <v>579.5</v>
      </c>
      <c r="G60" s="301">
        <v>565</v>
      </c>
      <c r="H60" s="304">
        <v>588.5</v>
      </c>
      <c r="I60" s="304" t="s">
        <v>915</v>
      </c>
      <c r="J60" s="305" t="s">
        <v>763</v>
      </c>
      <c r="K60" s="304">
        <f t="shared" ref="K60:K61" si="50">H60-F60</f>
        <v>9</v>
      </c>
      <c r="L60" s="306">
        <f t="shared" ref="L60:L61" si="51">(H60*N60)*0.07%</f>
        <v>360.45625000000007</v>
      </c>
      <c r="M60" s="307">
        <f t="shared" ref="M60:M61" si="52">(K60*N60)-L60</f>
        <v>7514.5437499999998</v>
      </c>
      <c r="N60" s="304">
        <v>875</v>
      </c>
      <c r="O60" s="305" t="s">
        <v>556</v>
      </c>
      <c r="P60" s="300">
        <v>44757</v>
      </c>
      <c r="Q60" s="222"/>
      <c r="R60" s="226" t="s">
        <v>830</v>
      </c>
      <c r="S60" s="219"/>
      <c r="T60" s="219"/>
      <c r="U60" s="219"/>
      <c r="V60" s="219"/>
      <c r="W60" s="219"/>
      <c r="X60" s="219"/>
      <c r="Y60" s="219"/>
      <c r="Z60" s="219"/>
      <c r="AA60" s="219"/>
      <c r="AB60" s="219"/>
      <c r="AC60" s="219"/>
      <c r="AD60" s="219"/>
      <c r="AE60" s="219"/>
      <c r="AF60" s="266"/>
      <c r="AG60" s="263"/>
      <c r="AH60" s="222"/>
      <c r="AI60" s="222"/>
      <c r="AJ60" s="266"/>
      <c r="AK60" s="266"/>
      <c r="AL60" s="266"/>
    </row>
    <row r="61" spans="1:38" s="220" customFormat="1" ht="13.15" hidden="1" customHeight="1">
      <c r="A61" s="301">
        <v>18</v>
      </c>
      <c r="B61" s="300">
        <v>44757</v>
      </c>
      <c r="C61" s="303"/>
      <c r="D61" s="303" t="s">
        <v>917</v>
      </c>
      <c r="E61" s="301" t="s">
        <v>558</v>
      </c>
      <c r="F61" s="301">
        <v>675</v>
      </c>
      <c r="G61" s="301">
        <v>661</v>
      </c>
      <c r="H61" s="304">
        <v>684</v>
      </c>
      <c r="I61" s="304" t="s">
        <v>918</v>
      </c>
      <c r="J61" s="305" t="s">
        <v>925</v>
      </c>
      <c r="K61" s="304">
        <f t="shared" si="50"/>
        <v>9</v>
      </c>
      <c r="L61" s="306">
        <f t="shared" si="51"/>
        <v>478.80000000000007</v>
      </c>
      <c r="M61" s="307">
        <f t="shared" si="52"/>
        <v>8521.2000000000007</v>
      </c>
      <c r="N61" s="304">
        <v>1000</v>
      </c>
      <c r="O61" s="305" t="s">
        <v>556</v>
      </c>
      <c r="P61" s="300">
        <v>44757</v>
      </c>
      <c r="Q61" s="222"/>
      <c r="R61" s="226" t="s">
        <v>830</v>
      </c>
      <c r="S61" s="219"/>
      <c r="T61" s="219"/>
      <c r="U61" s="219"/>
      <c r="V61" s="219"/>
      <c r="W61" s="219"/>
      <c r="X61" s="219"/>
      <c r="Y61" s="219"/>
      <c r="Z61" s="219"/>
      <c r="AA61" s="219"/>
      <c r="AB61" s="219"/>
      <c r="AC61" s="219"/>
      <c r="AD61" s="219"/>
      <c r="AE61" s="219"/>
      <c r="AF61" s="266"/>
      <c r="AG61" s="263"/>
      <c r="AH61" s="222"/>
      <c r="AI61" s="222"/>
      <c r="AJ61" s="266"/>
      <c r="AK61" s="266"/>
      <c r="AL61" s="266"/>
    </row>
    <row r="62" spans="1:38" s="220" customFormat="1" ht="13.15" hidden="1" customHeight="1">
      <c r="A62" s="301">
        <v>19</v>
      </c>
      <c r="B62" s="300">
        <v>44757</v>
      </c>
      <c r="C62" s="303"/>
      <c r="D62" s="303" t="s">
        <v>919</v>
      </c>
      <c r="E62" s="301" t="s">
        <v>558</v>
      </c>
      <c r="F62" s="301">
        <v>956</v>
      </c>
      <c r="G62" s="304">
        <v>935</v>
      </c>
      <c r="H62" s="304">
        <v>972</v>
      </c>
      <c r="I62" s="304" t="s">
        <v>920</v>
      </c>
      <c r="J62" s="305" t="s">
        <v>880</v>
      </c>
      <c r="K62" s="304">
        <f t="shared" ref="K62:K64" si="53">H62-F62</f>
        <v>16</v>
      </c>
      <c r="L62" s="306">
        <f t="shared" ref="L62:L64" si="54">(H62*N62)*0.07%</f>
        <v>442.26000000000005</v>
      </c>
      <c r="M62" s="307">
        <f t="shared" ref="M62:M64" si="55">(K62*N62)-L62</f>
        <v>9957.74</v>
      </c>
      <c r="N62" s="304">
        <v>650</v>
      </c>
      <c r="O62" s="305" t="s">
        <v>556</v>
      </c>
      <c r="P62" s="300">
        <v>44760</v>
      </c>
      <c r="Q62" s="222"/>
      <c r="R62" s="226" t="s">
        <v>557</v>
      </c>
      <c r="S62" s="219"/>
      <c r="T62" s="219"/>
      <c r="U62" s="219"/>
      <c r="V62" s="219"/>
      <c r="W62" s="219"/>
      <c r="X62" s="219"/>
      <c r="Y62" s="219"/>
      <c r="Z62" s="219"/>
      <c r="AA62" s="219"/>
      <c r="AB62" s="219"/>
      <c r="AC62" s="219"/>
      <c r="AD62" s="219"/>
      <c r="AE62" s="219"/>
      <c r="AF62" s="266"/>
      <c r="AG62" s="263"/>
      <c r="AH62" s="222"/>
      <c r="AI62" s="222"/>
      <c r="AJ62" s="266"/>
      <c r="AK62" s="266"/>
      <c r="AL62" s="266"/>
    </row>
    <row r="63" spans="1:38" s="220" customFormat="1" ht="13.15" hidden="1" customHeight="1">
      <c r="A63" s="301">
        <v>20</v>
      </c>
      <c r="B63" s="300">
        <v>44757</v>
      </c>
      <c r="C63" s="303"/>
      <c r="D63" s="303" t="s">
        <v>921</v>
      </c>
      <c r="E63" s="301" t="s">
        <v>558</v>
      </c>
      <c r="F63" s="301">
        <v>1892.5</v>
      </c>
      <c r="G63" s="301">
        <v>1850</v>
      </c>
      <c r="H63" s="304">
        <v>1923</v>
      </c>
      <c r="I63" s="304" t="s">
        <v>922</v>
      </c>
      <c r="J63" s="305" t="s">
        <v>933</v>
      </c>
      <c r="K63" s="304">
        <f t="shared" si="53"/>
        <v>30.5</v>
      </c>
      <c r="L63" s="306">
        <f t="shared" si="54"/>
        <v>403.83000000000004</v>
      </c>
      <c r="M63" s="307">
        <f t="shared" si="55"/>
        <v>8746.17</v>
      </c>
      <c r="N63" s="304">
        <v>300</v>
      </c>
      <c r="O63" s="305" t="s">
        <v>556</v>
      </c>
      <c r="P63" s="300">
        <v>44760</v>
      </c>
      <c r="Q63" s="222"/>
      <c r="R63" s="226" t="s">
        <v>830</v>
      </c>
      <c r="S63" s="219"/>
      <c r="T63" s="219"/>
      <c r="U63" s="219"/>
      <c r="V63" s="219"/>
      <c r="W63" s="219"/>
      <c r="X63" s="219"/>
      <c r="Y63" s="219"/>
      <c r="Z63" s="219"/>
      <c r="AA63" s="219"/>
      <c r="AB63" s="219"/>
      <c r="AC63" s="219"/>
      <c r="AD63" s="219"/>
      <c r="AE63" s="219"/>
      <c r="AF63" s="266"/>
      <c r="AG63" s="263"/>
      <c r="AH63" s="222"/>
      <c r="AI63" s="222"/>
      <c r="AJ63" s="266"/>
      <c r="AK63" s="266"/>
      <c r="AL63" s="266"/>
    </row>
    <row r="64" spans="1:38" s="220" customFormat="1" ht="13.15" hidden="1" customHeight="1">
      <c r="A64" s="301">
        <v>21</v>
      </c>
      <c r="B64" s="300">
        <v>44757</v>
      </c>
      <c r="C64" s="303"/>
      <c r="D64" s="303" t="s">
        <v>923</v>
      </c>
      <c r="E64" s="301" t="s">
        <v>558</v>
      </c>
      <c r="F64" s="301">
        <v>391.5</v>
      </c>
      <c r="G64" s="301">
        <v>382</v>
      </c>
      <c r="H64" s="304">
        <v>399</v>
      </c>
      <c r="I64" s="304" t="s">
        <v>924</v>
      </c>
      <c r="J64" s="305" t="s">
        <v>936</v>
      </c>
      <c r="K64" s="304">
        <f t="shared" si="53"/>
        <v>7.5</v>
      </c>
      <c r="L64" s="306">
        <f t="shared" si="54"/>
        <v>418.95000000000005</v>
      </c>
      <c r="M64" s="307">
        <f t="shared" si="55"/>
        <v>10831.05</v>
      </c>
      <c r="N64" s="304">
        <v>1500</v>
      </c>
      <c r="O64" s="305" t="s">
        <v>556</v>
      </c>
      <c r="P64" s="300">
        <v>44761</v>
      </c>
      <c r="Q64" s="222"/>
      <c r="R64" s="226" t="s">
        <v>830</v>
      </c>
      <c r="S64" s="219"/>
      <c r="T64" s="219"/>
      <c r="U64" s="219"/>
      <c r="V64" s="219"/>
      <c r="W64" s="219"/>
      <c r="X64" s="219"/>
      <c r="Y64" s="219"/>
      <c r="Z64" s="219"/>
      <c r="AA64" s="219"/>
      <c r="AB64" s="219"/>
      <c r="AC64" s="219"/>
      <c r="AD64" s="219"/>
      <c r="AE64" s="219"/>
      <c r="AF64" s="266"/>
      <c r="AG64" s="263"/>
      <c r="AH64" s="222"/>
      <c r="AI64" s="222"/>
      <c r="AJ64" s="266"/>
      <c r="AK64" s="266"/>
      <c r="AL64" s="266"/>
    </row>
    <row r="65" spans="1:38" s="220" customFormat="1" ht="13.15" hidden="1" customHeight="1">
      <c r="A65" s="355">
        <v>22</v>
      </c>
      <c r="B65" s="343">
        <v>44760</v>
      </c>
      <c r="C65" s="356"/>
      <c r="D65" s="356" t="s">
        <v>927</v>
      </c>
      <c r="E65" s="355" t="s">
        <v>893</v>
      </c>
      <c r="F65" s="355">
        <v>1980</v>
      </c>
      <c r="G65" s="355">
        <v>2030</v>
      </c>
      <c r="H65" s="340">
        <v>2030</v>
      </c>
      <c r="I65" s="340" t="s">
        <v>928</v>
      </c>
      <c r="J65" s="339" t="s">
        <v>935</v>
      </c>
      <c r="K65" s="340">
        <f>F65-H65</f>
        <v>-50</v>
      </c>
      <c r="L65" s="341">
        <f t="shared" ref="L65" si="56">(H65*N65)*0.07%</f>
        <v>355.25000000000006</v>
      </c>
      <c r="M65" s="342">
        <f t="shared" ref="M65" si="57">(K65*N65)-L65</f>
        <v>-12855.25</v>
      </c>
      <c r="N65" s="340">
        <v>250</v>
      </c>
      <c r="O65" s="339" t="s">
        <v>568</v>
      </c>
      <c r="P65" s="343">
        <v>44761</v>
      </c>
      <c r="Q65" s="222"/>
      <c r="R65" s="226" t="s">
        <v>830</v>
      </c>
      <c r="S65" s="219"/>
      <c r="T65" s="219"/>
      <c r="U65" s="219"/>
      <c r="V65" s="219"/>
      <c r="W65" s="219"/>
      <c r="X65" s="219"/>
      <c r="Y65" s="219"/>
      <c r="Z65" s="219"/>
      <c r="AA65" s="219"/>
      <c r="AB65" s="219"/>
      <c r="AC65" s="219"/>
      <c r="AD65" s="219"/>
      <c r="AE65" s="219"/>
      <c r="AF65" s="266"/>
      <c r="AG65" s="263"/>
      <c r="AH65" s="222"/>
      <c r="AI65" s="222"/>
      <c r="AJ65" s="266"/>
      <c r="AK65" s="266"/>
      <c r="AL65" s="266"/>
    </row>
    <row r="66" spans="1:38" s="220" customFormat="1" ht="13.15" hidden="1" customHeight="1">
      <c r="A66" s="301">
        <v>23</v>
      </c>
      <c r="B66" s="300">
        <v>44760</v>
      </c>
      <c r="C66" s="303"/>
      <c r="D66" s="303" t="s">
        <v>917</v>
      </c>
      <c r="E66" s="301" t="s">
        <v>558</v>
      </c>
      <c r="F66" s="301">
        <v>673</v>
      </c>
      <c r="G66" s="301">
        <v>658</v>
      </c>
      <c r="H66" s="304">
        <v>681</v>
      </c>
      <c r="I66" s="304" t="s">
        <v>918</v>
      </c>
      <c r="J66" s="305" t="s">
        <v>892</v>
      </c>
      <c r="K66" s="304">
        <f t="shared" ref="K66" si="58">H66-F66</f>
        <v>8</v>
      </c>
      <c r="L66" s="306">
        <f t="shared" ref="L66" si="59">(H66*N66)*0.07%</f>
        <v>476.70000000000005</v>
      </c>
      <c r="M66" s="307">
        <f t="shared" ref="M66" si="60">(K66*N66)-L66</f>
        <v>7523.3</v>
      </c>
      <c r="N66" s="304">
        <v>1000</v>
      </c>
      <c r="O66" s="305" t="s">
        <v>556</v>
      </c>
      <c r="P66" s="300">
        <v>44761</v>
      </c>
      <c r="Q66" s="222"/>
      <c r="R66" s="226" t="s">
        <v>830</v>
      </c>
      <c r="S66" s="219"/>
      <c r="T66" s="219"/>
      <c r="U66" s="219"/>
      <c r="V66" s="219"/>
      <c r="W66" s="219"/>
      <c r="X66" s="219"/>
      <c r="Y66" s="219"/>
      <c r="Z66" s="219"/>
      <c r="AA66" s="219"/>
      <c r="AB66" s="219"/>
      <c r="AC66" s="219"/>
      <c r="AD66" s="219"/>
      <c r="AE66" s="219"/>
      <c r="AF66" s="266"/>
      <c r="AG66" s="263"/>
      <c r="AH66" s="222"/>
      <c r="AI66" s="222"/>
      <c r="AJ66" s="266"/>
      <c r="AK66" s="266"/>
      <c r="AL66" s="266"/>
    </row>
    <row r="67" spans="1:38" s="220" customFormat="1" ht="13.15" hidden="1" customHeight="1">
      <c r="A67" s="301">
        <v>24</v>
      </c>
      <c r="B67" s="300">
        <v>44760</v>
      </c>
      <c r="C67" s="303"/>
      <c r="D67" s="303" t="s">
        <v>929</v>
      </c>
      <c r="E67" s="301" t="s">
        <v>558</v>
      </c>
      <c r="F67" s="301">
        <v>6060</v>
      </c>
      <c r="G67" s="301">
        <v>5950</v>
      </c>
      <c r="H67" s="304">
        <v>6145</v>
      </c>
      <c r="I67" s="304" t="s">
        <v>930</v>
      </c>
      <c r="J67" s="305" t="s">
        <v>939</v>
      </c>
      <c r="K67" s="304">
        <f t="shared" ref="K67" si="61">H67-F67</f>
        <v>85</v>
      </c>
      <c r="L67" s="306">
        <f t="shared" ref="L67" si="62">(H67*N67)*0.07%</f>
        <v>537.68750000000011</v>
      </c>
      <c r="M67" s="307">
        <f t="shared" ref="M67" si="63">(K67*N67)-L67</f>
        <v>10087.3125</v>
      </c>
      <c r="N67" s="304">
        <v>125</v>
      </c>
      <c r="O67" s="305" t="s">
        <v>556</v>
      </c>
      <c r="P67" s="300">
        <v>44762</v>
      </c>
      <c r="Q67" s="222"/>
      <c r="R67" s="226" t="s">
        <v>557</v>
      </c>
      <c r="S67" s="219"/>
      <c r="T67" s="219"/>
      <c r="U67" s="219"/>
      <c r="V67" s="219"/>
      <c r="W67" s="219"/>
      <c r="X67" s="219"/>
      <c r="Y67" s="219"/>
      <c r="Z67" s="219"/>
      <c r="AA67" s="219"/>
      <c r="AB67" s="219"/>
      <c r="AC67" s="219"/>
      <c r="AD67" s="219"/>
      <c r="AE67" s="219"/>
      <c r="AF67" s="266"/>
      <c r="AG67" s="263"/>
      <c r="AH67" s="222"/>
      <c r="AI67" s="222"/>
      <c r="AJ67" s="266"/>
      <c r="AK67" s="266"/>
      <c r="AL67" s="266"/>
    </row>
    <row r="68" spans="1:38" s="220" customFormat="1" ht="13.15" hidden="1" customHeight="1">
      <c r="A68" s="301">
        <v>25</v>
      </c>
      <c r="B68" s="300">
        <v>44760</v>
      </c>
      <c r="C68" s="303"/>
      <c r="D68" s="303" t="s">
        <v>836</v>
      </c>
      <c r="E68" s="301" t="s">
        <v>558</v>
      </c>
      <c r="F68" s="301">
        <v>2280</v>
      </c>
      <c r="G68" s="301">
        <v>2230</v>
      </c>
      <c r="H68" s="304">
        <v>2300</v>
      </c>
      <c r="I68" s="304" t="s">
        <v>931</v>
      </c>
      <c r="J68" s="305" t="s">
        <v>833</v>
      </c>
      <c r="K68" s="304">
        <f t="shared" ref="K68" si="64">H68-F68</f>
        <v>20</v>
      </c>
      <c r="L68" s="306">
        <f t="shared" ref="L68" si="65">(H68*N68)*0.07%</f>
        <v>402.50000000000006</v>
      </c>
      <c r="M68" s="307">
        <f t="shared" ref="M68" si="66">(K68*N68)-L68</f>
        <v>4597.5</v>
      </c>
      <c r="N68" s="304">
        <v>250</v>
      </c>
      <c r="O68" s="305" t="s">
        <v>556</v>
      </c>
      <c r="P68" s="300">
        <v>44762</v>
      </c>
      <c r="Q68" s="222"/>
      <c r="R68" s="226" t="s">
        <v>830</v>
      </c>
      <c r="S68" s="219"/>
      <c r="T68" s="219"/>
      <c r="U68" s="219"/>
      <c r="V68" s="219"/>
      <c r="W68" s="219"/>
      <c r="X68" s="219"/>
      <c r="Y68" s="219"/>
      <c r="Z68" s="219"/>
      <c r="AA68" s="219"/>
      <c r="AB68" s="219"/>
      <c r="AC68" s="219"/>
      <c r="AD68" s="219"/>
      <c r="AE68" s="219"/>
      <c r="AF68" s="266"/>
      <c r="AG68" s="263"/>
      <c r="AH68" s="222"/>
      <c r="AI68" s="222"/>
      <c r="AJ68" s="266"/>
      <c r="AK68" s="266"/>
      <c r="AL68" s="266"/>
    </row>
    <row r="69" spans="1:38" s="220" customFormat="1" ht="13.15" hidden="1" customHeight="1">
      <c r="A69" s="301">
        <v>26</v>
      </c>
      <c r="B69" s="300">
        <v>44760</v>
      </c>
      <c r="C69" s="303"/>
      <c r="D69" s="303" t="s">
        <v>934</v>
      </c>
      <c r="E69" s="301" t="s">
        <v>558</v>
      </c>
      <c r="F69" s="301">
        <v>237.5</v>
      </c>
      <c r="G69" s="301">
        <v>229</v>
      </c>
      <c r="H69" s="304">
        <v>248</v>
      </c>
      <c r="I69" s="304" t="s">
        <v>932</v>
      </c>
      <c r="J69" s="305" t="s">
        <v>887</v>
      </c>
      <c r="K69" s="304">
        <f t="shared" ref="K69" si="67">H69-F69</f>
        <v>10.5</v>
      </c>
      <c r="L69" s="306">
        <f t="shared" ref="L69" si="68">(H69*N69)*0.07%</f>
        <v>269.08000000000004</v>
      </c>
      <c r="M69" s="307">
        <f t="shared" ref="M69" si="69">(K69*N69)-L69</f>
        <v>16005.92</v>
      </c>
      <c r="N69" s="304">
        <v>1550</v>
      </c>
      <c r="O69" s="305" t="s">
        <v>556</v>
      </c>
      <c r="P69" s="300">
        <v>44762</v>
      </c>
      <c r="Q69" s="222"/>
      <c r="R69" s="226" t="s">
        <v>557</v>
      </c>
      <c r="S69" s="219"/>
      <c r="T69" s="219"/>
      <c r="U69" s="219"/>
      <c r="V69" s="219"/>
      <c r="W69" s="219"/>
      <c r="X69" s="219"/>
      <c r="Y69" s="219"/>
      <c r="Z69" s="219"/>
      <c r="AA69" s="219"/>
      <c r="AB69" s="219"/>
      <c r="AC69" s="219"/>
      <c r="AD69" s="219"/>
      <c r="AE69" s="219"/>
      <c r="AF69" s="266"/>
      <c r="AG69" s="263"/>
      <c r="AH69" s="222"/>
      <c r="AI69" s="222"/>
      <c r="AJ69" s="266"/>
      <c r="AK69" s="266"/>
      <c r="AL69" s="266"/>
    </row>
    <row r="70" spans="1:38" s="220" customFormat="1" ht="13.15" hidden="1" customHeight="1">
      <c r="A70" s="355">
        <v>27</v>
      </c>
      <c r="B70" s="343">
        <v>44761</v>
      </c>
      <c r="C70" s="356"/>
      <c r="D70" s="356" t="s">
        <v>937</v>
      </c>
      <c r="E70" s="355" t="s">
        <v>558</v>
      </c>
      <c r="F70" s="355">
        <v>1217</v>
      </c>
      <c r="G70" s="355">
        <v>1200</v>
      </c>
      <c r="H70" s="340">
        <v>1201</v>
      </c>
      <c r="I70" s="340" t="s">
        <v>938</v>
      </c>
      <c r="J70" s="339" t="s">
        <v>940</v>
      </c>
      <c r="K70" s="340">
        <f t="shared" ref="K70" si="70">H70-F70</f>
        <v>-16</v>
      </c>
      <c r="L70" s="341">
        <f t="shared" ref="L70:L74" si="71">(H70*N70)*0.07%</f>
        <v>609.50750000000005</v>
      </c>
      <c r="M70" s="342">
        <f t="shared" ref="M70:M74" si="72">(K70*N70)-L70</f>
        <v>-12209.5075</v>
      </c>
      <c r="N70" s="340">
        <v>725</v>
      </c>
      <c r="O70" s="339" t="s">
        <v>568</v>
      </c>
      <c r="P70" s="343">
        <v>44761</v>
      </c>
      <c r="Q70" s="222"/>
      <c r="R70" s="226" t="s">
        <v>830</v>
      </c>
      <c r="S70" s="219"/>
      <c r="T70" s="219"/>
      <c r="U70" s="219"/>
      <c r="V70" s="219"/>
      <c r="W70" s="219"/>
      <c r="X70" s="219"/>
      <c r="Y70" s="219"/>
      <c r="Z70" s="219"/>
      <c r="AA70" s="219"/>
      <c r="AB70" s="219"/>
      <c r="AC70" s="219"/>
      <c r="AD70" s="219"/>
      <c r="AE70" s="219"/>
      <c r="AF70" s="266"/>
      <c r="AG70" s="263"/>
      <c r="AH70" s="222"/>
      <c r="AI70" s="222"/>
      <c r="AJ70" s="266"/>
      <c r="AK70" s="266"/>
      <c r="AL70" s="266"/>
    </row>
    <row r="71" spans="1:38" s="220" customFormat="1" ht="13.15" hidden="1" customHeight="1">
      <c r="A71" s="355">
        <v>28</v>
      </c>
      <c r="B71" s="343">
        <v>44762</v>
      </c>
      <c r="C71" s="356"/>
      <c r="D71" s="356" t="s">
        <v>941</v>
      </c>
      <c r="E71" s="355" t="s">
        <v>893</v>
      </c>
      <c r="F71" s="355">
        <v>2705</v>
      </c>
      <c r="G71" s="355">
        <v>2750</v>
      </c>
      <c r="H71" s="340">
        <v>2750</v>
      </c>
      <c r="I71" s="340" t="s">
        <v>942</v>
      </c>
      <c r="J71" s="339" t="s">
        <v>945</v>
      </c>
      <c r="K71" s="340">
        <f>F71-H71</f>
        <v>-45</v>
      </c>
      <c r="L71" s="341">
        <f t="shared" si="71"/>
        <v>529.37500000000011</v>
      </c>
      <c r="M71" s="342">
        <f t="shared" si="72"/>
        <v>-12904.375</v>
      </c>
      <c r="N71" s="340">
        <v>275</v>
      </c>
      <c r="O71" s="339" t="s">
        <v>568</v>
      </c>
      <c r="P71" s="343">
        <v>44763</v>
      </c>
      <c r="Q71" s="222"/>
      <c r="R71" s="226" t="s">
        <v>557</v>
      </c>
      <c r="S71" s="219"/>
      <c r="T71" s="219"/>
      <c r="U71" s="219"/>
      <c r="V71" s="219"/>
      <c r="W71" s="219"/>
      <c r="X71" s="219"/>
      <c r="Y71" s="219"/>
      <c r="Z71" s="219"/>
      <c r="AA71" s="219"/>
      <c r="AB71" s="219"/>
      <c r="AC71" s="219"/>
      <c r="AD71" s="219"/>
      <c r="AE71" s="219"/>
      <c r="AF71" s="266"/>
      <c r="AG71" s="263"/>
      <c r="AH71" s="222"/>
      <c r="AI71" s="222"/>
      <c r="AJ71" s="266"/>
      <c r="AK71" s="266"/>
      <c r="AL71" s="266"/>
    </row>
    <row r="72" spans="1:38" s="220" customFormat="1" ht="13.15" hidden="1" customHeight="1">
      <c r="A72" s="355">
        <v>29</v>
      </c>
      <c r="B72" s="343">
        <v>44762</v>
      </c>
      <c r="C72" s="356"/>
      <c r="D72" s="356" t="s">
        <v>943</v>
      </c>
      <c r="E72" s="355" t="s">
        <v>558</v>
      </c>
      <c r="F72" s="355">
        <v>1855</v>
      </c>
      <c r="G72" s="355">
        <v>1810</v>
      </c>
      <c r="H72" s="340">
        <v>1812</v>
      </c>
      <c r="I72" s="340" t="s">
        <v>944</v>
      </c>
      <c r="J72" s="339" t="s">
        <v>908</v>
      </c>
      <c r="K72" s="340">
        <f t="shared" ref="K72:K74" si="73">H72-F72</f>
        <v>-43</v>
      </c>
      <c r="L72" s="341">
        <f t="shared" si="71"/>
        <v>348.81000000000006</v>
      </c>
      <c r="M72" s="342">
        <f t="shared" si="72"/>
        <v>-12173.81</v>
      </c>
      <c r="N72" s="340">
        <v>275</v>
      </c>
      <c r="O72" s="339" t="s">
        <v>568</v>
      </c>
      <c r="P72" s="343">
        <v>44763</v>
      </c>
      <c r="Q72" s="222"/>
      <c r="R72" s="226" t="s">
        <v>830</v>
      </c>
      <c r="S72" s="219"/>
      <c r="T72" s="219"/>
      <c r="U72" s="219"/>
      <c r="V72" s="219"/>
      <c r="W72" s="219"/>
      <c r="X72" s="219"/>
      <c r="Y72" s="219"/>
      <c r="Z72" s="219"/>
      <c r="AA72" s="219"/>
      <c r="AB72" s="219"/>
      <c r="AC72" s="219"/>
      <c r="AD72" s="219"/>
      <c r="AE72" s="219"/>
      <c r="AF72" s="266"/>
      <c r="AG72" s="263"/>
      <c r="AH72" s="222"/>
      <c r="AI72" s="222"/>
      <c r="AJ72" s="266"/>
      <c r="AK72" s="266"/>
      <c r="AL72" s="266"/>
    </row>
    <row r="73" spans="1:38" s="220" customFormat="1" ht="13.15" hidden="1" customHeight="1">
      <c r="A73" s="357">
        <v>30</v>
      </c>
      <c r="B73" s="349">
        <v>44763</v>
      </c>
      <c r="C73" s="359"/>
      <c r="D73" s="359" t="s">
        <v>946</v>
      </c>
      <c r="E73" s="357" t="s">
        <v>558</v>
      </c>
      <c r="F73" s="357">
        <v>973</v>
      </c>
      <c r="G73" s="357">
        <v>953</v>
      </c>
      <c r="H73" s="346">
        <v>974</v>
      </c>
      <c r="I73" s="346" t="s">
        <v>947</v>
      </c>
      <c r="J73" s="345" t="s">
        <v>783</v>
      </c>
      <c r="K73" s="346">
        <f t="shared" si="73"/>
        <v>1</v>
      </c>
      <c r="L73" s="347">
        <f t="shared" si="71"/>
        <v>443.17000000000007</v>
      </c>
      <c r="M73" s="348">
        <f t="shared" si="72"/>
        <v>206.82999999999993</v>
      </c>
      <c r="N73" s="346">
        <v>650</v>
      </c>
      <c r="O73" s="345" t="s">
        <v>677</v>
      </c>
      <c r="P73" s="349">
        <v>44767</v>
      </c>
      <c r="Q73" s="222"/>
      <c r="R73" s="226" t="s">
        <v>557</v>
      </c>
      <c r="S73" s="219"/>
      <c r="T73" s="219"/>
      <c r="U73" s="219"/>
      <c r="V73" s="219"/>
      <c r="W73" s="219"/>
      <c r="X73" s="219"/>
      <c r="Y73" s="219"/>
      <c r="Z73" s="219"/>
      <c r="AA73" s="219"/>
      <c r="AB73" s="219"/>
      <c r="AC73" s="219"/>
      <c r="AD73" s="219"/>
      <c r="AE73" s="219"/>
      <c r="AF73" s="266"/>
      <c r="AG73" s="263"/>
      <c r="AH73" s="222"/>
      <c r="AI73" s="222"/>
      <c r="AJ73" s="266"/>
      <c r="AK73" s="266"/>
      <c r="AL73" s="266"/>
    </row>
    <row r="74" spans="1:38" s="220" customFormat="1" ht="13.15" hidden="1" customHeight="1">
      <c r="A74" s="301">
        <v>31</v>
      </c>
      <c r="B74" s="300">
        <v>44767</v>
      </c>
      <c r="C74" s="303"/>
      <c r="D74" s="303" t="s">
        <v>948</v>
      </c>
      <c r="E74" s="301" t="s">
        <v>558</v>
      </c>
      <c r="F74" s="301">
        <v>2320</v>
      </c>
      <c r="G74" s="301">
        <v>2270</v>
      </c>
      <c r="H74" s="304">
        <v>2349</v>
      </c>
      <c r="I74" s="304" t="s">
        <v>949</v>
      </c>
      <c r="J74" s="305" t="s">
        <v>951</v>
      </c>
      <c r="K74" s="304">
        <f t="shared" si="73"/>
        <v>29</v>
      </c>
      <c r="L74" s="306">
        <f t="shared" si="71"/>
        <v>411.07500000000005</v>
      </c>
      <c r="M74" s="307">
        <f t="shared" si="72"/>
        <v>6838.9250000000002</v>
      </c>
      <c r="N74" s="304">
        <v>250</v>
      </c>
      <c r="O74" s="305" t="s">
        <v>556</v>
      </c>
      <c r="P74" s="300">
        <v>44769</v>
      </c>
      <c r="Q74" s="222"/>
      <c r="R74" s="226" t="s">
        <v>557</v>
      </c>
      <c r="S74" s="219"/>
      <c r="T74" s="219"/>
      <c r="U74" s="219"/>
      <c r="V74" s="219"/>
      <c r="W74" s="219"/>
      <c r="X74" s="219"/>
      <c r="Y74" s="219"/>
      <c r="Z74" s="219"/>
      <c r="AA74" s="219"/>
      <c r="AB74" s="219"/>
      <c r="AC74" s="219"/>
      <c r="AD74" s="219"/>
      <c r="AE74" s="219"/>
      <c r="AF74" s="266"/>
      <c r="AG74" s="263"/>
      <c r="AH74" s="222"/>
      <c r="AI74" s="222"/>
      <c r="AJ74" s="266"/>
      <c r="AK74" s="266"/>
      <c r="AL74" s="266"/>
    </row>
    <row r="75" spans="1:38" s="220" customFormat="1" ht="13.15" hidden="1" customHeight="1">
      <c r="A75" s="355">
        <v>32</v>
      </c>
      <c r="B75" s="343">
        <v>44768</v>
      </c>
      <c r="C75" s="356"/>
      <c r="D75" s="356" t="s">
        <v>950</v>
      </c>
      <c r="E75" s="355" t="s">
        <v>558</v>
      </c>
      <c r="F75" s="355">
        <v>773.5</v>
      </c>
      <c r="G75" s="355">
        <v>758</v>
      </c>
      <c r="H75" s="340">
        <v>761</v>
      </c>
      <c r="I75" s="340" t="s">
        <v>666</v>
      </c>
      <c r="J75" s="339" t="s">
        <v>903</v>
      </c>
      <c r="K75" s="340">
        <f t="shared" ref="K75:K78" si="74">H75-F75</f>
        <v>-12.5</v>
      </c>
      <c r="L75" s="341">
        <f t="shared" ref="L75:L78" si="75">(H75*N75)*0.07%</f>
        <v>452.79500000000007</v>
      </c>
      <c r="M75" s="342">
        <f t="shared" ref="M75:M78" si="76">(K75*N75)-L75</f>
        <v>-11077.795</v>
      </c>
      <c r="N75" s="340">
        <v>850</v>
      </c>
      <c r="O75" s="339" t="s">
        <v>568</v>
      </c>
      <c r="P75" s="343">
        <v>44768</v>
      </c>
      <c r="Q75" s="222"/>
      <c r="R75" s="226" t="s">
        <v>830</v>
      </c>
      <c r="S75" s="219"/>
      <c r="T75" s="219"/>
      <c r="U75" s="219"/>
      <c r="V75" s="219"/>
      <c r="W75" s="219"/>
      <c r="X75" s="219"/>
      <c r="Y75" s="219"/>
      <c r="Z75" s="219"/>
      <c r="AA75" s="219"/>
      <c r="AB75" s="219"/>
      <c r="AC75" s="219"/>
      <c r="AD75" s="219"/>
      <c r="AE75" s="219"/>
      <c r="AF75" s="266"/>
      <c r="AG75" s="263"/>
      <c r="AH75" s="222"/>
      <c r="AI75" s="222"/>
      <c r="AJ75" s="266"/>
      <c r="AK75" s="266"/>
      <c r="AL75" s="266"/>
    </row>
    <row r="76" spans="1:38" s="220" customFormat="1" ht="13.15" hidden="1" customHeight="1">
      <c r="A76" s="301">
        <v>33</v>
      </c>
      <c r="B76" s="300">
        <v>44770</v>
      </c>
      <c r="C76" s="303"/>
      <c r="D76" s="303" t="s">
        <v>952</v>
      </c>
      <c r="E76" s="301" t="s">
        <v>558</v>
      </c>
      <c r="F76" s="301">
        <v>2240</v>
      </c>
      <c r="G76" s="301">
        <v>2170</v>
      </c>
      <c r="H76" s="304">
        <v>2290</v>
      </c>
      <c r="I76" s="304" t="s">
        <v>953</v>
      </c>
      <c r="J76" s="305" t="s">
        <v>958</v>
      </c>
      <c r="K76" s="304">
        <f t="shared" si="74"/>
        <v>50</v>
      </c>
      <c r="L76" s="306">
        <f t="shared" si="75"/>
        <v>280.52500000000003</v>
      </c>
      <c r="M76" s="307">
        <f t="shared" si="76"/>
        <v>8469.4750000000004</v>
      </c>
      <c r="N76" s="304">
        <v>175</v>
      </c>
      <c r="O76" s="305" t="s">
        <v>556</v>
      </c>
      <c r="P76" s="300">
        <v>44771</v>
      </c>
      <c r="Q76" s="222"/>
      <c r="R76" s="226" t="s">
        <v>830</v>
      </c>
      <c r="S76" s="219"/>
      <c r="T76" s="219"/>
      <c r="U76" s="219"/>
      <c r="V76" s="219"/>
      <c r="W76" s="219"/>
      <c r="X76" s="219"/>
      <c r="Y76" s="219"/>
      <c r="Z76" s="219"/>
      <c r="AA76" s="219"/>
      <c r="AB76" s="219"/>
      <c r="AC76" s="219"/>
      <c r="AD76" s="219"/>
      <c r="AE76" s="219"/>
      <c r="AF76" s="266"/>
      <c r="AG76" s="263"/>
      <c r="AH76" s="222"/>
      <c r="AI76" s="222"/>
      <c r="AJ76" s="266"/>
      <c r="AK76" s="266"/>
      <c r="AL76" s="266"/>
    </row>
    <row r="77" spans="1:38" s="220" customFormat="1" ht="13.15" hidden="1" customHeight="1">
      <c r="A77" s="301">
        <v>34</v>
      </c>
      <c r="B77" s="300">
        <v>44770</v>
      </c>
      <c r="C77" s="303"/>
      <c r="D77" s="303" t="s">
        <v>954</v>
      </c>
      <c r="E77" s="301" t="s">
        <v>558</v>
      </c>
      <c r="F77" s="301">
        <v>1031</v>
      </c>
      <c r="G77" s="301">
        <v>1005</v>
      </c>
      <c r="H77" s="304">
        <v>1049</v>
      </c>
      <c r="I77" s="304" t="s">
        <v>955</v>
      </c>
      <c r="J77" s="305" t="s">
        <v>959</v>
      </c>
      <c r="K77" s="304">
        <f t="shared" si="74"/>
        <v>18</v>
      </c>
      <c r="L77" s="306">
        <f t="shared" si="75"/>
        <v>367.15000000000003</v>
      </c>
      <c r="M77" s="307">
        <f t="shared" si="76"/>
        <v>8632.85</v>
      </c>
      <c r="N77" s="304">
        <v>500</v>
      </c>
      <c r="O77" s="305" t="s">
        <v>556</v>
      </c>
      <c r="P77" s="300">
        <v>44771</v>
      </c>
      <c r="Q77" s="222"/>
      <c r="R77" s="226" t="s">
        <v>557</v>
      </c>
      <c r="S77" s="219"/>
      <c r="T77" s="219"/>
      <c r="U77" s="219"/>
      <c r="V77" s="219"/>
      <c r="W77" s="219"/>
      <c r="X77" s="219"/>
      <c r="Y77" s="219"/>
      <c r="Z77" s="219"/>
      <c r="AA77" s="219"/>
      <c r="AB77" s="219"/>
      <c r="AC77" s="219"/>
      <c r="AD77" s="219"/>
      <c r="AE77" s="219"/>
      <c r="AF77" s="266"/>
      <c r="AG77" s="263"/>
      <c r="AH77" s="222"/>
      <c r="AI77" s="222"/>
      <c r="AJ77" s="266"/>
      <c r="AK77" s="266"/>
      <c r="AL77" s="266"/>
    </row>
    <row r="78" spans="1:38" s="220" customFormat="1" ht="13.15" hidden="1" customHeight="1">
      <c r="A78" s="301">
        <v>35</v>
      </c>
      <c r="B78" s="300">
        <v>44770</v>
      </c>
      <c r="C78" s="303"/>
      <c r="D78" s="303" t="s">
        <v>948</v>
      </c>
      <c r="E78" s="301" t="s">
        <v>558</v>
      </c>
      <c r="F78" s="301">
        <v>2400</v>
      </c>
      <c r="G78" s="301">
        <v>2349</v>
      </c>
      <c r="H78" s="304">
        <v>2435</v>
      </c>
      <c r="I78" s="304" t="s">
        <v>956</v>
      </c>
      <c r="J78" s="305" t="s">
        <v>960</v>
      </c>
      <c r="K78" s="304">
        <f t="shared" si="74"/>
        <v>35</v>
      </c>
      <c r="L78" s="306">
        <f t="shared" si="75"/>
        <v>426.12500000000006</v>
      </c>
      <c r="M78" s="307">
        <f t="shared" si="76"/>
        <v>8323.875</v>
      </c>
      <c r="N78" s="304">
        <v>250</v>
      </c>
      <c r="O78" s="305" t="s">
        <v>556</v>
      </c>
      <c r="P78" s="300">
        <v>44771</v>
      </c>
      <c r="Q78" s="222"/>
      <c r="R78" s="226" t="s">
        <v>830</v>
      </c>
      <c r="S78" s="219"/>
      <c r="T78" s="219"/>
      <c r="U78" s="219"/>
      <c r="V78" s="219"/>
      <c r="W78" s="219"/>
      <c r="X78" s="219"/>
      <c r="Y78" s="219"/>
      <c r="Z78" s="219"/>
      <c r="AA78" s="219"/>
      <c r="AB78" s="219"/>
      <c r="AC78" s="219"/>
      <c r="AD78" s="219"/>
      <c r="AE78" s="219"/>
      <c r="AF78" s="266"/>
      <c r="AG78" s="263"/>
      <c r="AH78" s="222"/>
      <c r="AI78" s="222"/>
      <c r="AJ78" s="266"/>
      <c r="AK78" s="266"/>
      <c r="AL78" s="266"/>
    </row>
    <row r="79" spans="1:38" s="220" customFormat="1" ht="13.15" hidden="1" customHeight="1">
      <c r="A79" s="301">
        <v>36</v>
      </c>
      <c r="B79" s="300">
        <v>44771</v>
      </c>
      <c r="C79" s="303"/>
      <c r="D79" s="303" t="s">
        <v>961</v>
      </c>
      <c r="E79" s="301" t="s">
        <v>893</v>
      </c>
      <c r="F79" s="301">
        <v>535</v>
      </c>
      <c r="G79" s="301">
        <v>544</v>
      </c>
      <c r="H79" s="304">
        <v>529.5</v>
      </c>
      <c r="I79" s="304" t="s">
        <v>962</v>
      </c>
      <c r="J79" s="305" t="s">
        <v>963</v>
      </c>
      <c r="K79" s="304">
        <f>F79-H79</f>
        <v>5.5</v>
      </c>
      <c r="L79" s="306">
        <f t="shared" ref="L79:L80" si="77">(H79*N79)*0.07%</f>
        <v>555.97500000000014</v>
      </c>
      <c r="M79" s="307">
        <f t="shared" ref="M79:M80" si="78">(K79*N79)-L79</f>
        <v>7694.0249999999996</v>
      </c>
      <c r="N79" s="304">
        <v>1500</v>
      </c>
      <c r="O79" s="305" t="s">
        <v>556</v>
      </c>
      <c r="P79" s="300">
        <v>44771</v>
      </c>
      <c r="Q79" s="222"/>
      <c r="R79" s="226" t="s">
        <v>557</v>
      </c>
      <c r="S79" s="219"/>
      <c r="T79" s="219"/>
      <c r="U79" s="219"/>
      <c r="V79" s="219"/>
      <c r="W79" s="219"/>
      <c r="X79" s="219"/>
      <c r="Y79" s="219"/>
      <c r="Z79" s="219"/>
      <c r="AA79" s="219"/>
      <c r="AB79" s="219"/>
      <c r="AC79" s="219"/>
      <c r="AD79" s="219"/>
      <c r="AE79" s="219"/>
      <c r="AF79" s="266"/>
      <c r="AG79" s="263"/>
      <c r="AH79" s="222"/>
      <c r="AI79" s="222"/>
      <c r="AJ79" s="266"/>
      <c r="AK79" s="266"/>
      <c r="AL79" s="266"/>
    </row>
    <row r="80" spans="1:38" s="220" customFormat="1" ht="13.15" customHeight="1">
      <c r="A80" s="301">
        <v>1</v>
      </c>
      <c r="B80" s="300">
        <v>44771</v>
      </c>
      <c r="C80" s="303"/>
      <c r="D80" s="303" t="s">
        <v>964</v>
      </c>
      <c r="E80" s="301" t="s">
        <v>558</v>
      </c>
      <c r="F80" s="301">
        <v>159.35</v>
      </c>
      <c r="G80" s="301">
        <v>155</v>
      </c>
      <c r="H80" s="304">
        <v>162.30000000000001</v>
      </c>
      <c r="I80" s="304" t="s">
        <v>965</v>
      </c>
      <c r="J80" s="305" t="s">
        <v>973</v>
      </c>
      <c r="K80" s="304">
        <f t="shared" ref="K80" si="79">H80-F80</f>
        <v>2.9500000000000171</v>
      </c>
      <c r="L80" s="306">
        <f t="shared" si="77"/>
        <v>426.03750000000008</v>
      </c>
      <c r="M80" s="307">
        <f t="shared" si="78"/>
        <v>10636.462500000063</v>
      </c>
      <c r="N80" s="304">
        <v>3750</v>
      </c>
      <c r="O80" s="305" t="s">
        <v>556</v>
      </c>
      <c r="P80" s="300">
        <v>44774</v>
      </c>
      <c r="Q80" s="222"/>
      <c r="R80" s="226" t="s">
        <v>557</v>
      </c>
      <c r="S80" s="219"/>
      <c r="T80" s="219"/>
      <c r="U80" s="219"/>
      <c r="V80" s="219"/>
      <c r="W80" s="219"/>
      <c r="X80" s="219"/>
      <c r="Y80" s="219"/>
      <c r="Z80" s="219"/>
      <c r="AA80" s="219"/>
      <c r="AB80" s="219"/>
      <c r="AC80" s="219"/>
      <c r="AD80" s="219"/>
      <c r="AE80" s="219"/>
      <c r="AF80" s="266"/>
      <c r="AG80" s="263"/>
      <c r="AH80" s="222"/>
      <c r="AI80" s="222"/>
      <c r="AJ80" s="266"/>
      <c r="AK80" s="266"/>
      <c r="AL80" s="266"/>
    </row>
    <row r="81" spans="1:38" s="220" customFormat="1" ht="13.15" customHeight="1">
      <c r="A81" s="437">
        <v>2</v>
      </c>
      <c r="B81" s="444">
        <v>44771</v>
      </c>
      <c r="C81" s="356"/>
      <c r="D81" s="356" t="s">
        <v>966</v>
      </c>
      <c r="E81" s="355" t="s">
        <v>893</v>
      </c>
      <c r="F81" s="355">
        <v>17130</v>
      </c>
      <c r="G81" s="437">
        <v>17350</v>
      </c>
      <c r="H81" s="340">
        <v>17350</v>
      </c>
      <c r="I81" s="439">
        <v>16900</v>
      </c>
      <c r="J81" s="442" t="s">
        <v>972</v>
      </c>
      <c r="K81" s="367">
        <f>F81-H81</f>
        <v>-220</v>
      </c>
      <c r="L81" s="341">
        <f t="shared" ref="L81" si="80">(H81*N81)*0.07%</f>
        <v>607.25000000000011</v>
      </c>
      <c r="M81" s="437">
        <f>(-171.5*N81)-707</f>
        <v>-9282</v>
      </c>
      <c r="N81" s="437">
        <v>50</v>
      </c>
      <c r="O81" s="439" t="s">
        <v>568</v>
      </c>
      <c r="P81" s="441">
        <v>44774</v>
      </c>
      <c r="Q81" s="222"/>
      <c r="R81" s="226" t="s">
        <v>557</v>
      </c>
      <c r="S81" s="219"/>
      <c r="T81" s="219"/>
      <c r="U81" s="219"/>
      <c r="V81" s="219"/>
      <c r="W81" s="219"/>
      <c r="X81" s="219"/>
      <c r="Y81" s="219"/>
      <c r="Z81" s="219"/>
      <c r="AA81" s="219"/>
      <c r="AB81" s="219"/>
      <c r="AC81" s="219"/>
      <c r="AD81" s="219"/>
      <c r="AE81" s="219"/>
      <c r="AF81" s="266"/>
      <c r="AG81" s="263"/>
      <c r="AH81" s="222"/>
      <c r="AI81" s="222"/>
      <c r="AJ81" s="266"/>
      <c r="AK81" s="266"/>
      <c r="AL81" s="266"/>
    </row>
    <row r="82" spans="1:38" s="220" customFormat="1" ht="13.15" customHeight="1">
      <c r="A82" s="438"/>
      <c r="B82" s="445"/>
      <c r="C82" s="356"/>
      <c r="D82" s="356" t="s">
        <v>967</v>
      </c>
      <c r="E82" s="355" t="s">
        <v>893</v>
      </c>
      <c r="F82" s="355">
        <v>67.5</v>
      </c>
      <c r="G82" s="438"/>
      <c r="H82" s="340">
        <v>19</v>
      </c>
      <c r="I82" s="440"/>
      <c r="J82" s="443"/>
      <c r="K82" s="367">
        <f>F82-H82</f>
        <v>48.5</v>
      </c>
      <c r="L82" s="355">
        <v>100</v>
      </c>
      <c r="M82" s="438"/>
      <c r="N82" s="438"/>
      <c r="O82" s="440"/>
      <c r="P82" s="440"/>
      <c r="Q82" s="222"/>
      <c r="R82" s="226"/>
      <c r="S82" s="219"/>
      <c r="T82" s="219"/>
      <c r="U82" s="219"/>
      <c r="V82" s="219"/>
      <c r="W82" s="219"/>
      <c r="X82" s="219"/>
      <c r="Y82" s="219"/>
      <c r="Z82" s="219"/>
      <c r="AA82" s="219"/>
      <c r="AB82" s="219"/>
      <c r="AC82" s="219"/>
      <c r="AD82" s="219"/>
      <c r="AE82" s="219"/>
      <c r="AF82" s="266"/>
      <c r="AG82" s="263"/>
      <c r="AH82" s="222"/>
      <c r="AI82" s="222"/>
      <c r="AJ82" s="266"/>
      <c r="AK82" s="266"/>
      <c r="AL82" s="266"/>
    </row>
    <row r="83" spans="1:38" s="220" customFormat="1" ht="13.15" customHeight="1">
      <c r="A83" s="324">
        <v>3</v>
      </c>
      <c r="B83" s="350">
        <v>44774</v>
      </c>
      <c r="C83" s="303"/>
      <c r="D83" s="303" t="s">
        <v>974</v>
      </c>
      <c r="E83" s="301" t="s">
        <v>558</v>
      </c>
      <c r="F83" s="301">
        <v>1581.5</v>
      </c>
      <c r="G83" s="324">
        <v>1535</v>
      </c>
      <c r="H83" s="304">
        <v>1605</v>
      </c>
      <c r="I83" s="374" t="s">
        <v>975</v>
      </c>
      <c r="J83" s="305" t="s">
        <v>1007</v>
      </c>
      <c r="K83" s="304">
        <f t="shared" ref="K83" si="81">H83-F83</f>
        <v>23.5</v>
      </c>
      <c r="L83" s="306">
        <f t="shared" ref="L83" si="82">(H83*N83)*0.07%</f>
        <v>393.22500000000008</v>
      </c>
      <c r="M83" s="307">
        <f t="shared" ref="M83" si="83">(K83*N83)-L83</f>
        <v>7831.7749999999996</v>
      </c>
      <c r="N83" s="304">
        <v>350</v>
      </c>
      <c r="O83" s="305" t="s">
        <v>556</v>
      </c>
      <c r="P83" s="300">
        <v>44778</v>
      </c>
      <c r="Q83" s="222"/>
      <c r="R83" s="226" t="s">
        <v>830</v>
      </c>
      <c r="S83" s="219"/>
      <c r="T83" s="219"/>
      <c r="U83" s="219"/>
      <c r="V83" s="219"/>
      <c r="W83" s="219"/>
      <c r="X83" s="219"/>
      <c r="Y83" s="219"/>
      <c r="Z83" s="219"/>
      <c r="AA83" s="219"/>
      <c r="AB83" s="219"/>
      <c r="AC83" s="219"/>
      <c r="AD83" s="219"/>
      <c r="AE83" s="219"/>
      <c r="AF83" s="266"/>
      <c r="AG83" s="263"/>
      <c r="AH83" s="222"/>
      <c r="AI83" s="222"/>
      <c r="AJ83" s="266"/>
      <c r="AK83" s="266"/>
      <c r="AL83" s="266"/>
    </row>
    <row r="84" spans="1:38" s="220" customFormat="1" ht="13.15" customHeight="1">
      <c r="A84" s="301">
        <v>4</v>
      </c>
      <c r="B84" s="300">
        <v>44775</v>
      </c>
      <c r="C84" s="303"/>
      <c r="D84" s="303" t="s">
        <v>984</v>
      </c>
      <c r="E84" s="301" t="s">
        <v>558</v>
      </c>
      <c r="F84" s="301">
        <v>3050</v>
      </c>
      <c r="G84" s="301">
        <v>2995</v>
      </c>
      <c r="H84" s="304">
        <v>3080</v>
      </c>
      <c r="I84" s="304" t="s">
        <v>985</v>
      </c>
      <c r="J84" s="305" t="s">
        <v>571</v>
      </c>
      <c r="K84" s="304">
        <f t="shared" ref="K84" si="84">H84-F84</f>
        <v>30</v>
      </c>
      <c r="L84" s="306">
        <f t="shared" ref="L84" si="85">(H84*N84)*0.07%</f>
        <v>539.00000000000011</v>
      </c>
      <c r="M84" s="307">
        <f t="shared" ref="M84" si="86">(K84*N84)-L84</f>
        <v>6961</v>
      </c>
      <c r="N84" s="304">
        <v>250</v>
      </c>
      <c r="O84" s="305" t="s">
        <v>556</v>
      </c>
      <c r="P84" s="300">
        <v>44776</v>
      </c>
      <c r="Q84" s="222"/>
      <c r="R84" s="226" t="s">
        <v>557</v>
      </c>
      <c r="S84" s="219"/>
      <c r="T84" s="219"/>
      <c r="U84" s="219"/>
      <c r="V84" s="219"/>
      <c r="W84" s="219"/>
      <c r="X84" s="219"/>
      <c r="Y84" s="219"/>
      <c r="Z84" s="219"/>
      <c r="AA84" s="219"/>
      <c r="AB84" s="219"/>
      <c r="AC84" s="219"/>
      <c r="AD84" s="219"/>
      <c r="AE84" s="219"/>
      <c r="AF84" s="266"/>
      <c r="AG84" s="263"/>
      <c r="AH84" s="222"/>
      <c r="AI84" s="222"/>
      <c r="AJ84" s="266"/>
      <c r="AK84" s="266"/>
      <c r="AL84" s="266"/>
    </row>
    <row r="85" spans="1:38" s="220" customFormat="1" ht="13.15" customHeight="1">
      <c r="A85" s="324">
        <v>5</v>
      </c>
      <c r="B85" s="350">
        <v>44776</v>
      </c>
      <c r="C85" s="303"/>
      <c r="D85" s="303" t="s">
        <v>966</v>
      </c>
      <c r="E85" s="301" t="s">
        <v>893</v>
      </c>
      <c r="F85" s="301">
        <v>17370</v>
      </c>
      <c r="G85" s="324">
        <v>17530</v>
      </c>
      <c r="H85" s="304">
        <v>17270</v>
      </c>
      <c r="I85" s="374">
        <v>17000</v>
      </c>
      <c r="J85" s="305" t="s">
        <v>819</v>
      </c>
      <c r="K85" s="304">
        <f>F85-H85</f>
        <v>100</v>
      </c>
      <c r="L85" s="306">
        <f t="shared" ref="L85:L86" si="87">(H85*N85)*0.07%</f>
        <v>604.45000000000005</v>
      </c>
      <c r="M85" s="307">
        <f t="shared" ref="M85:M86" si="88">(K85*N85)-L85</f>
        <v>4395.55</v>
      </c>
      <c r="N85" s="304">
        <v>50</v>
      </c>
      <c r="O85" s="305" t="s">
        <v>556</v>
      </c>
      <c r="P85" s="300">
        <v>44776</v>
      </c>
      <c r="Q85" s="222"/>
      <c r="R85" s="226" t="s">
        <v>557</v>
      </c>
      <c r="S85" s="219"/>
      <c r="T85" s="219"/>
      <c r="U85" s="219"/>
      <c r="V85" s="219"/>
      <c r="W85" s="219"/>
      <c r="X85" s="219"/>
      <c r="Y85" s="219"/>
      <c r="Z85" s="219"/>
      <c r="AA85" s="219"/>
      <c r="AB85" s="219"/>
      <c r="AC85" s="219"/>
      <c r="AD85" s="219"/>
      <c r="AE85" s="219"/>
      <c r="AF85" s="266"/>
      <c r="AG85" s="263"/>
      <c r="AH85" s="222"/>
      <c r="AI85" s="222"/>
      <c r="AJ85" s="266"/>
      <c r="AK85" s="266"/>
      <c r="AL85" s="266"/>
    </row>
    <row r="86" spans="1:38" s="220" customFormat="1" ht="13.15" customHeight="1">
      <c r="A86" s="324">
        <v>6</v>
      </c>
      <c r="B86" s="350">
        <v>44776</v>
      </c>
      <c r="C86" s="303"/>
      <c r="D86" s="303" t="s">
        <v>987</v>
      </c>
      <c r="E86" s="301" t="s">
        <v>893</v>
      </c>
      <c r="F86" s="301">
        <v>1800</v>
      </c>
      <c r="G86" s="324">
        <v>1840</v>
      </c>
      <c r="H86" s="304">
        <v>1787.5</v>
      </c>
      <c r="I86" s="304" t="s">
        <v>988</v>
      </c>
      <c r="J86" s="305" t="s">
        <v>1001</v>
      </c>
      <c r="K86" s="304">
        <f>F86-H86</f>
        <v>12.5</v>
      </c>
      <c r="L86" s="306">
        <f t="shared" si="87"/>
        <v>375.37500000000006</v>
      </c>
      <c r="M86" s="307">
        <f t="shared" si="88"/>
        <v>3374.625</v>
      </c>
      <c r="N86" s="304">
        <v>300</v>
      </c>
      <c r="O86" s="305" t="s">
        <v>556</v>
      </c>
      <c r="P86" s="300">
        <v>44777</v>
      </c>
      <c r="Q86" s="222"/>
      <c r="R86" s="226" t="s">
        <v>557</v>
      </c>
      <c r="S86" s="219"/>
      <c r="T86" s="219"/>
      <c r="U86" s="219"/>
      <c r="V86" s="219"/>
      <c r="W86" s="219"/>
      <c r="X86" s="219"/>
      <c r="Y86" s="219"/>
      <c r="Z86" s="219"/>
      <c r="AA86" s="219"/>
      <c r="AB86" s="219"/>
      <c r="AC86" s="219"/>
      <c r="AD86" s="219"/>
      <c r="AE86" s="219"/>
      <c r="AF86" s="266"/>
      <c r="AG86" s="263"/>
      <c r="AH86" s="222"/>
      <c r="AI86" s="222"/>
      <c r="AJ86" s="266"/>
      <c r="AK86" s="266"/>
      <c r="AL86" s="266"/>
    </row>
    <row r="87" spans="1:38" s="220" customFormat="1" ht="13.15" customHeight="1">
      <c r="A87" s="324">
        <v>7</v>
      </c>
      <c r="B87" s="350">
        <v>44776</v>
      </c>
      <c r="C87" s="303"/>
      <c r="D87" s="303" t="s">
        <v>966</v>
      </c>
      <c r="E87" s="301" t="s">
        <v>893</v>
      </c>
      <c r="F87" s="301">
        <v>17340</v>
      </c>
      <c r="G87" s="324">
        <v>17510</v>
      </c>
      <c r="H87" s="304">
        <v>17210</v>
      </c>
      <c r="I87" s="374">
        <v>17000</v>
      </c>
      <c r="J87" s="305" t="s">
        <v>996</v>
      </c>
      <c r="K87" s="304">
        <f>F87-H87</f>
        <v>130</v>
      </c>
      <c r="L87" s="306">
        <f t="shared" ref="L87:L88" si="89">(H87*N87)*0.07%</f>
        <v>602.35000000000014</v>
      </c>
      <c r="M87" s="307">
        <f t="shared" ref="M87:M88" si="90">(K87*N87)-L87</f>
        <v>5897.65</v>
      </c>
      <c r="N87" s="304">
        <v>50</v>
      </c>
      <c r="O87" s="305" t="s">
        <v>556</v>
      </c>
      <c r="P87" s="300">
        <v>44777</v>
      </c>
      <c r="Q87" s="222"/>
      <c r="R87" s="226" t="s">
        <v>557</v>
      </c>
      <c r="S87" s="219"/>
      <c r="T87" s="219"/>
      <c r="U87" s="219"/>
      <c r="V87" s="219"/>
      <c r="W87" s="219"/>
      <c r="X87" s="219"/>
      <c r="Y87" s="219"/>
      <c r="Z87" s="219"/>
      <c r="AA87" s="219"/>
      <c r="AB87" s="219"/>
      <c r="AC87" s="219"/>
      <c r="AD87" s="219"/>
      <c r="AE87" s="219"/>
      <c r="AF87" s="266"/>
      <c r="AG87" s="263"/>
      <c r="AH87" s="222"/>
      <c r="AI87" s="222"/>
      <c r="AJ87" s="266"/>
      <c r="AK87" s="266"/>
      <c r="AL87" s="266"/>
    </row>
    <row r="88" spans="1:38" s="220" customFormat="1" ht="13.15" customHeight="1">
      <c r="A88" s="380">
        <v>8</v>
      </c>
      <c r="B88" s="382">
        <v>44776</v>
      </c>
      <c r="C88" s="356"/>
      <c r="D88" s="356" t="s">
        <v>989</v>
      </c>
      <c r="E88" s="355" t="s">
        <v>558</v>
      </c>
      <c r="F88" s="355">
        <v>630</v>
      </c>
      <c r="G88" s="380">
        <v>615</v>
      </c>
      <c r="H88" s="340">
        <v>616</v>
      </c>
      <c r="I88" s="381" t="s">
        <v>990</v>
      </c>
      <c r="J88" s="339" t="s">
        <v>997</v>
      </c>
      <c r="K88" s="340">
        <f t="shared" ref="K88" si="91">H88-F88</f>
        <v>-14</v>
      </c>
      <c r="L88" s="341">
        <f t="shared" si="89"/>
        <v>323.40000000000003</v>
      </c>
      <c r="M88" s="342">
        <f t="shared" si="90"/>
        <v>-10823.4</v>
      </c>
      <c r="N88" s="340">
        <v>750</v>
      </c>
      <c r="O88" s="339" t="s">
        <v>568</v>
      </c>
      <c r="P88" s="343">
        <v>44777</v>
      </c>
      <c r="Q88" s="222"/>
      <c r="R88" s="226" t="s">
        <v>830</v>
      </c>
      <c r="S88" s="219"/>
      <c r="T88" s="219"/>
      <c r="U88" s="219"/>
      <c r="V88" s="219"/>
      <c r="W88" s="219"/>
      <c r="X88" s="219"/>
      <c r="Y88" s="219"/>
      <c r="Z88" s="219"/>
      <c r="AA88" s="219"/>
      <c r="AB88" s="219"/>
      <c r="AC88" s="219"/>
      <c r="AD88" s="219"/>
      <c r="AE88" s="219"/>
      <c r="AF88" s="266"/>
      <c r="AG88" s="263"/>
      <c r="AH88" s="222"/>
      <c r="AI88" s="222"/>
      <c r="AJ88" s="266"/>
      <c r="AK88" s="266"/>
      <c r="AL88" s="266"/>
    </row>
    <row r="89" spans="1:38" s="220" customFormat="1" ht="13.15" customHeight="1">
      <c r="A89" s="324">
        <v>9</v>
      </c>
      <c r="B89" s="350">
        <v>44776</v>
      </c>
      <c r="C89" s="303"/>
      <c r="D89" s="303" t="s">
        <v>991</v>
      </c>
      <c r="E89" s="301" t="s">
        <v>558</v>
      </c>
      <c r="F89" s="301">
        <v>2380</v>
      </c>
      <c r="G89" s="324">
        <v>2340</v>
      </c>
      <c r="H89" s="304">
        <v>2415</v>
      </c>
      <c r="I89" s="374" t="s">
        <v>992</v>
      </c>
      <c r="J89" s="305" t="s">
        <v>960</v>
      </c>
      <c r="K89" s="304">
        <f t="shared" ref="K89" si="92">H89-F89</f>
        <v>35</v>
      </c>
      <c r="L89" s="306">
        <f t="shared" ref="L89:L90" si="93">(H89*N89)*0.07%</f>
        <v>507.15000000000009</v>
      </c>
      <c r="M89" s="307">
        <f t="shared" ref="M89:M90" si="94">(K89*N89)-L89</f>
        <v>9992.85</v>
      </c>
      <c r="N89" s="304">
        <v>300</v>
      </c>
      <c r="O89" s="305" t="s">
        <v>556</v>
      </c>
      <c r="P89" s="300">
        <v>44777</v>
      </c>
      <c r="Q89" s="222"/>
      <c r="R89" s="226" t="s">
        <v>557</v>
      </c>
      <c r="S89" s="219"/>
      <c r="T89" s="219"/>
      <c r="U89" s="219"/>
      <c r="V89" s="219"/>
      <c r="W89" s="219"/>
      <c r="X89" s="219"/>
      <c r="Y89" s="219"/>
      <c r="Z89" s="219"/>
      <c r="AA89" s="219"/>
      <c r="AB89" s="219"/>
      <c r="AC89" s="219"/>
      <c r="AD89" s="219"/>
      <c r="AE89" s="219"/>
      <c r="AF89" s="266"/>
      <c r="AG89" s="263"/>
      <c r="AH89" s="222"/>
      <c r="AI89" s="222"/>
      <c r="AJ89" s="266"/>
      <c r="AK89" s="266"/>
      <c r="AL89" s="266"/>
    </row>
    <row r="90" spans="1:38" s="220" customFormat="1" ht="13.15" customHeight="1">
      <c r="A90" s="400">
        <v>10</v>
      </c>
      <c r="B90" s="402">
        <v>44777</v>
      </c>
      <c r="C90" s="356"/>
      <c r="D90" s="356" t="s">
        <v>966</v>
      </c>
      <c r="E90" s="355" t="s">
        <v>893</v>
      </c>
      <c r="F90" s="355">
        <v>17375</v>
      </c>
      <c r="G90" s="400">
        <v>17530</v>
      </c>
      <c r="H90" s="340">
        <v>17530</v>
      </c>
      <c r="I90" s="401">
        <v>17000</v>
      </c>
      <c r="J90" s="339" t="s">
        <v>1016</v>
      </c>
      <c r="K90" s="340">
        <f>F90-H90</f>
        <v>-155</v>
      </c>
      <c r="L90" s="341">
        <f t="shared" si="93"/>
        <v>613.55000000000007</v>
      </c>
      <c r="M90" s="342">
        <f t="shared" si="94"/>
        <v>-8363.5499999999993</v>
      </c>
      <c r="N90" s="340">
        <v>50</v>
      </c>
      <c r="O90" s="339" t="s">
        <v>568</v>
      </c>
      <c r="P90" s="343">
        <v>44781</v>
      </c>
      <c r="Q90" s="222"/>
      <c r="R90" s="226" t="s">
        <v>557</v>
      </c>
      <c r="S90" s="219"/>
      <c r="T90" s="219"/>
      <c r="U90" s="219"/>
      <c r="V90" s="219"/>
      <c r="W90" s="219"/>
      <c r="X90" s="219"/>
      <c r="Y90" s="219"/>
      <c r="Z90" s="219"/>
      <c r="AA90" s="219"/>
      <c r="AB90" s="219"/>
      <c r="AC90" s="219"/>
      <c r="AD90" s="219"/>
      <c r="AE90" s="219"/>
      <c r="AF90" s="266"/>
      <c r="AG90" s="263"/>
      <c r="AH90" s="222"/>
      <c r="AI90" s="222"/>
      <c r="AJ90" s="266"/>
      <c r="AK90" s="266"/>
      <c r="AL90" s="266"/>
    </row>
    <row r="91" spans="1:38" s="220" customFormat="1" ht="13.15" customHeight="1">
      <c r="A91" s="400">
        <v>11</v>
      </c>
      <c r="B91" s="402">
        <v>44781</v>
      </c>
      <c r="C91" s="356"/>
      <c r="D91" s="356" t="s">
        <v>1017</v>
      </c>
      <c r="E91" s="355" t="s">
        <v>893</v>
      </c>
      <c r="F91" s="355">
        <v>733</v>
      </c>
      <c r="G91" s="400">
        <v>743</v>
      </c>
      <c r="H91" s="340">
        <v>743</v>
      </c>
      <c r="I91" s="401" t="s">
        <v>1018</v>
      </c>
      <c r="J91" s="339" t="s">
        <v>1019</v>
      </c>
      <c r="K91" s="340">
        <f>F91-H91</f>
        <v>-10</v>
      </c>
      <c r="L91" s="341">
        <f t="shared" ref="L91" si="95">(H91*N91)*0.07%</f>
        <v>6241.2000000000007</v>
      </c>
      <c r="M91" s="342">
        <f t="shared" ref="M91" si="96">(K91*N91)-L91</f>
        <v>-126241.2</v>
      </c>
      <c r="N91" s="340">
        <v>12000</v>
      </c>
      <c r="O91" s="339" t="s">
        <v>568</v>
      </c>
      <c r="P91" s="343">
        <v>44781</v>
      </c>
      <c r="Q91" s="222"/>
      <c r="R91" s="226" t="s">
        <v>557</v>
      </c>
      <c r="S91" s="219"/>
      <c r="T91" s="219"/>
      <c r="U91" s="219"/>
      <c r="V91" s="219"/>
      <c r="W91" s="219"/>
      <c r="X91" s="219"/>
      <c r="Y91" s="219"/>
      <c r="Z91" s="219"/>
      <c r="AA91" s="219"/>
      <c r="AB91" s="219"/>
      <c r="AC91" s="219"/>
      <c r="AD91" s="219"/>
      <c r="AE91" s="219"/>
      <c r="AF91" s="266"/>
      <c r="AG91" s="263"/>
      <c r="AH91" s="222"/>
      <c r="AI91" s="222"/>
      <c r="AJ91" s="266"/>
      <c r="AK91" s="266"/>
      <c r="AL91" s="266"/>
    </row>
    <row r="92" spans="1:38" s="220" customFormat="1" ht="13.15" customHeight="1">
      <c r="A92" s="363">
        <v>12</v>
      </c>
      <c r="B92" s="366">
        <v>44781</v>
      </c>
      <c r="C92" s="279"/>
      <c r="D92" s="279" t="s">
        <v>1020</v>
      </c>
      <c r="E92" s="224" t="s">
        <v>893</v>
      </c>
      <c r="F92" s="224" t="s">
        <v>1021</v>
      </c>
      <c r="G92" s="363">
        <v>973</v>
      </c>
      <c r="H92" s="225"/>
      <c r="I92" s="364" t="s">
        <v>1022</v>
      </c>
      <c r="J92" s="365" t="s">
        <v>559</v>
      </c>
      <c r="K92" s="279"/>
      <c r="L92" s="224"/>
      <c r="M92" s="224"/>
      <c r="N92" s="224"/>
      <c r="O92" s="225"/>
      <c r="P92" s="225"/>
      <c r="Q92" s="222"/>
      <c r="R92" s="226" t="s">
        <v>557</v>
      </c>
      <c r="S92" s="219"/>
      <c r="T92" s="219"/>
      <c r="U92" s="219"/>
      <c r="V92" s="219"/>
      <c r="W92" s="219"/>
      <c r="X92" s="219"/>
      <c r="Y92" s="219"/>
      <c r="Z92" s="219"/>
      <c r="AA92" s="219"/>
      <c r="AB92" s="219"/>
      <c r="AC92" s="219"/>
      <c r="AD92" s="219"/>
      <c r="AE92" s="219"/>
      <c r="AF92" s="266"/>
      <c r="AG92" s="263"/>
      <c r="AH92" s="222"/>
      <c r="AI92" s="222"/>
      <c r="AJ92" s="266"/>
      <c r="AK92" s="266"/>
      <c r="AL92" s="266"/>
    </row>
    <row r="93" spans="1:38" s="220" customFormat="1" ht="13.15" customHeight="1">
      <c r="A93" s="324">
        <v>13</v>
      </c>
      <c r="B93" s="350">
        <v>44781</v>
      </c>
      <c r="C93" s="303"/>
      <c r="D93" s="303" t="s">
        <v>974</v>
      </c>
      <c r="E93" s="301" t="s">
        <v>558</v>
      </c>
      <c r="F93" s="301">
        <v>1600</v>
      </c>
      <c r="G93" s="324">
        <v>1563</v>
      </c>
      <c r="H93" s="324">
        <v>1622.5</v>
      </c>
      <c r="I93" s="374" t="s">
        <v>1023</v>
      </c>
      <c r="J93" s="305" t="s">
        <v>888</v>
      </c>
      <c r="K93" s="304">
        <f t="shared" ref="K93" si="97">H93-F93</f>
        <v>22.5</v>
      </c>
      <c r="L93" s="306">
        <f t="shared" ref="L93" si="98">(H93*N93)*0.07%</f>
        <v>397.51250000000005</v>
      </c>
      <c r="M93" s="307">
        <f t="shared" ref="M93" si="99">(K93*N93)-L93</f>
        <v>7477.4875000000002</v>
      </c>
      <c r="N93" s="304">
        <v>350</v>
      </c>
      <c r="O93" s="305" t="s">
        <v>556</v>
      </c>
      <c r="P93" s="300">
        <v>44783</v>
      </c>
      <c r="Q93" s="222"/>
      <c r="R93" s="226" t="s">
        <v>830</v>
      </c>
      <c r="S93" s="219"/>
      <c r="T93" s="219"/>
      <c r="U93" s="219"/>
      <c r="V93" s="219"/>
      <c r="W93" s="219"/>
      <c r="X93" s="219"/>
      <c r="Y93" s="219"/>
      <c r="Z93" s="219"/>
      <c r="AA93" s="219"/>
      <c r="AB93" s="219"/>
      <c r="AC93" s="219"/>
      <c r="AD93" s="219"/>
      <c r="AE93" s="219"/>
      <c r="AF93" s="266"/>
      <c r="AG93" s="263"/>
      <c r="AH93" s="222"/>
      <c r="AI93" s="222"/>
      <c r="AJ93" s="266"/>
      <c r="AK93" s="266"/>
      <c r="AL93" s="266"/>
    </row>
    <row r="94" spans="1:38" s="220" customFormat="1" ht="13.15" customHeight="1">
      <c r="A94" s="363">
        <v>14</v>
      </c>
      <c r="B94" s="366">
        <v>44783</v>
      </c>
      <c r="C94" s="279"/>
      <c r="D94" s="279" t="s">
        <v>974</v>
      </c>
      <c r="E94" s="224" t="s">
        <v>558</v>
      </c>
      <c r="F94" s="224" t="s">
        <v>1032</v>
      </c>
      <c r="G94" s="363">
        <v>1557</v>
      </c>
      <c r="H94" s="225"/>
      <c r="I94" s="364" t="s">
        <v>975</v>
      </c>
      <c r="J94" s="365" t="s">
        <v>559</v>
      </c>
      <c r="K94" s="279"/>
      <c r="L94" s="224"/>
      <c r="M94" s="224"/>
      <c r="N94" s="224"/>
      <c r="O94" s="225"/>
      <c r="P94" s="225"/>
      <c r="Q94" s="222"/>
      <c r="R94" s="226" t="s">
        <v>830</v>
      </c>
      <c r="S94" s="219"/>
      <c r="T94" s="219"/>
      <c r="U94" s="219"/>
      <c r="V94" s="219"/>
      <c r="W94" s="219"/>
      <c r="X94" s="219"/>
      <c r="Y94" s="219"/>
      <c r="Z94" s="219"/>
      <c r="AA94" s="219"/>
      <c r="AB94" s="219"/>
      <c r="AC94" s="219"/>
      <c r="AD94" s="219"/>
      <c r="AE94" s="219"/>
      <c r="AF94" s="266"/>
      <c r="AG94" s="263"/>
      <c r="AH94" s="222"/>
      <c r="AI94" s="222"/>
      <c r="AJ94" s="266"/>
      <c r="AK94" s="266"/>
      <c r="AL94" s="266"/>
    </row>
    <row r="95" spans="1:38" s="220" customFormat="1" ht="13.15" customHeight="1">
      <c r="A95" s="324">
        <v>15</v>
      </c>
      <c r="B95" s="350">
        <v>44783</v>
      </c>
      <c r="C95" s="303"/>
      <c r="D95" s="303" t="s">
        <v>1033</v>
      </c>
      <c r="E95" s="301" t="s">
        <v>558</v>
      </c>
      <c r="F95" s="301">
        <v>374</v>
      </c>
      <c r="G95" s="324">
        <v>365</v>
      </c>
      <c r="H95" s="304">
        <v>380</v>
      </c>
      <c r="I95" s="304" t="s">
        <v>1034</v>
      </c>
      <c r="J95" s="305" t="s">
        <v>1064</v>
      </c>
      <c r="K95" s="304">
        <f t="shared" ref="K95" si="100">H95-F95</f>
        <v>6</v>
      </c>
      <c r="L95" s="306">
        <f t="shared" ref="L95" si="101">(H95*N95)*0.07%</f>
        <v>399.00000000000006</v>
      </c>
      <c r="M95" s="307">
        <f t="shared" ref="M95" si="102">(K95*N95)-L95</f>
        <v>8601</v>
      </c>
      <c r="N95" s="304">
        <v>1500</v>
      </c>
      <c r="O95" s="305" t="s">
        <v>556</v>
      </c>
      <c r="P95" s="300">
        <v>44785</v>
      </c>
      <c r="Q95" s="222"/>
      <c r="R95" s="226" t="s">
        <v>830</v>
      </c>
      <c r="S95" s="219"/>
      <c r="T95" s="219"/>
      <c r="U95" s="219"/>
      <c r="V95" s="219"/>
      <c r="W95" s="219"/>
      <c r="X95" s="219"/>
      <c r="Y95" s="219"/>
      <c r="Z95" s="219"/>
      <c r="AA95" s="219"/>
      <c r="AB95" s="219"/>
      <c r="AC95" s="219"/>
      <c r="AD95" s="219"/>
      <c r="AE95" s="219"/>
      <c r="AF95" s="266"/>
      <c r="AG95" s="263"/>
      <c r="AH95" s="222"/>
      <c r="AI95" s="222"/>
      <c r="AJ95" s="266"/>
      <c r="AK95" s="266"/>
      <c r="AL95" s="266"/>
    </row>
    <row r="96" spans="1:38" s="220" customFormat="1" ht="13.15" customHeight="1">
      <c r="A96" s="363">
        <v>16</v>
      </c>
      <c r="B96" s="366">
        <v>44784</v>
      </c>
      <c r="C96" s="279"/>
      <c r="D96" s="279" t="s">
        <v>1049</v>
      </c>
      <c r="E96" s="224" t="s">
        <v>893</v>
      </c>
      <c r="F96" s="224" t="s">
        <v>1050</v>
      </c>
      <c r="G96" s="363">
        <v>726</v>
      </c>
      <c r="H96" s="225"/>
      <c r="I96" s="225" t="s">
        <v>1051</v>
      </c>
      <c r="J96" s="365" t="s">
        <v>559</v>
      </c>
      <c r="K96" s="279"/>
      <c r="L96" s="224"/>
      <c r="M96" s="224"/>
      <c r="N96" s="224"/>
      <c r="O96" s="225"/>
      <c r="P96" s="225"/>
      <c r="Q96" s="222"/>
      <c r="R96" s="226" t="s">
        <v>557</v>
      </c>
      <c r="S96" s="219"/>
      <c r="T96" s="219"/>
      <c r="U96" s="219"/>
      <c r="V96" s="219"/>
      <c r="W96" s="219"/>
      <c r="X96" s="219"/>
      <c r="Y96" s="219"/>
      <c r="Z96" s="219"/>
      <c r="AA96" s="219"/>
      <c r="AB96" s="219"/>
      <c r="AC96" s="219"/>
      <c r="AD96" s="219"/>
      <c r="AE96" s="219"/>
      <c r="AF96" s="266"/>
      <c r="AG96" s="263"/>
      <c r="AH96" s="222"/>
      <c r="AI96" s="222"/>
      <c r="AJ96" s="266"/>
      <c r="AK96" s="266"/>
      <c r="AL96" s="266"/>
    </row>
    <row r="97" spans="1:38" s="220" customFormat="1" ht="13.15" customHeight="1">
      <c r="A97" s="363"/>
      <c r="B97" s="366"/>
      <c r="C97" s="279"/>
      <c r="D97" s="279"/>
      <c r="E97" s="224"/>
      <c r="F97" s="224"/>
      <c r="G97" s="363"/>
      <c r="H97" s="225"/>
      <c r="I97" s="225"/>
      <c r="J97" s="365"/>
      <c r="K97" s="279"/>
      <c r="L97" s="224"/>
      <c r="M97" s="224"/>
      <c r="N97" s="224"/>
      <c r="O97" s="225"/>
      <c r="P97" s="225"/>
      <c r="Q97" s="222"/>
      <c r="R97" s="226"/>
      <c r="S97" s="219"/>
      <c r="T97" s="219"/>
      <c r="U97" s="219"/>
      <c r="V97" s="219"/>
      <c r="W97" s="219"/>
      <c r="X97" s="219"/>
      <c r="Y97" s="219"/>
      <c r="Z97" s="219"/>
      <c r="AA97" s="219"/>
      <c r="AB97" s="219"/>
      <c r="AC97" s="219"/>
      <c r="AD97" s="219"/>
      <c r="AE97" s="219"/>
      <c r="AF97" s="266"/>
      <c r="AG97" s="263"/>
      <c r="AH97" s="222"/>
      <c r="AI97" s="222"/>
      <c r="AJ97" s="266"/>
      <c r="AK97" s="266"/>
      <c r="AL97" s="266"/>
    </row>
    <row r="98" spans="1:38" s="220" customFormat="1" ht="13.15" customHeight="1">
      <c r="A98" s="363"/>
      <c r="B98" s="366"/>
      <c r="C98" s="279"/>
      <c r="D98" s="279"/>
      <c r="E98" s="224"/>
      <c r="F98" s="224"/>
      <c r="G98" s="363"/>
      <c r="H98" s="225"/>
      <c r="I98" s="225"/>
      <c r="J98" s="365"/>
      <c r="K98" s="279"/>
      <c r="L98" s="224"/>
      <c r="M98" s="224"/>
      <c r="N98" s="224"/>
      <c r="O98" s="225"/>
      <c r="P98" s="225"/>
      <c r="Q98" s="222"/>
      <c r="R98" s="226"/>
      <c r="S98" s="219"/>
      <c r="T98" s="219"/>
      <c r="U98" s="219"/>
      <c r="V98" s="219"/>
      <c r="W98" s="219"/>
      <c r="X98" s="219"/>
      <c r="Y98" s="219"/>
      <c r="Z98" s="219"/>
      <c r="AA98" s="219"/>
      <c r="AB98" s="219"/>
      <c r="AC98" s="219"/>
      <c r="AD98" s="219"/>
      <c r="AE98" s="219"/>
      <c r="AF98" s="266"/>
      <c r="AG98" s="263"/>
      <c r="AH98" s="222"/>
      <c r="AI98" s="222"/>
      <c r="AJ98" s="266"/>
      <c r="AK98" s="266"/>
      <c r="AL98" s="266"/>
    </row>
    <row r="99" spans="1:38" s="220" customFormat="1" ht="12.75" customHeight="1">
      <c r="A99" s="224"/>
      <c r="B99" s="221"/>
      <c r="C99" s="279"/>
      <c r="D99" s="279"/>
      <c r="E99" s="224"/>
      <c r="F99" s="224"/>
      <c r="G99" s="224"/>
      <c r="H99" s="225"/>
      <c r="I99" s="225"/>
      <c r="J99" s="255"/>
      <c r="K99" s="279"/>
      <c r="L99" s="224"/>
      <c r="M99" s="224"/>
      <c r="N99" s="224"/>
      <c r="O99" s="225"/>
      <c r="P99" s="225"/>
      <c r="Q99" s="222"/>
      <c r="R99" s="226"/>
      <c r="S99" s="219"/>
      <c r="T99" s="219"/>
      <c r="U99" s="219"/>
      <c r="V99" s="219"/>
      <c r="W99" s="219"/>
      <c r="X99" s="219"/>
      <c r="Y99" s="219"/>
      <c r="Z99" s="219"/>
      <c r="AA99" s="219"/>
      <c r="AB99" s="219"/>
      <c r="AC99" s="219"/>
      <c r="AD99" s="219"/>
      <c r="AE99" s="219"/>
      <c r="AF99" s="266"/>
      <c r="AG99" s="263"/>
      <c r="AH99" s="222"/>
      <c r="AI99" s="222"/>
      <c r="AJ99" s="266"/>
      <c r="AK99" s="266"/>
      <c r="AL99" s="266"/>
    </row>
    <row r="100" spans="1:38" ht="13.5" customHeight="1">
      <c r="A100" s="266"/>
      <c r="B100" s="263"/>
      <c r="C100" s="222"/>
      <c r="D100" s="222"/>
      <c r="E100" s="266"/>
      <c r="F100" s="266"/>
      <c r="G100" s="266"/>
      <c r="H100" s="267"/>
      <c r="I100" s="267"/>
      <c r="J100" s="294"/>
      <c r="K100" s="267"/>
      <c r="L100" s="268"/>
      <c r="M100" s="295"/>
      <c r="N100" s="267"/>
      <c r="O100" s="296"/>
      <c r="P100" s="270"/>
      <c r="Q100" s="1"/>
      <c r="R100" s="6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</row>
    <row r="101" spans="1:38" ht="12.75" customHeight="1">
      <c r="A101" s="99"/>
      <c r="B101" s="100"/>
      <c r="C101" s="133"/>
      <c r="D101" s="141"/>
      <c r="E101" s="142"/>
      <c r="F101" s="99"/>
      <c r="G101" s="99"/>
      <c r="H101" s="99"/>
      <c r="I101" s="134"/>
      <c r="J101" s="134"/>
      <c r="K101" s="134"/>
      <c r="L101" s="134"/>
      <c r="M101" s="134"/>
      <c r="N101" s="134"/>
      <c r="O101" s="134"/>
      <c r="P101" s="134"/>
      <c r="Q101" s="41"/>
      <c r="R101" s="6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41"/>
      <c r="AG101" s="41"/>
      <c r="AH101" s="41"/>
      <c r="AI101" s="41"/>
      <c r="AJ101" s="41"/>
      <c r="AK101" s="41"/>
      <c r="AL101" s="41"/>
    </row>
    <row r="102" spans="1:38" ht="12.75" customHeight="1">
      <c r="A102" s="143"/>
      <c r="B102" s="100"/>
      <c r="C102" s="101"/>
      <c r="D102" s="144"/>
      <c r="E102" s="104"/>
      <c r="F102" s="104"/>
      <c r="G102" s="104"/>
      <c r="H102" s="104"/>
      <c r="I102" s="104"/>
      <c r="J102" s="6"/>
      <c r="K102" s="104"/>
      <c r="L102" s="104"/>
      <c r="M102" s="6"/>
      <c r="N102" s="1"/>
      <c r="O102" s="101"/>
      <c r="P102" s="41"/>
      <c r="Q102" s="41"/>
      <c r="R102" s="6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41"/>
      <c r="AG102" s="41"/>
      <c r="AH102" s="41"/>
      <c r="AI102" s="41"/>
      <c r="AJ102" s="41"/>
      <c r="AK102" s="41"/>
      <c r="AL102" s="41"/>
    </row>
    <row r="103" spans="1:38" ht="38.25" customHeight="1">
      <c r="A103" s="145" t="s">
        <v>578</v>
      </c>
      <c r="B103" s="145"/>
      <c r="C103" s="145"/>
      <c r="D103" s="145"/>
      <c r="E103" s="146"/>
      <c r="F103" s="104"/>
      <c r="G103" s="104"/>
      <c r="H103" s="104"/>
      <c r="I103" s="104"/>
      <c r="J103" s="1"/>
      <c r="K103" s="6"/>
      <c r="L103" s="6"/>
      <c r="M103" s="6"/>
      <c r="N103" s="1"/>
      <c r="O103" s="1"/>
      <c r="P103" s="41"/>
      <c r="Q103" s="41"/>
      <c r="R103" s="6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41"/>
      <c r="AG103" s="41"/>
      <c r="AH103" s="41"/>
      <c r="AI103" s="41"/>
      <c r="AJ103" s="41"/>
      <c r="AK103" s="41"/>
      <c r="AL103" s="41"/>
    </row>
    <row r="104" spans="1:38" ht="14.25" customHeight="1">
      <c r="A104" s="96" t="s">
        <v>16</v>
      </c>
      <c r="B104" s="96" t="s">
        <v>533</v>
      </c>
      <c r="C104" s="96"/>
      <c r="D104" s="97" t="s">
        <v>544</v>
      </c>
      <c r="E104" s="96" t="s">
        <v>545</v>
      </c>
      <c r="F104" s="96" t="s">
        <v>546</v>
      </c>
      <c r="G104" s="96" t="s">
        <v>566</v>
      </c>
      <c r="H104" s="96" t="s">
        <v>548</v>
      </c>
      <c r="I104" s="96" t="s">
        <v>549</v>
      </c>
      <c r="J104" s="95" t="s">
        <v>550</v>
      </c>
      <c r="K104" s="95" t="s">
        <v>579</v>
      </c>
      <c r="L104" s="98" t="s">
        <v>552</v>
      </c>
      <c r="M104" s="140" t="s">
        <v>575</v>
      </c>
      <c r="N104" s="96" t="s">
        <v>576</v>
      </c>
      <c r="O104" s="96" t="s">
        <v>554</v>
      </c>
      <c r="P104" s="97" t="s">
        <v>555</v>
      </c>
      <c r="Q104" s="41"/>
      <c r="R104" s="6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41"/>
      <c r="AG104" s="41"/>
      <c r="AH104" s="41"/>
      <c r="AI104" s="41"/>
      <c r="AJ104" s="41"/>
      <c r="AK104" s="41"/>
      <c r="AL104" s="41"/>
    </row>
    <row r="105" spans="1:38" s="220" customFormat="1" ht="12.75" customHeight="1">
      <c r="A105" s="337">
        <v>1</v>
      </c>
      <c r="B105" s="335">
        <v>44771</v>
      </c>
      <c r="C105" s="338"/>
      <c r="D105" s="338" t="s">
        <v>968</v>
      </c>
      <c r="E105" s="337" t="s">
        <v>558</v>
      </c>
      <c r="F105" s="337">
        <v>11</v>
      </c>
      <c r="G105" s="337">
        <v>6</v>
      </c>
      <c r="H105" s="337">
        <v>13.5</v>
      </c>
      <c r="I105" s="337" t="s">
        <v>969</v>
      </c>
      <c r="J105" s="305" t="s">
        <v>902</v>
      </c>
      <c r="K105" s="304">
        <f t="shared" ref="K105" si="103">H105-F105</f>
        <v>2.5</v>
      </c>
      <c r="L105" s="306">
        <v>100</v>
      </c>
      <c r="M105" s="307">
        <f t="shared" ref="M105" si="104">(K105*N105)-L105</f>
        <v>2275</v>
      </c>
      <c r="N105" s="304">
        <v>950</v>
      </c>
      <c r="O105" s="305" t="s">
        <v>556</v>
      </c>
      <c r="P105" s="300">
        <v>44774</v>
      </c>
      <c r="Q105" s="222"/>
      <c r="R105" s="223" t="s">
        <v>830</v>
      </c>
      <c r="S105" s="219"/>
      <c r="T105" s="219"/>
      <c r="U105" s="219"/>
      <c r="V105" s="219"/>
      <c r="W105" s="219"/>
      <c r="X105" s="219"/>
      <c r="Y105" s="219"/>
      <c r="Z105" s="219"/>
      <c r="AA105" s="219"/>
      <c r="AB105" s="219"/>
      <c r="AC105" s="219"/>
      <c r="AD105" s="219"/>
      <c r="AE105" s="219"/>
      <c r="AF105" s="219"/>
      <c r="AG105" s="219"/>
      <c r="AH105" s="219"/>
      <c r="AI105" s="219"/>
      <c r="AJ105" s="219"/>
      <c r="AK105" s="219"/>
      <c r="AL105" s="219"/>
    </row>
    <row r="106" spans="1:38" s="220" customFormat="1" ht="12.75" customHeight="1">
      <c r="A106" s="397">
        <v>2</v>
      </c>
      <c r="B106" s="390">
        <v>44776</v>
      </c>
      <c r="C106" s="398"/>
      <c r="D106" s="398" t="s">
        <v>993</v>
      </c>
      <c r="E106" s="397" t="s">
        <v>893</v>
      </c>
      <c r="F106" s="397">
        <v>3.6</v>
      </c>
      <c r="G106" s="397">
        <v>5.25</v>
      </c>
      <c r="H106" s="397">
        <v>5.0999999999999996</v>
      </c>
      <c r="I106" s="397" t="s">
        <v>994</v>
      </c>
      <c r="J106" s="339" t="s">
        <v>1003</v>
      </c>
      <c r="K106" s="340">
        <f>F106-H106</f>
        <v>-1.4999999999999996</v>
      </c>
      <c r="L106" s="341">
        <v>100</v>
      </c>
      <c r="M106" s="342">
        <f t="shared" ref="M106" si="105">(K106*N106)-L106</f>
        <v>-6099.9999999999982</v>
      </c>
      <c r="N106" s="340">
        <v>4000</v>
      </c>
      <c r="O106" s="339" t="s">
        <v>568</v>
      </c>
      <c r="P106" s="343">
        <v>44778</v>
      </c>
      <c r="Q106" s="1"/>
      <c r="R106" s="6" t="s">
        <v>557</v>
      </c>
      <c r="S106" s="1"/>
      <c r="T106" s="1"/>
      <c r="U106" s="1"/>
      <c r="V106" s="1"/>
      <c r="W106" s="1"/>
      <c r="X106" s="6"/>
      <c r="Y106" s="1"/>
      <c r="Z106" s="1"/>
      <c r="AA106" s="1"/>
      <c r="AB106" s="1"/>
      <c r="AC106" s="1"/>
      <c r="AD106" s="6"/>
      <c r="AE106" s="1"/>
      <c r="AF106" s="1"/>
      <c r="AG106" s="1"/>
      <c r="AH106" s="1"/>
      <c r="AI106" s="1"/>
      <c r="AJ106" s="6"/>
      <c r="AK106" s="1"/>
      <c r="AL106" s="219"/>
    </row>
    <row r="107" spans="1:38" s="220" customFormat="1" ht="12.75" customHeight="1">
      <c r="A107" s="337">
        <v>3</v>
      </c>
      <c r="B107" s="335">
        <v>44777</v>
      </c>
      <c r="C107" s="338"/>
      <c r="D107" s="338" t="s">
        <v>998</v>
      </c>
      <c r="E107" s="337" t="s">
        <v>893</v>
      </c>
      <c r="F107" s="337">
        <v>110</v>
      </c>
      <c r="G107" s="337">
        <v>155</v>
      </c>
      <c r="H107" s="337">
        <v>88</v>
      </c>
      <c r="I107" s="337" t="s">
        <v>999</v>
      </c>
      <c r="J107" s="305" t="s">
        <v>1004</v>
      </c>
      <c r="K107" s="304">
        <f>F107-H107</f>
        <v>22</v>
      </c>
      <c r="L107" s="306">
        <v>100</v>
      </c>
      <c r="M107" s="307">
        <f t="shared" ref="M107:M109" si="106">(K107*N107)-L107</f>
        <v>1000</v>
      </c>
      <c r="N107" s="304">
        <v>50</v>
      </c>
      <c r="O107" s="305" t="s">
        <v>556</v>
      </c>
      <c r="P107" s="300">
        <v>44778</v>
      </c>
      <c r="Q107" s="1"/>
      <c r="R107" s="56" t="s">
        <v>557</v>
      </c>
      <c r="S107" s="1"/>
      <c r="T107" s="1"/>
      <c r="U107" s="1"/>
      <c r="V107" s="1"/>
      <c r="W107" s="1"/>
      <c r="X107" s="56"/>
      <c r="Y107" s="1"/>
      <c r="Z107" s="1"/>
      <c r="AA107" s="1"/>
      <c r="AB107" s="1"/>
      <c r="AC107" s="1"/>
      <c r="AD107" s="56"/>
      <c r="AE107" s="1"/>
      <c r="AF107" s="1"/>
      <c r="AG107" s="1"/>
      <c r="AH107" s="1"/>
      <c r="AI107" s="1"/>
      <c r="AJ107" s="56"/>
      <c r="AK107" s="1"/>
      <c r="AL107" s="219"/>
    </row>
    <row r="108" spans="1:38" s="220" customFormat="1" ht="12" customHeight="1">
      <c r="A108" s="397">
        <v>4</v>
      </c>
      <c r="B108" s="399">
        <v>44778</v>
      </c>
      <c r="C108" s="398"/>
      <c r="D108" s="398" t="s">
        <v>1005</v>
      </c>
      <c r="E108" s="397" t="s">
        <v>558</v>
      </c>
      <c r="F108" s="397">
        <v>270</v>
      </c>
      <c r="G108" s="397">
        <v>120</v>
      </c>
      <c r="H108" s="397">
        <v>175</v>
      </c>
      <c r="I108" s="397" t="s">
        <v>1006</v>
      </c>
      <c r="J108" s="339" t="s">
        <v>682</v>
      </c>
      <c r="K108" s="340">
        <f t="shared" ref="K108:K109" si="107">H108-F108</f>
        <v>-95</v>
      </c>
      <c r="L108" s="341">
        <v>100</v>
      </c>
      <c r="M108" s="342">
        <f t="shared" si="106"/>
        <v>-2475</v>
      </c>
      <c r="N108" s="340">
        <v>25</v>
      </c>
      <c r="O108" s="339" t="s">
        <v>568</v>
      </c>
      <c r="P108" s="343">
        <v>44778</v>
      </c>
      <c r="Q108" s="1"/>
      <c r="R108" s="6" t="s">
        <v>557</v>
      </c>
      <c r="S108" s="1"/>
      <c r="T108" s="1"/>
      <c r="U108" s="1"/>
      <c r="V108" s="1"/>
      <c r="W108" s="1"/>
      <c r="X108" s="6"/>
      <c r="Y108" s="1"/>
      <c r="Z108" s="1"/>
      <c r="AA108" s="1"/>
      <c r="AB108" s="1"/>
      <c r="AC108" s="1"/>
      <c r="AD108" s="6"/>
      <c r="AE108" s="1"/>
      <c r="AF108" s="1"/>
      <c r="AG108" s="1"/>
      <c r="AH108" s="1"/>
      <c r="AI108" s="1"/>
      <c r="AJ108" s="6"/>
      <c r="AK108" s="1"/>
      <c r="AL108" s="219"/>
    </row>
    <row r="109" spans="1:38" s="404" customFormat="1" ht="12" customHeight="1">
      <c r="A109" s="337">
        <v>5</v>
      </c>
      <c r="B109" s="335">
        <v>44783</v>
      </c>
      <c r="C109" s="338"/>
      <c r="D109" s="338" t="s">
        <v>1035</v>
      </c>
      <c r="E109" s="337" t="s">
        <v>558</v>
      </c>
      <c r="F109" s="337">
        <v>13.75</v>
      </c>
      <c r="G109" s="337">
        <v>9</v>
      </c>
      <c r="H109" s="337">
        <v>15.75</v>
      </c>
      <c r="I109" s="337" t="s">
        <v>1036</v>
      </c>
      <c r="J109" s="305" t="s">
        <v>1052</v>
      </c>
      <c r="K109" s="304">
        <f t="shared" si="107"/>
        <v>2</v>
      </c>
      <c r="L109" s="306">
        <v>100</v>
      </c>
      <c r="M109" s="307">
        <f t="shared" si="106"/>
        <v>2300</v>
      </c>
      <c r="N109" s="304">
        <v>1200</v>
      </c>
      <c r="O109" s="305" t="s">
        <v>556</v>
      </c>
      <c r="P109" s="300">
        <v>44784</v>
      </c>
      <c r="Q109" s="1"/>
      <c r="R109" s="6" t="s">
        <v>830</v>
      </c>
      <c r="S109" s="1"/>
      <c r="T109" s="1"/>
      <c r="U109" s="1"/>
      <c r="V109" s="1"/>
      <c r="W109" s="1"/>
      <c r="X109" s="6"/>
      <c r="Y109" s="1"/>
      <c r="Z109" s="1"/>
      <c r="AA109" s="1"/>
      <c r="AB109" s="1"/>
      <c r="AC109" s="1"/>
      <c r="AD109" s="6"/>
      <c r="AE109" s="1"/>
      <c r="AF109" s="1"/>
      <c r="AG109" s="1"/>
      <c r="AH109" s="1"/>
      <c r="AI109" s="1"/>
      <c r="AJ109" s="6"/>
      <c r="AK109" s="1"/>
      <c r="AL109" s="403"/>
    </row>
    <row r="110" spans="1:38" s="404" customFormat="1" ht="12" customHeight="1">
      <c r="A110" s="289">
        <v>6</v>
      </c>
      <c r="B110" s="360">
        <v>44785</v>
      </c>
      <c r="C110" s="290"/>
      <c r="D110" s="291" t="s">
        <v>1067</v>
      </c>
      <c r="E110" s="289" t="s">
        <v>558</v>
      </c>
      <c r="F110" s="289" t="s">
        <v>1068</v>
      </c>
      <c r="G110" s="289">
        <v>19</v>
      </c>
      <c r="H110" s="292"/>
      <c r="I110" s="293" t="s">
        <v>1069</v>
      </c>
      <c r="J110" s="255" t="s">
        <v>559</v>
      </c>
      <c r="K110" s="225"/>
      <c r="L110" s="244"/>
      <c r="M110" s="245"/>
      <c r="N110" s="225"/>
      <c r="O110" s="255"/>
      <c r="P110" s="221"/>
      <c r="Q110" s="1"/>
      <c r="R110" s="6" t="s">
        <v>557</v>
      </c>
      <c r="S110" s="1"/>
      <c r="T110" s="1"/>
      <c r="U110" s="1"/>
      <c r="V110" s="1"/>
      <c r="W110" s="1"/>
      <c r="X110" s="6"/>
      <c r="Y110" s="1"/>
      <c r="Z110" s="1"/>
      <c r="AA110" s="1"/>
      <c r="AB110" s="1"/>
      <c r="AC110" s="1"/>
      <c r="AD110" s="6"/>
      <c r="AE110" s="1"/>
      <c r="AF110" s="1"/>
      <c r="AG110" s="1"/>
      <c r="AH110" s="1"/>
      <c r="AI110" s="1"/>
      <c r="AJ110" s="6"/>
      <c r="AK110" s="1"/>
      <c r="AL110" s="403"/>
    </row>
    <row r="111" spans="1:38" s="404" customFormat="1" ht="12" customHeight="1">
      <c r="A111" s="289"/>
      <c r="B111" s="344"/>
      <c r="C111" s="290"/>
      <c r="D111" s="291"/>
      <c r="E111" s="289"/>
      <c r="F111" s="289"/>
      <c r="G111" s="289"/>
      <c r="H111" s="292"/>
      <c r="I111" s="293"/>
      <c r="J111" s="255"/>
      <c r="K111" s="225"/>
      <c r="L111" s="244"/>
      <c r="M111" s="245"/>
      <c r="N111" s="225"/>
      <c r="O111" s="255"/>
      <c r="P111" s="221"/>
      <c r="Q111" s="1"/>
      <c r="R111" s="6"/>
      <c r="S111" s="1"/>
      <c r="T111" s="1"/>
      <c r="U111" s="1"/>
      <c r="V111" s="1"/>
      <c r="W111" s="1"/>
      <c r="X111" s="6"/>
      <c r="Y111" s="1"/>
      <c r="Z111" s="1"/>
      <c r="AA111" s="1"/>
      <c r="AB111" s="1"/>
      <c r="AC111" s="1"/>
      <c r="AD111" s="6"/>
      <c r="AE111" s="1"/>
      <c r="AF111" s="1"/>
      <c r="AG111" s="1"/>
      <c r="AH111" s="1"/>
      <c r="AI111" s="1"/>
      <c r="AJ111" s="6"/>
      <c r="AK111" s="1"/>
      <c r="AL111" s="403"/>
    </row>
    <row r="112" spans="1:38" ht="15" customHeight="1">
      <c r="A112" s="289"/>
      <c r="B112" s="344"/>
      <c r="C112" s="290"/>
      <c r="D112" s="291"/>
      <c r="E112" s="289"/>
      <c r="F112" s="289"/>
      <c r="G112" s="289"/>
      <c r="H112" s="292"/>
      <c r="I112" s="293"/>
      <c r="J112" s="255"/>
      <c r="K112" s="225"/>
      <c r="L112" s="244"/>
      <c r="M112" s="245"/>
      <c r="N112" s="225"/>
      <c r="O112" s="255"/>
      <c r="P112" s="221"/>
      <c r="Q112" s="1"/>
      <c r="R112" s="6"/>
      <c r="S112" s="1"/>
      <c r="T112" s="1"/>
      <c r="U112" s="1"/>
      <c r="V112" s="1"/>
      <c r="W112" s="1"/>
      <c r="X112" s="6"/>
      <c r="Y112" s="1"/>
      <c r="Z112" s="1"/>
      <c r="AA112" s="1"/>
      <c r="AB112" s="1"/>
      <c r="AC112" s="1"/>
      <c r="AD112" s="6"/>
      <c r="AE112" s="1"/>
      <c r="AF112" s="1"/>
      <c r="AG112" s="1"/>
      <c r="AH112" s="1"/>
      <c r="AI112" s="1"/>
      <c r="AJ112" s="6"/>
      <c r="AK112" s="1"/>
      <c r="AL112" s="1"/>
    </row>
    <row r="113" spans="1:38" ht="12.75" customHeight="1">
      <c r="A113" s="142"/>
      <c r="B113" s="147"/>
      <c r="C113" s="147"/>
      <c r="D113" s="148"/>
      <c r="E113" s="142"/>
      <c r="F113" s="149"/>
      <c r="G113" s="142"/>
      <c r="H113" s="142"/>
      <c r="I113" s="142"/>
      <c r="J113" s="147"/>
      <c r="K113" s="150"/>
      <c r="L113" s="142"/>
      <c r="M113" s="142"/>
      <c r="N113" s="142"/>
      <c r="O113" s="151"/>
      <c r="P113" s="1"/>
      <c r="Q113" s="1"/>
      <c r="R113" s="6"/>
      <c r="S113" s="1"/>
      <c r="T113" s="1"/>
      <c r="U113" s="1"/>
      <c r="V113" s="1"/>
      <c r="W113" s="1"/>
      <c r="X113" s="6"/>
      <c r="Y113" s="1"/>
      <c r="Z113" s="1"/>
      <c r="AA113" s="1"/>
      <c r="AB113" s="1"/>
      <c r="AC113" s="1"/>
      <c r="AD113" s="6"/>
      <c r="AE113" s="1"/>
      <c r="AF113" s="1"/>
      <c r="AG113" s="1"/>
      <c r="AH113" s="1"/>
      <c r="AI113" s="1"/>
      <c r="AJ113" s="6"/>
      <c r="AK113" s="1"/>
    </row>
    <row r="114" spans="1:38" ht="38.25" customHeight="1">
      <c r="A114" s="94" t="s">
        <v>580</v>
      </c>
      <c r="B114" s="152"/>
      <c r="C114" s="152"/>
      <c r="D114" s="153"/>
      <c r="E114" s="127"/>
      <c r="F114" s="6"/>
      <c r="G114" s="6"/>
      <c r="H114" s="128"/>
      <c r="I114" s="154"/>
      <c r="J114" s="1"/>
      <c r="K114" s="6"/>
      <c r="L114" s="6"/>
      <c r="M114" s="6"/>
      <c r="N114" s="1"/>
      <c r="O114" s="1"/>
      <c r="Q114" s="1"/>
      <c r="R114" s="6"/>
      <c r="S114" s="1"/>
      <c r="T114" s="1"/>
      <c r="U114" s="1"/>
      <c r="V114" s="1"/>
      <c r="W114" s="1"/>
      <c r="X114" s="6"/>
      <c r="Y114" s="1"/>
      <c r="Z114" s="1"/>
      <c r="AA114" s="1"/>
      <c r="AB114" s="1"/>
      <c r="AC114" s="1"/>
      <c r="AD114" s="6"/>
      <c r="AE114" s="1"/>
      <c r="AF114" s="1"/>
      <c r="AG114" s="1"/>
      <c r="AH114" s="1"/>
      <c r="AI114" s="1"/>
      <c r="AJ114" s="6"/>
      <c r="AK114" s="1"/>
    </row>
    <row r="115" spans="1:38" s="220" customFormat="1" ht="14.25" customHeight="1">
      <c r="A115" s="95" t="s">
        <v>16</v>
      </c>
      <c r="B115" s="96" t="s">
        <v>533</v>
      </c>
      <c r="C115" s="96"/>
      <c r="D115" s="97" t="s">
        <v>544</v>
      </c>
      <c r="E115" s="96" t="s">
        <v>545</v>
      </c>
      <c r="F115" s="96" t="s">
        <v>546</v>
      </c>
      <c r="G115" s="96" t="s">
        <v>547</v>
      </c>
      <c r="H115" s="96" t="s">
        <v>548</v>
      </c>
      <c r="I115" s="96" t="s">
        <v>549</v>
      </c>
      <c r="J115" s="95" t="s">
        <v>550</v>
      </c>
      <c r="K115" s="131" t="s">
        <v>567</v>
      </c>
      <c r="L115" s="132" t="s">
        <v>552</v>
      </c>
      <c r="M115" s="98" t="s">
        <v>553</v>
      </c>
      <c r="N115" s="96" t="s">
        <v>554</v>
      </c>
      <c r="O115" s="97" t="s">
        <v>555</v>
      </c>
      <c r="P115" s="96" t="s">
        <v>786</v>
      </c>
      <c r="Q115" s="219"/>
      <c r="R115" s="6"/>
      <c r="S115" s="219"/>
      <c r="T115" s="219"/>
      <c r="U115" s="219"/>
      <c r="V115" s="219"/>
      <c r="W115" s="219"/>
      <c r="X115" s="219"/>
      <c r="Y115" s="219"/>
      <c r="Z115" s="219"/>
      <c r="AA115" s="219"/>
      <c r="AB115" s="219"/>
      <c r="AC115" s="219"/>
      <c r="AD115" s="219"/>
      <c r="AE115" s="219"/>
      <c r="AF115" s="219"/>
      <c r="AG115" s="219"/>
      <c r="AH115" s="219"/>
      <c r="AI115" s="219"/>
      <c r="AJ115" s="219"/>
      <c r="AK115" s="219"/>
      <c r="AL115" s="219"/>
    </row>
    <row r="116" spans="1:38" s="220" customFormat="1" ht="12.75" customHeight="1">
      <c r="A116" s="344"/>
      <c r="B116" s="344"/>
      <c r="C116" s="344"/>
      <c r="D116" s="344"/>
      <c r="E116" s="362"/>
      <c r="F116" s="362"/>
      <c r="G116" s="362"/>
      <c r="H116" s="362"/>
      <c r="I116" s="362"/>
      <c r="J116" s="255"/>
      <c r="K116" s="225"/>
      <c r="L116" s="244"/>
      <c r="M116" s="245"/>
      <c r="N116" s="225"/>
      <c r="O116" s="255"/>
      <c r="P116" s="221"/>
      <c r="Q116" s="219"/>
      <c r="R116" s="1" t="s">
        <v>557</v>
      </c>
      <c r="S116" s="219"/>
      <c r="T116" s="219"/>
      <c r="U116" s="219"/>
      <c r="V116" s="219"/>
      <c r="W116" s="219"/>
      <c r="X116" s="219"/>
      <c r="Y116" s="219"/>
      <c r="Z116" s="219"/>
      <c r="AA116" s="219"/>
      <c r="AB116" s="219"/>
      <c r="AC116" s="219"/>
      <c r="AD116" s="219"/>
      <c r="AE116" s="219"/>
      <c r="AF116" s="219"/>
      <c r="AG116" s="219"/>
      <c r="AH116" s="219"/>
      <c r="AI116" s="219"/>
      <c r="AJ116" s="219"/>
      <c r="AK116" s="219"/>
      <c r="AL116" s="219"/>
    </row>
    <row r="117" spans="1:38" ht="14.25" customHeight="1">
      <c r="A117" s="362"/>
      <c r="B117" s="360"/>
      <c r="C117" s="361"/>
      <c r="D117" s="361"/>
      <c r="E117" s="362"/>
      <c r="F117" s="362"/>
      <c r="G117" s="362"/>
      <c r="H117" s="362"/>
      <c r="I117" s="362"/>
      <c r="J117" s="255"/>
      <c r="K117" s="225"/>
      <c r="L117" s="244"/>
      <c r="M117" s="245"/>
      <c r="N117" s="225"/>
      <c r="O117" s="255"/>
      <c r="P117" s="221"/>
      <c r="R117" s="219"/>
      <c r="S117" s="41"/>
      <c r="T117" s="1"/>
      <c r="U117" s="1"/>
      <c r="V117" s="1"/>
      <c r="W117" s="1"/>
      <c r="X117" s="1"/>
      <c r="Y117" s="1"/>
      <c r="Z117" s="1"/>
      <c r="AA117" s="41"/>
      <c r="AB117" s="41"/>
      <c r="AC117" s="41"/>
      <c r="AD117" s="41"/>
      <c r="AE117" s="41"/>
      <c r="AF117" s="41"/>
      <c r="AG117" s="41"/>
      <c r="AH117" s="41"/>
      <c r="AI117" s="41"/>
      <c r="AJ117" s="41"/>
      <c r="AK117" s="41"/>
      <c r="AL117" s="41"/>
    </row>
    <row r="118" spans="1:38" ht="12.75" customHeight="1">
      <c r="A118" s="362"/>
      <c r="B118" s="360"/>
      <c r="C118" s="361"/>
      <c r="D118" s="361"/>
      <c r="E118" s="362"/>
      <c r="F118" s="362"/>
      <c r="G118" s="362"/>
      <c r="H118" s="362"/>
      <c r="I118" s="362"/>
      <c r="J118" s="255"/>
      <c r="K118" s="225"/>
      <c r="L118" s="244"/>
      <c r="M118" s="245"/>
      <c r="N118" s="225"/>
      <c r="O118" s="255"/>
      <c r="P118" s="221"/>
      <c r="R118" s="6"/>
      <c r="S118" s="1"/>
      <c r="T118" s="1"/>
      <c r="U118" s="1"/>
      <c r="V118" s="1"/>
      <c r="W118" s="1"/>
      <c r="X118" s="1"/>
      <c r="Y118" s="1"/>
    </row>
    <row r="119" spans="1:38" ht="12.75" customHeight="1">
      <c r="A119" s="111" t="s">
        <v>560</v>
      </c>
      <c r="B119" s="111"/>
      <c r="C119" s="111"/>
      <c r="D119" s="111"/>
      <c r="E119" s="41"/>
      <c r="F119" s="119" t="s">
        <v>562</v>
      </c>
      <c r="G119" s="56"/>
      <c r="H119" s="56"/>
      <c r="I119" s="56"/>
      <c r="J119" s="6"/>
      <c r="K119" s="136"/>
      <c r="L119" s="137"/>
      <c r="M119" s="6"/>
      <c r="N119" s="101"/>
      <c r="O119" s="155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38" ht="12.75" customHeight="1">
      <c r="A120" s="118" t="s">
        <v>561</v>
      </c>
      <c r="B120" s="111"/>
      <c r="C120" s="111"/>
      <c r="D120" s="111"/>
      <c r="E120" s="6"/>
      <c r="F120" s="119" t="s">
        <v>564</v>
      </c>
      <c r="G120" s="6"/>
      <c r="H120" s="6" t="s">
        <v>782</v>
      </c>
      <c r="I120" s="6"/>
      <c r="J120" s="1"/>
      <c r="K120" s="6"/>
      <c r="L120" s="6"/>
      <c r="M120" s="6"/>
      <c r="N120" s="1"/>
      <c r="O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38" ht="12.75" customHeight="1">
      <c r="A121" s="118"/>
      <c r="B121" s="111"/>
      <c r="C121" s="111"/>
      <c r="D121" s="111"/>
      <c r="E121" s="6"/>
      <c r="F121" s="119"/>
      <c r="G121" s="6"/>
      <c r="H121" s="6"/>
      <c r="I121" s="6"/>
      <c r="J121" s="1"/>
      <c r="K121" s="6"/>
      <c r="L121" s="6"/>
      <c r="M121" s="6"/>
      <c r="N121" s="1"/>
      <c r="O121" s="1"/>
      <c r="Q121" s="1"/>
      <c r="R121" s="56"/>
      <c r="S121" s="1"/>
      <c r="T121" s="1"/>
      <c r="U121" s="1"/>
      <c r="V121" s="1"/>
      <c r="W121" s="1"/>
      <c r="X121" s="1"/>
      <c r="Y121" s="1"/>
      <c r="Z121" s="1"/>
    </row>
    <row r="122" spans="1:38" ht="12.75" customHeight="1">
      <c r="A122" s="118"/>
      <c r="B122" s="111"/>
      <c r="C122" s="111"/>
      <c r="D122" s="111"/>
      <c r="E122" s="6"/>
      <c r="F122" s="119"/>
      <c r="G122" s="56"/>
      <c r="H122" s="41"/>
      <c r="I122" s="56"/>
      <c r="J122" s="6"/>
      <c r="K122" s="136"/>
      <c r="L122" s="137"/>
      <c r="M122" s="6"/>
      <c r="N122" s="101"/>
      <c r="O122" s="138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38" ht="12.75" customHeight="1">
      <c r="A123" s="56"/>
      <c r="B123" s="100"/>
      <c r="C123" s="100"/>
      <c r="D123" s="41"/>
      <c r="E123" s="56"/>
      <c r="F123" s="56"/>
      <c r="G123" s="56"/>
      <c r="H123" s="41"/>
      <c r="I123" s="56"/>
      <c r="J123" s="6"/>
      <c r="K123" s="136"/>
      <c r="L123" s="137"/>
      <c r="M123" s="6"/>
      <c r="N123" s="101"/>
      <c r="O123" s="138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38" ht="38.25" customHeight="1">
      <c r="A124" s="41"/>
      <c r="B124" s="156" t="s">
        <v>581</v>
      </c>
      <c r="C124" s="156"/>
      <c r="D124" s="156"/>
      <c r="E124" s="156"/>
      <c r="F124" s="6"/>
      <c r="G124" s="6"/>
      <c r="H124" s="129"/>
      <c r="I124" s="6"/>
      <c r="J124" s="129"/>
      <c r="K124" s="130"/>
      <c r="L124" s="6"/>
      <c r="M124" s="6"/>
      <c r="N124" s="1"/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38" ht="12.75" customHeight="1">
      <c r="A125" s="95" t="s">
        <v>16</v>
      </c>
      <c r="B125" s="96" t="s">
        <v>533</v>
      </c>
      <c r="C125" s="96"/>
      <c r="D125" s="97" t="s">
        <v>544</v>
      </c>
      <c r="E125" s="96" t="s">
        <v>545</v>
      </c>
      <c r="F125" s="96" t="s">
        <v>546</v>
      </c>
      <c r="G125" s="96" t="s">
        <v>582</v>
      </c>
      <c r="H125" s="96" t="s">
        <v>583</v>
      </c>
      <c r="I125" s="96" t="s">
        <v>549</v>
      </c>
      <c r="J125" s="157" t="s">
        <v>550</v>
      </c>
      <c r="K125" s="96" t="s">
        <v>551</v>
      </c>
      <c r="L125" s="96" t="s">
        <v>584</v>
      </c>
      <c r="M125" s="96" t="s">
        <v>554</v>
      </c>
      <c r="N125" s="97" t="s">
        <v>555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38" ht="12.75" customHeight="1">
      <c r="A126" s="158">
        <v>1</v>
      </c>
      <c r="B126" s="159">
        <v>41579</v>
      </c>
      <c r="C126" s="159"/>
      <c r="D126" s="160" t="s">
        <v>585</v>
      </c>
      <c r="E126" s="161" t="s">
        <v>586</v>
      </c>
      <c r="F126" s="162">
        <v>82</v>
      </c>
      <c r="G126" s="161" t="s">
        <v>587</v>
      </c>
      <c r="H126" s="161">
        <v>100</v>
      </c>
      <c r="I126" s="163">
        <v>100</v>
      </c>
      <c r="J126" s="164" t="s">
        <v>588</v>
      </c>
      <c r="K126" s="165">
        <f t="shared" ref="K126:K178" si="108">H126-F126</f>
        <v>18</v>
      </c>
      <c r="L126" s="166">
        <f t="shared" ref="L126:L178" si="109">K126/F126</f>
        <v>0.21951219512195122</v>
      </c>
      <c r="M126" s="161" t="s">
        <v>556</v>
      </c>
      <c r="N126" s="167">
        <v>42657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38" ht="12.75" customHeight="1">
      <c r="A127" s="158">
        <v>2</v>
      </c>
      <c r="B127" s="159">
        <v>41794</v>
      </c>
      <c r="C127" s="159"/>
      <c r="D127" s="160" t="s">
        <v>589</v>
      </c>
      <c r="E127" s="161" t="s">
        <v>558</v>
      </c>
      <c r="F127" s="162">
        <v>257</v>
      </c>
      <c r="G127" s="161" t="s">
        <v>587</v>
      </c>
      <c r="H127" s="161">
        <v>300</v>
      </c>
      <c r="I127" s="163">
        <v>300</v>
      </c>
      <c r="J127" s="164" t="s">
        <v>588</v>
      </c>
      <c r="K127" s="165">
        <f t="shared" si="108"/>
        <v>43</v>
      </c>
      <c r="L127" s="166">
        <f t="shared" si="109"/>
        <v>0.16731517509727625</v>
      </c>
      <c r="M127" s="161" t="s">
        <v>556</v>
      </c>
      <c r="N127" s="167">
        <v>41822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38" ht="12.75" customHeight="1">
      <c r="A128" s="158">
        <v>3</v>
      </c>
      <c r="B128" s="159">
        <v>41828</v>
      </c>
      <c r="C128" s="159"/>
      <c r="D128" s="160" t="s">
        <v>590</v>
      </c>
      <c r="E128" s="161" t="s">
        <v>558</v>
      </c>
      <c r="F128" s="162">
        <v>393</v>
      </c>
      <c r="G128" s="161" t="s">
        <v>587</v>
      </c>
      <c r="H128" s="161">
        <v>468</v>
      </c>
      <c r="I128" s="163">
        <v>468</v>
      </c>
      <c r="J128" s="164" t="s">
        <v>588</v>
      </c>
      <c r="K128" s="165">
        <f t="shared" si="108"/>
        <v>75</v>
      </c>
      <c r="L128" s="166">
        <f t="shared" si="109"/>
        <v>0.19083969465648856</v>
      </c>
      <c r="M128" s="161" t="s">
        <v>556</v>
      </c>
      <c r="N128" s="167">
        <v>41863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58">
        <v>4</v>
      </c>
      <c r="B129" s="159">
        <v>41857</v>
      </c>
      <c r="C129" s="159"/>
      <c r="D129" s="160" t="s">
        <v>591</v>
      </c>
      <c r="E129" s="161" t="s">
        <v>558</v>
      </c>
      <c r="F129" s="162">
        <v>205</v>
      </c>
      <c r="G129" s="161" t="s">
        <v>587</v>
      </c>
      <c r="H129" s="161">
        <v>275</v>
      </c>
      <c r="I129" s="163">
        <v>250</v>
      </c>
      <c r="J129" s="164" t="s">
        <v>588</v>
      </c>
      <c r="K129" s="165">
        <f t="shared" si="108"/>
        <v>70</v>
      </c>
      <c r="L129" s="166">
        <f t="shared" si="109"/>
        <v>0.34146341463414637</v>
      </c>
      <c r="M129" s="161" t="s">
        <v>556</v>
      </c>
      <c r="N129" s="167">
        <v>41962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58">
        <v>5</v>
      </c>
      <c r="B130" s="159">
        <v>41886</v>
      </c>
      <c r="C130" s="159"/>
      <c r="D130" s="160" t="s">
        <v>592</v>
      </c>
      <c r="E130" s="161" t="s">
        <v>558</v>
      </c>
      <c r="F130" s="162">
        <v>162</v>
      </c>
      <c r="G130" s="161" t="s">
        <v>587</v>
      </c>
      <c r="H130" s="161">
        <v>190</v>
      </c>
      <c r="I130" s="163">
        <v>190</v>
      </c>
      <c r="J130" s="164" t="s">
        <v>588</v>
      </c>
      <c r="K130" s="165">
        <f t="shared" si="108"/>
        <v>28</v>
      </c>
      <c r="L130" s="166">
        <f t="shared" si="109"/>
        <v>0.1728395061728395</v>
      </c>
      <c r="M130" s="161" t="s">
        <v>556</v>
      </c>
      <c r="N130" s="167">
        <v>42006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58">
        <v>6</v>
      </c>
      <c r="B131" s="159">
        <v>41886</v>
      </c>
      <c r="C131" s="159"/>
      <c r="D131" s="160" t="s">
        <v>593</v>
      </c>
      <c r="E131" s="161" t="s">
        <v>558</v>
      </c>
      <c r="F131" s="162">
        <v>75</v>
      </c>
      <c r="G131" s="161" t="s">
        <v>587</v>
      </c>
      <c r="H131" s="161">
        <v>91.5</v>
      </c>
      <c r="I131" s="163" t="s">
        <v>594</v>
      </c>
      <c r="J131" s="164" t="s">
        <v>595</v>
      </c>
      <c r="K131" s="165">
        <f t="shared" si="108"/>
        <v>16.5</v>
      </c>
      <c r="L131" s="166">
        <f t="shared" si="109"/>
        <v>0.22</v>
      </c>
      <c r="M131" s="161" t="s">
        <v>556</v>
      </c>
      <c r="N131" s="167">
        <v>41954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58">
        <v>7</v>
      </c>
      <c r="B132" s="159">
        <v>41913</v>
      </c>
      <c r="C132" s="159"/>
      <c r="D132" s="160" t="s">
        <v>596</v>
      </c>
      <c r="E132" s="161" t="s">
        <v>558</v>
      </c>
      <c r="F132" s="162">
        <v>850</v>
      </c>
      <c r="G132" s="161" t="s">
        <v>587</v>
      </c>
      <c r="H132" s="161">
        <v>982.5</v>
      </c>
      <c r="I132" s="163">
        <v>1050</v>
      </c>
      <c r="J132" s="164" t="s">
        <v>597</v>
      </c>
      <c r="K132" s="165">
        <f t="shared" si="108"/>
        <v>132.5</v>
      </c>
      <c r="L132" s="166">
        <f t="shared" si="109"/>
        <v>0.15588235294117647</v>
      </c>
      <c r="M132" s="161" t="s">
        <v>556</v>
      </c>
      <c r="N132" s="167">
        <v>42039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58">
        <v>8</v>
      </c>
      <c r="B133" s="159">
        <v>41913</v>
      </c>
      <c r="C133" s="159"/>
      <c r="D133" s="160" t="s">
        <v>598</v>
      </c>
      <c r="E133" s="161" t="s">
        <v>558</v>
      </c>
      <c r="F133" s="162">
        <v>475</v>
      </c>
      <c r="G133" s="161" t="s">
        <v>587</v>
      </c>
      <c r="H133" s="161">
        <v>515</v>
      </c>
      <c r="I133" s="163">
        <v>600</v>
      </c>
      <c r="J133" s="164" t="s">
        <v>599</v>
      </c>
      <c r="K133" s="165">
        <f t="shared" si="108"/>
        <v>40</v>
      </c>
      <c r="L133" s="166">
        <f t="shared" si="109"/>
        <v>8.4210526315789472E-2</v>
      </c>
      <c r="M133" s="161" t="s">
        <v>556</v>
      </c>
      <c r="N133" s="167">
        <v>41939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58">
        <v>9</v>
      </c>
      <c r="B134" s="159">
        <v>41913</v>
      </c>
      <c r="C134" s="159"/>
      <c r="D134" s="160" t="s">
        <v>600</v>
      </c>
      <c r="E134" s="161" t="s">
        <v>558</v>
      </c>
      <c r="F134" s="162">
        <v>86</v>
      </c>
      <c r="G134" s="161" t="s">
        <v>587</v>
      </c>
      <c r="H134" s="161">
        <v>99</v>
      </c>
      <c r="I134" s="163">
        <v>140</v>
      </c>
      <c r="J134" s="164" t="s">
        <v>601</v>
      </c>
      <c r="K134" s="165">
        <f t="shared" si="108"/>
        <v>13</v>
      </c>
      <c r="L134" s="166">
        <f t="shared" si="109"/>
        <v>0.15116279069767441</v>
      </c>
      <c r="M134" s="161" t="s">
        <v>556</v>
      </c>
      <c r="N134" s="167">
        <v>41939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58">
        <v>10</v>
      </c>
      <c r="B135" s="159">
        <v>41926</v>
      </c>
      <c r="C135" s="159"/>
      <c r="D135" s="160" t="s">
        <v>602</v>
      </c>
      <c r="E135" s="161" t="s">
        <v>558</v>
      </c>
      <c r="F135" s="162">
        <v>496.6</v>
      </c>
      <c r="G135" s="161" t="s">
        <v>587</v>
      </c>
      <c r="H135" s="161">
        <v>621</v>
      </c>
      <c r="I135" s="163">
        <v>580</v>
      </c>
      <c r="J135" s="164" t="s">
        <v>588</v>
      </c>
      <c r="K135" s="165">
        <f t="shared" si="108"/>
        <v>124.39999999999998</v>
      </c>
      <c r="L135" s="166">
        <f t="shared" si="109"/>
        <v>0.25050342327829234</v>
      </c>
      <c r="M135" s="161" t="s">
        <v>556</v>
      </c>
      <c r="N135" s="167">
        <v>42605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58">
        <v>11</v>
      </c>
      <c r="B136" s="159">
        <v>41926</v>
      </c>
      <c r="C136" s="159"/>
      <c r="D136" s="160" t="s">
        <v>603</v>
      </c>
      <c r="E136" s="161" t="s">
        <v>558</v>
      </c>
      <c r="F136" s="162">
        <v>2481.9</v>
      </c>
      <c r="G136" s="161" t="s">
        <v>587</v>
      </c>
      <c r="H136" s="161">
        <v>2840</v>
      </c>
      <c r="I136" s="163">
        <v>2870</v>
      </c>
      <c r="J136" s="164" t="s">
        <v>604</v>
      </c>
      <c r="K136" s="165">
        <f t="shared" si="108"/>
        <v>358.09999999999991</v>
      </c>
      <c r="L136" s="166">
        <f t="shared" si="109"/>
        <v>0.14428462065353154</v>
      </c>
      <c r="M136" s="161" t="s">
        <v>556</v>
      </c>
      <c r="N136" s="167">
        <v>42017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58">
        <v>12</v>
      </c>
      <c r="B137" s="159">
        <v>41928</v>
      </c>
      <c r="C137" s="159"/>
      <c r="D137" s="160" t="s">
        <v>605</v>
      </c>
      <c r="E137" s="161" t="s">
        <v>558</v>
      </c>
      <c r="F137" s="162">
        <v>84.5</v>
      </c>
      <c r="G137" s="161" t="s">
        <v>587</v>
      </c>
      <c r="H137" s="161">
        <v>93</v>
      </c>
      <c r="I137" s="163">
        <v>110</v>
      </c>
      <c r="J137" s="164" t="s">
        <v>606</v>
      </c>
      <c r="K137" s="165">
        <f t="shared" si="108"/>
        <v>8.5</v>
      </c>
      <c r="L137" s="166">
        <f t="shared" si="109"/>
        <v>0.10059171597633136</v>
      </c>
      <c r="M137" s="161" t="s">
        <v>556</v>
      </c>
      <c r="N137" s="167">
        <v>41939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58">
        <v>13</v>
      </c>
      <c r="B138" s="159">
        <v>41928</v>
      </c>
      <c r="C138" s="159"/>
      <c r="D138" s="160" t="s">
        <v>607</v>
      </c>
      <c r="E138" s="161" t="s">
        <v>558</v>
      </c>
      <c r="F138" s="162">
        <v>401</v>
      </c>
      <c r="G138" s="161" t="s">
        <v>587</v>
      </c>
      <c r="H138" s="161">
        <v>428</v>
      </c>
      <c r="I138" s="163">
        <v>450</v>
      </c>
      <c r="J138" s="164" t="s">
        <v>608</v>
      </c>
      <c r="K138" s="165">
        <f t="shared" si="108"/>
        <v>27</v>
      </c>
      <c r="L138" s="166">
        <f t="shared" si="109"/>
        <v>6.7331670822942641E-2</v>
      </c>
      <c r="M138" s="161" t="s">
        <v>556</v>
      </c>
      <c r="N138" s="167">
        <v>42020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58">
        <v>14</v>
      </c>
      <c r="B139" s="159">
        <v>41928</v>
      </c>
      <c r="C139" s="159"/>
      <c r="D139" s="160" t="s">
        <v>609</v>
      </c>
      <c r="E139" s="161" t="s">
        <v>558</v>
      </c>
      <c r="F139" s="162">
        <v>101</v>
      </c>
      <c r="G139" s="161" t="s">
        <v>587</v>
      </c>
      <c r="H139" s="161">
        <v>112</v>
      </c>
      <c r="I139" s="163">
        <v>120</v>
      </c>
      <c r="J139" s="164" t="s">
        <v>610</v>
      </c>
      <c r="K139" s="165">
        <f t="shared" si="108"/>
        <v>11</v>
      </c>
      <c r="L139" s="166">
        <f t="shared" si="109"/>
        <v>0.10891089108910891</v>
      </c>
      <c r="M139" s="161" t="s">
        <v>556</v>
      </c>
      <c r="N139" s="167">
        <v>41939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58">
        <v>15</v>
      </c>
      <c r="B140" s="159">
        <v>41954</v>
      </c>
      <c r="C140" s="159"/>
      <c r="D140" s="160" t="s">
        <v>611</v>
      </c>
      <c r="E140" s="161" t="s">
        <v>558</v>
      </c>
      <c r="F140" s="162">
        <v>59</v>
      </c>
      <c r="G140" s="161" t="s">
        <v>587</v>
      </c>
      <c r="H140" s="161">
        <v>76</v>
      </c>
      <c r="I140" s="163">
        <v>76</v>
      </c>
      <c r="J140" s="164" t="s">
        <v>588</v>
      </c>
      <c r="K140" s="165">
        <f t="shared" si="108"/>
        <v>17</v>
      </c>
      <c r="L140" s="166">
        <f t="shared" si="109"/>
        <v>0.28813559322033899</v>
      </c>
      <c r="M140" s="161" t="s">
        <v>556</v>
      </c>
      <c r="N140" s="167">
        <v>43032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58">
        <v>16</v>
      </c>
      <c r="B141" s="159">
        <v>41954</v>
      </c>
      <c r="C141" s="159"/>
      <c r="D141" s="160" t="s">
        <v>600</v>
      </c>
      <c r="E141" s="161" t="s">
        <v>558</v>
      </c>
      <c r="F141" s="162">
        <v>99</v>
      </c>
      <c r="G141" s="161" t="s">
        <v>587</v>
      </c>
      <c r="H141" s="161">
        <v>120</v>
      </c>
      <c r="I141" s="163">
        <v>120</v>
      </c>
      <c r="J141" s="164" t="s">
        <v>569</v>
      </c>
      <c r="K141" s="165">
        <f t="shared" si="108"/>
        <v>21</v>
      </c>
      <c r="L141" s="166">
        <f t="shared" si="109"/>
        <v>0.21212121212121213</v>
      </c>
      <c r="M141" s="161" t="s">
        <v>556</v>
      </c>
      <c r="N141" s="167">
        <v>41960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58">
        <v>17</v>
      </c>
      <c r="B142" s="159">
        <v>41956</v>
      </c>
      <c r="C142" s="159"/>
      <c r="D142" s="160" t="s">
        <v>612</v>
      </c>
      <c r="E142" s="161" t="s">
        <v>558</v>
      </c>
      <c r="F142" s="162">
        <v>22</v>
      </c>
      <c r="G142" s="161" t="s">
        <v>587</v>
      </c>
      <c r="H142" s="161">
        <v>33.549999999999997</v>
      </c>
      <c r="I142" s="163">
        <v>32</v>
      </c>
      <c r="J142" s="164" t="s">
        <v>613</v>
      </c>
      <c r="K142" s="165">
        <f t="shared" si="108"/>
        <v>11.549999999999997</v>
      </c>
      <c r="L142" s="166">
        <f t="shared" si="109"/>
        <v>0.52499999999999991</v>
      </c>
      <c r="M142" s="161" t="s">
        <v>556</v>
      </c>
      <c r="N142" s="167">
        <v>42188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58">
        <v>18</v>
      </c>
      <c r="B143" s="159">
        <v>41976</v>
      </c>
      <c r="C143" s="159"/>
      <c r="D143" s="160" t="s">
        <v>614</v>
      </c>
      <c r="E143" s="161" t="s">
        <v>558</v>
      </c>
      <c r="F143" s="162">
        <v>440</v>
      </c>
      <c r="G143" s="161" t="s">
        <v>587</v>
      </c>
      <c r="H143" s="161">
        <v>520</v>
      </c>
      <c r="I143" s="163">
        <v>520</v>
      </c>
      <c r="J143" s="164" t="s">
        <v>615</v>
      </c>
      <c r="K143" s="165">
        <f t="shared" si="108"/>
        <v>80</v>
      </c>
      <c r="L143" s="166">
        <f t="shared" si="109"/>
        <v>0.18181818181818182</v>
      </c>
      <c r="M143" s="161" t="s">
        <v>556</v>
      </c>
      <c r="N143" s="167">
        <v>42208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58">
        <v>19</v>
      </c>
      <c r="B144" s="159">
        <v>41976</v>
      </c>
      <c r="C144" s="159"/>
      <c r="D144" s="160" t="s">
        <v>616</v>
      </c>
      <c r="E144" s="161" t="s">
        <v>558</v>
      </c>
      <c r="F144" s="162">
        <v>360</v>
      </c>
      <c r="G144" s="161" t="s">
        <v>587</v>
      </c>
      <c r="H144" s="161">
        <v>427</v>
      </c>
      <c r="I144" s="163">
        <v>425</v>
      </c>
      <c r="J144" s="164" t="s">
        <v>617</v>
      </c>
      <c r="K144" s="165">
        <f t="shared" si="108"/>
        <v>67</v>
      </c>
      <c r="L144" s="166">
        <f t="shared" si="109"/>
        <v>0.18611111111111112</v>
      </c>
      <c r="M144" s="161" t="s">
        <v>556</v>
      </c>
      <c r="N144" s="167">
        <v>42058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58">
        <v>20</v>
      </c>
      <c r="B145" s="159">
        <v>42012</v>
      </c>
      <c r="C145" s="159"/>
      <c r="D145" s="160" t="s">
        <v>618</v>
      </c>
      <c r="E145" s="161" t="s">
        <v>558</v>
      </c>
      <c r="F145" s="162">
        <v>360</v>
      </c>
      <c r="G145" s="161" t="s">
        <v>587</v>
      </c>
      <c r="H145" s="161">
        <v>455</v>
      </c>
      <c r="I145" s="163">
        <v>420</v>
      </c>
      <c r="J145" s="164" t="s">
        <v>619</v>
      </c>
      <c r="K145" s="165">
        <f t="shared" si="108"/>
        <v>95</v>
      </c>
      <c r="L145" s="166">
        <f t="shared" si="109"/>
        <v>0.2638888888888889</v>
      </c>
      <c r="M145" s="161" t="s">
        <v>556</v>
      </c>
      <c r="N145" s="167">
        <v>42024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58">
        <v>21</v>
      </c>
      <c r="B146" s="159">
        <v>42012</v>
      </c>
      <c r="C146" s="159"/>
      <c r="D146" s="160" t="s">
        <v>620</v>
      </c>
      <c r="E146" s="161" t="s">
        <v>558</v>
      </c>
      <c r="F146" s="162">
        <v>130</v>
      </c>
      <c r="G146" s="161"/>
      <c r="H146" s="161">
        <v>175.5</v>
      </c>
      <c r="I146" s="163">
        <v>165</v>
      </c>
      <c r="J146" s="164" t="s">
        <v>621</v>
      </c>
      <c r="K146" s="165">
        <f t="shared" si="108"/>
        <v>45.5</v>
      </c>
      <c r="L146" s="166">
        <f t="shared" si="109"/>
        <v>0.35</v>
      </c>
      <c r="M146" s="161" t="s">
        <v>556</v>
      </c>
      <c r="N146" s="167">
        <v>43088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58">
        <v>22</v>
      </c>
      <c r="B147" s="159">
        <v>42040</v>
      </c>
      <c r="C147" s="159"/>
      <c r="D147" s="160" t="s">
        <v>371</v>
      </c>
      <c r="E147" s="161" t="s">
        <v>586</v>
      </c>
      <c r="F147" s="162">
        <v>98</v>
      </c>
      <c r="G147" s="161"/>
      <c r="H147" s="161">
        <v>120</v>
      </c>
      <c r="I147" s="163">
        <v>120</v>
      </c>
      <c r="J147" s="164" t="s">
        <v>588</v>
      </c>
      <c r="K147" s="165">
        <f t="shared" si="108"/>
        <v>22</v>
      </c>
      <c r="L147" s="166">
        <f t="shared" si="109"/>
        <v>0.22448979591836735</v>
      </c>
      <c r="M147" s="161" t="s">
        <v>556</v>
      </c>
      <c r="N147" s="167">
        <v>42753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58">
        <v>23</v>
      </c>
      <c r="B148" s="159">
        <v>42040</v>
      </c>
      <c r="C148" s="159"/>
      <c r="D148" s="160" t="s">
        <v>622</v>
      </c>
      <c r="E148" s="161" t="s">
        <v>586</v>
      </c>
      <c r="F148" s="162">
        <v>196</v>
      </c>
      <c r="G148" s="161"/>
      <c r="H148" s="161">
        <v>262</v>
      </c>
      <c r="I148" s="163">
        <v>255</v>
      </c>
      <c r="J148" s="164" t="s">
        <v>588</v>
      </c>
      <c r="K148" s="165">
        <f t="shared" si="108"/>
        <v>66</v>
      </c>
      <c r="L148" s="166">
        <f t="shared" si="109"/>
        <v>0.33673469387755101</v>
      </c>
      <c r="M148" s="161" t="s">
        <v>556</v>
      </c>
      <c r="N148" s="167">
        <v>42599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68">
        <v>24</v>
      </c>
      <c r="B149" s="169">
        <v>42067</v>
      </c>
      <c r="C149" s="169"/>
      <c r="D149" s="170" t="s">
        <v>370</v>
      </c>
      <c r="E149" s="171" t="s">
        <v>586</v>
      </c>
      <c r="F149" s="172">
        <v>235</v>
      </c>
      <c r="G149" s="172"/>
      <c r="H149" s="173">
        <v>77</v>
      </c>
      <c r="I149" s="173" t="s">
        <v>623</v>
      </c>
      <c r="J149" s="174" t="s">
        <v>624</v>
      </c>
      <c r="K149" s="175">
        <f t="shared" si="108"/>
        <v>-158</v>
      </c>
      <c r="L149" s="176">
        <f t="shared" si="109"/>
        <v>-0.67234042553191486</v>
      </c>
      <c r="M149" s="172" t="s">
        <v>568</v>
      </c>
      <c r="N149" s="169">
        <v>43522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58">
        <v>25</v>
      </c>
      <c r="B150" s="159">
        <v>42067</v>
      </c>
      <c r="C150" s="159"/>
      <c r="D150" s="160" t="s">
        <v>625</v>
      </c>
      <c r="E150" s="161" t="s">
        <v>586</v>
      </c>
      <c r="F150" s="162">
        <v>185</v>
      </c>
      <c r="G150" s="161"/>
      <c r="H150" s="161">
        <v>224</v>
      </c>
      <c r="I150" s="163" t="s">
        <v>626</v>
      </c>
      <c r="J150" s="164" t="s">
        <v>588</v>
      </c>
      <c r="K150" s="165">
        <f t="shared" si="108"/>
        <v>39</v>
      </c>
      <c r="L150" s="166">
        <f t="shared" si="109"/>
        <v>0.21081081081081082</v>
      </c>
      <c r="M150" s="161" t="s">
        <v>556</v>
      </c>
      <c r="N150" s="167">
        <v>42647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68">
        <v>26</v>
      </c>
      <c r="B151" s="169">
        <v>42090</v>
      </c>
      <c r="C151" s="169"/>
      <c r="D151" s="177" t="s">
        <v>627</v>
      </c>
      <c r="E151" s="172" t="s">
        <v>586</v>
      </c>
      <c r="F151" s="172">
        <v>49.5</v>
      </c>
      <c r="G151" s="173"/>
      <c r="H151" s="173">
        <v>15.85</v>
      </c>
      <c r="I151" s="173">
        <v>67</v>
      </c>
      <c r="J151" s="174" t="s">
        <v>628</v>
      </c>
      <c r="K151" s="173">
        <f t="shared" si="108"/>
        <v>-33.65</v>
      </c>
      <c r="L151" s="178">
        <f t="shared" si="109"/>
        <v>-0.67979797979797973</v>
      </c>
      <c r="M151" s="172" t="s">
        <v>568</v>
      </c>
      <c r="N151" s="179">
        <v>43627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58">
        <v>27</v>
      </c>
      <c r="B152" s="159">
        <v>42093</v>
      </c>
      <c r="C152" s="159"/>
      <c r="D152" s="160" t="s">
        <v>629</v>
      </c>
      <c r="E152" s="161" t="s">
        <v>586</v>
      </c>
      <c r="F152" s="162">
        <v>183.5</v>
      </c>
      <c r="G152" s="161"/>
      <c r="H152" s="161">
        <v>219</v>
      </c>
      <c r="I152" s="163">
        <v>218</v>
      </c>
      <c r="J152" s="164" t="s">
        <v>630</v>
      </c>
      <c r="K152" s="165">
        <f t="shared" si="108"/>
        <v>35.5</v>
      </c>
      <c r="L152" s="166">
        <f t="shared" si="109"/>
        <v>0.19346049046321526</v>
      </c>
      <c r="M152" s="161" t="s">
        <v>556</v>
      </c>
      <c r="N152" s="167">
        <v>42103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58">
        <v>28</v>
      </c>
      <c r="B153" s="159">
        <v>42114</v>
      </c>
      <c r="C153" s="159"/>
      <c r="D153" s="160" t="s">
        <v>631</v>
      </c>
      <c r="E153" s="161" t="s">
        <v>586</v>
      </c>
      <c r="F153" s="162">
        <f>(227+237)/2</f>
        <v>232</v>
      </c>
      <c r="G153" s="161"/>
      <c r="H153" s="161">
        <v>298</v>
      </c>
      <c r="I153" s="163">
        <v>298</v>
      </c>
      <c r="J153" s="164" t="s">
        <v>588</v>
      </c>
      <c r="K153" s="165">
        <f t="shared" si="108"/>
        <v>66</v>
      </c>
      <c r="L153" s="166">
        <f t="shared" si="109"/>
        <v>0.28448275862068967</v>
      </c>
      <c r="M153" s="161" t="s">
        <v>556</v>
      </c>
      <c r="N153" s="167">
        <v>42823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58">
        <v>29</v>
      </c>
      <c r="B154" s="159">
        <v>42128</v>
      </c>
      <c r="C154" s="159"/>
      <c r="D154" s="160" t="s">
        <v>632</v>
      </c>
      <c r="E154" s="161" t="s">
        <v>558</v>
      </c>
      <c r="F154" s="162">
        <v>385</v>
      </c>
      <c r="G154" s="161"/>
      <c r="H154" s="161">
        <f>212.5+331</f>
        <v>543.5</v>
      </c>
      <c r="I154" s="163">
        <v>510</v>
      </c>
      <c r="J154" s="164" t="s">
        <v>633</v>
      </c>
      <c r="K154" s="165">
        <f t="shared" si="108"/>
        <v>158.5</v>
      </c>
      <c r="L154" s="166">
        <f t="shared" si="109"/>
        <v>0.41168831168831171</v>
      </c>
      <c r="M154" s="161" t="s">
        <v>556</v>
      </c>
      <c r="N154" s="167">
        <v>42235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58">
        <v>30</v>
      </c>
      <c r="B155" s="159">
        <v>42128</v>
      </c>
      <c r="C155" s="159"/>
      <c r="D155" s="160" t="s">
        <v>634</v>
      </c>
      <c r="E155" s="161" t="s">
        <v>558</v>
      </c>
      <c r="F155" s="162">
        <v>115.5</v>
      </c>
      <c r="G155" s="161"/>
      <c r="H155" s="161">
        <v>146</v>
      </c>
      <c r="I155" s="163">
        <v>142</v>
      </c>
      <c r="J155" s="164" t="s">
        <v>635</v>
      </c>
      <c r="K155" s="165">
        <f t="shared" si="108"/>
        <v>30.5</v>
      </c>
      <c r="L155" s="166">
        <f t="shared" si="109"/>
        <v>0.26406926406926406</v>
      </c>
      <c r="M155" s="161" t="s">
        <v>556</v>
      </c>
      <c r="N155" s="167">
        <v>42202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58">
        <v>31</v>
      </c>
      <c r="B156" s="159">
        <v>42151</v>
      </c>
      <c r="C156" s="159"/>
      <c r="D156" s="160" t="s">
        <v>636</v>
      </c>
      <c r="E156" s="161" t="s">
        <v>558</v>
      </c>
      <c r="F156" s="162">
        <v>237.5</v>
      </c>
      <c r="G156" s="161"/>
      <c r="H156" s="161">
        <v>279.5</v>
      </c>
      <c r="I156" s="163">
        <v>278</v>
      </c>
      <c r="J156" s="164" t="s">
        <v>588</v>
      </c>
      <c r="K156" s="165">
        <f t="shared" si="108"/>
        <v>42</v>
      </c>
      <c r="L156" s="166">
        <f t="shared" si="109"/>
        <v>0.17684210526315788</v>
      </c>
      <c r="M156" s="161" t="s">
        <v>556</v>
      </c>
      <c r="N156" s="167">
        <v>42222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58">
        <v>32</v>
      </c>
      <c r="B157" s="159">
        <v>42174</v>
      </c>
      <c r="C157" s="159"/>
      <c r="D157" s="160" t="s">
        <v>607</v>
      </c>
      <c r="E157" s="161" t="s">
        <v>586</v>
      </c>
      <c r="F157" s="162">
        <v>340</v>
      </c>
      <c r="G157" s="161"/>
      <c r="H157" s="161">
        <v>448</v>
      </c>
      <c r="I157" s="163">
        <v>448</v>
      </c>
      <c r="J157" s="164" t="s">
        <v>588</v>
      </c>
      <c r="K157" s="165">
        <f t="shared" si="108"/>
        <v>108</v>
      </c>
      <c r="L157" s="166">
        <f t="shared" si="109"/>
        <v>0.31764705882352939</v>
      </c>
      <c r="M157" s="161" t="s">
        <v>556</v>
      </c>
      <c r="N157" s="167">
        <v>43018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58">
        <v>33</v>
      </c>
      <c r="B158" s="159">
        <v>42191</v>
      </c>
      <c r="C158" s="159"/>
      <c r="D158" s="160" t="s">
        <v>637</v>
      </c>
      <c r="E158" s="161" t="s">
        <v>586</v>
      </c>
      <c r="F158" s="162">
        <v>390</v>
      </c>
      <c r="G158" s="161"/>
      <c r="H158" s="161">
        <v>460</v>
      </c>
      <c r="I158" s="163">
        <v>460</v>
      </c>
      <c r="J158" s="164" t="s">
        <v>588</v>
      </c>
      <c r="K158" s="165">
        <f t="shared" si="108"/>
        <v>70</v>
      </c>
      <c r="L158" s="166">
        <f t="shared" si="109"/>
        <v>0.17948717948717949</v>
      </c>
      <c r="M158" s="161" t="s">
        <v>556</v>
      </c>
      <c r="N158" s="167">
        <v>42478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68">
        <v>34</v>
      </c>
      <c r="B159" s="169">
        <v>42195</v>
      </c>
      <c r="C159" s="169"/>
      <c r="D159" s="170" t="s">
        <v>638</v>
      </c>
      <c r="E159" s="171" t="s">
        <v>586</v>
      </c>
      <c r="F159" s="172">
        <v>122.5</v>
      </c>
      <c r="G159" s="172"/>
      <c r="H159" s="173">
        <v>61</v>
      </c>
      <c r="I159" s="173">
        <v>172</v>
      </c>
      <c r="J159" s="174" t="s">
        <v>639</v>
      </c>
      <c r="K159" s="175">
        <f t="shared" si="108"/>
        <v>-61.5</v>
      </c>
      <c r="L159" s="176">
        <f t="shared" si="109"/>
        <v>-0.50204081632653064</v>
      </c>
      <c r="M159" s="172" t="s">
        <v>568</v>
      </c>
      <c r="N159" s="169">
        <v>43333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58">
        <v>35</v>
      </c>
      <c r="B160" s="159">
        <v>42219</v>
      </c>
      <c r="C160" s="159"/>
      <c r="D160" s="160" t="s">
        <v>640</v>
      </c>
      <c r="E160" s="161" t="s">
        <v>586</v>
      </c>
      <c r="F160" s="162">
        <v>297.5</v>
      </c>
      <c r="G160" s="161"/>
      <c r="H160" s="161">
        <v>350</v>
      </c>
      <c r="I160" s="163">
        <v>360</v>
      </c>
      <c r="J160" s="164" t="s">
        <v>641</v>
      </c>
      <c r="K160" s="165">
        <f t="shared" si="108"/>
        <v>52.5</v>
      </c>
      <c r="L160" s="166">
        <f t="shared" si="109"/>
        <v>0.17647058823529413</v>
      </c>
      <c r="M160" s="161" t="s">
        <v>556</v>
      </c>
      <c r="N160" s="167">
        <v>42232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58">
        <v>36</v>
      </c>
      <c r="B161" s="159">
        <v>42219</v>
      </c>
      <c r="C161" s="159"/>
      <c r="D161" s="160" t="s">
        <v>642</v>
      </c>
      <c r="E161" s="161" t="s">
        <v>586</v>
      </c>
      <c r="F161" s="162">
        <v>115.5</v>
      </c>
      <c r="G161" s="161"/>
      <c r="H161" s="161">
        <v>149</v>
      </c>
      <c r="I161" s="163">
        <v>140</v>
      </c>
      <c r="J161" s="164" t="s">
        <v>643</v>
      </c>
      <c r="K161" s="165">
        <f t="shared" si="108"/>
        <v>33.5</v>
      </c>
      <c r="L161" s="166">
        <f t="shared" si="109"/>
        <v>0.29004329004329005</v>
      </c>
      <c r="M161" s="161" t="s">
        <v>556</v>
      </c>
      <c r="N161" s="167">
        <v>42740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58">
        <v>37</v>
      </c>
      <c r="B162" s="159">
        <v>42251</v>
      </c>
      <c r="C162" s="159"/>
      <c r="D162" s="160" t="s">
        <v>636</v>
      </c>
      <c r="E162" s="161" t="s">
        <v>586</v>
      </c>
      <c r="F162" s="162">
        <v>226</v>
      </c>
      <c r="G162" s="161"/>
      <c r="H162" s="161">
        <v>292</v>
      </c>
      <c r="I162" s="163">
        <v>292</v>
      </c>
      <c r="J162" s="164" t="s">
        <v>644</v>
      </c>
      <c r="K162" s="165">
        <f t="shared" si="108"/>
        <v>66</v>
      </c>
      <c r="L162" s="166">
        <f t="shared" si="109"/>
        <v>0.29203539823008851</v>
      </c>
      <c r="M162" s="161" t="s">
        <v>556</v>
      </c>
      <c r="N162" s="167">
        <v>42286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58">
        <v>38</v>
      </c>
      <c r="B163" s="159">
        <v>42254</v>
      </c>
      <c r="C163" s="159"/>
      <c r="D163" s="160" t="s">
        <v>631</v>
      </c>
      <c r="E163" s="161" t="s">
        <v>586</v>
      </c>
      <c r="F163" s="162">
        <v>232.5</v>
      </c>
      <c r="G163" s="161"/>
      <c r="H163" s="161">
        <v>312.5</v>
      </c>
      <c r="I163" s="163">
        <v>310</v>
      </c>
      <c r="J163" s="164" t="s">
        <v>588</v>
      </c>
      <c r="K163" s="165">
        <f t="shared" si="108"/>
        <v>80</v>
      </c>
      <c r="L163" s="166">
        <f t="shared" si="109"/>
        <v>0.34408602150537637</v>
      </c>
      <c r="M163" s="161" t="s">
        <v>556</v>
      </c>
      <c r="N163" s="167">
        <v>42823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58">
        <v>39</v>
      </c>
      <c r="B164" s="159">
        <v>42268</v>
      </c>
      <c r="C164" s="159"/>
      <c r="D164" s="160" t="s">
        <v>645</v>
      </c>
      <c r="E164" s="161" t="s">
        <v>586</v>
      </c>
      <c r="F164" s="162">
        <v>196.5</v>
      </c>
      <c r="G164" s="161"/>
      <c r="H164" s="161">
        <v>238</v>
      </c>
      <c r="I164" s="163">
        <v>238</v>
      </c>
      <c r="J164" s="164" t="s">
        <v>644</v>
      </c>
      <c r="K164" s="165">
        <f t="shared" si="108"/>
        <v>41.5</v>
      </c>
      <c r="L164" s="166">
        <f t="shared" si="109"/>
        <v>0.21119592875318066</v>
      </c>
      <c r="M164" s="161" t="s">
        <v>556</v>
      </c>
      <c r="N164" s="167">
        <v>42291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58">
        <v>40</v>
      </c>
      <c r="B165" s="159">
        <v>42271</v>
      </c>
      <c r="C165" s="159"/>
      <c r="D165" s="160" t="s">
        <v>585</v>
      </c>
      <c r="E165" s="161" t="s">
        <v>586</v>
      </c>
      <c r="F165" s="162">
        <v>65</v>
      </c>
      <c r="G165" s="161"/>
      <c r="H165" s="161">
        <v>82</v>
      </c>
      <c r="I165" s="163">
        <v>82</v>
      </c>
      <c r="J165" s="164" t="s">
        <v>644</v>
      </c>
      <c r="K165" s="165">
        <f t="shared" si="108"/>
        <v>17</v>
      </c>
      <c r="L165" s="166">
        <f t="shared" si="109"/>
        <v>0.26153846153846155</v>
      </c>
      <c r="M165" s="161" t="s">
        <v>556</v>
      </c>
      <c r="N165" s="167">
        <v>42578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58">
        <v>41</v>
      </c>
      <c r="B166" s="159">
        <v>42291</v>
      </c>
      <c r="C166" s="159"/>
      <c r="D166" s="160" t="s">
        <v>646</v>
      </c>
      <c r="E166" s="161" t="s">
        <v>586</v>
      </c>
      <c r="F166" s="162">
        <v>144</v>
      </c>
      <c r="G166" s="161"/>
      <c r="H166" s="161">
        <v>182.5</v>
      </c>
      <c r="I166" s="163">
        <v>181</v>
      </c>
      <c r="J166" s="164" t="s">
        <v>644</v>
      </c>
      <c r="K166" s="165">
        <f t="shared" si="108"/>
        <v>38.5</v>
      </c>
      <c r="L166" s="166">
        <f t="shared" si="109"/>
        <v>0.2673611111111111</v>
      </c>
      <c r="M166" s="161" t="s">
        <v>556</v>
      </c>
      <c r="N166" s="167">
        <v>42817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58">
        <v>42</v>
      </c>
      <c r="B167" s="159">
        <v>42291</v>
      </c>
      <c r="C167" s="159"/>
      <c r="D167" s="160" t="s">
        <v>647</v>
      </c>
      <c r="E167" s="161" t="s">
        <v>586</v>
      </c>
      <c r="F167" s="162">
        <v>264</v>
      </c>
      <c r="G167" s="161"/>
      <c r="H167" s="161">
        <v>311</v>
      </c>
      <c r="I167" s="163">
        <v>311</v>
      </c>
      <c r="J167" s="164" t="s">
        <v>644</v>
      </c>
      <c r="K167" s="165">
        <f t="shared" si="108"/>
        <v>47</v>
      </c>
      <c r="L167" s="166">
        <f t="shared" si="109"/>
        <v>0.17803030303030304</v>
      </c>
      <c r="M167" s="161" t="s">
        <v>556</v>
      </c>
      <c r="N167" s="167">
        <v>42604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58">
        <v>43</v>
      </c>
      <c r="B168" s="159">
        <v>42318</v>
      </c>
      <c r="C168" s="159"/>
      <c r="D168" s="160" t="s">
        <v>648</v>
      </c>
      <c r="E168" s="161" t="s">
        <v>558</v>
      </c>
      <c r="F168" s="162">
        <v>549.5</v>
      </c>
      <c r="G168" s="161"/>
      <c r="H168" s="161">
        <v>630</v>
      </c>
      <c r="I168" s="163">
        <v>630</v>
      </c>
      <c r="J168" s="164" t="s">
        <v>644</v>
      </c>
      <c r="K168" s="165">
        <f t="shared" si="108"/>
        <v>80.5</v>
      </c>
      <c r="L168" s="166">
        <f t="shared" si="109"/>
        <v>0.1464968152866242</v>
      </c>
      <c r="M168" s="161" t="s">
        <v>556</v>
      </c>
      <c r="N168" s="167">
        <v>42419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58">
        <v>44</v>
      </c>
      <c r="B169" s="159">
        <v>42342</v>
      </c>
      <c r="C169" s="159"/>
      <c r="D169" s="160" t="s">
        <v>649</v>
      </c>
      <c r="E169" s="161" t="s">
        <v>586</v>
      </c>
      <c r="F169" s="162">
        <v>1027.5</v>
      </c>
      <c r="G169" s="161"/>
      <c r="H169" s="161">
        <v>1315</v>
      </c>
      <c r="I169" s="163">
        <v>1250</v>
      </c>
      <c r="J169" s="164" t="s">
        <v>644</v>
      </c>
      <c r="K169" s="165">
        <f t="shared" si="108"/>
        <v>287.5</v>
      </c>
      <c r="L169" s="166">
        <f t="shared" si="109"/>
        <v>0.27980535279805352</v>
      </c>
      <c r="M169" s="161" t="s">
        <v>556</v>
      </c>
      <c r="N169" s="167">
        <v>43244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58">
        <v>45</v>
      </c>
      <c r="B170" s="159">
        <v>42367</v>
      </c>
      <c r="C170" s="159"/>
      <c r="D170" s="160" t="s">
        <v>650</v>
      </c>
      <c r="E170" s="161" t="s">
        <v>586</v>
      </c>
      <c r="F170" s="162">
        <v>465</v>
      </c>
      <c r="G170" s="161"/>
      <c r="H170" s="161">
        <v>540</v>
      </c>
      <c r="I170" s="163">
        <v>540</v>
      </c>
      <c r="J170" s="164" t="s">
        <v>644</v>
      </c>
      <c r="K170" s="165">
        <f t="shared" si="108"/>
        <v>75</v>
      </c>
      <c r="L170" s="166">
        <f t="shared" si="109"/>
        <v>0.16129032258064516</v>
      </c>
      <c r="M170" s="161" t="s">
        <v>556</v>
      </c>
      <c r="N170" s="167">
        <v>42530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58">
        <v>46</v>
      </c>
      <c r="B171" s="159">
        <v>42380</v>
      </c>
      <c r="C171" s="159"/>
      <c r="D171" s="160" t="s">
        <v>371</v>
      </c>
      <c r="E171" s="161" t="s">
        <v>558</v>
      </c>
      <c r="F171" s="162">
        <v>81</v>
      </c>
      <c r="G171" s="161"/>
      <c r="H171" s="161">
        <v>110</v>
      </c>
      <c r="I171" s="163">
        <v>110</v>
      </c>
      <c r="J171" s="164" t="s">
        <v>644</v>
      </c>
      <c r="K171" s="165">
        <f t="shared" si="108"/>
        <v>29</v>
      </c>
      <c r="L171" s="166">
        <f t="shared" si="109"/>
        <v>0.35802469135802467</v>
      </c>
      <c r="M171" s="161" t="s">
        <v>556</v>
      </c>
      <c r="N171" s="167">
        <v>42745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58">
        <v>47</v>
      </c>
      <c r="B172" s="159">
        <v>42382</v>
      </c>
      <c r="C172" s="159"/>
      <c r="D172" s="160" t="s">
        <v>651</v>
      </c>
      <c r="E172" s="161" t="s">
        <v>558</v>
      </c>
      <c r="F172" s="162">
        <v>417.5</v>
      </c>
      <c r="G172" s="161"/>
      <c r="H172" s="161">
        <v>547</v>
      </c>
      <c r="I172" s="163">
        <v>535</v>
      </c>
      <c r="J172" s="164" t="s">
        <v>644</v>
      </c>
      <c r="K172" s="165">
        <f t="shared" si="108"/>
        <v>129.5</v>
      </c>
      <c r="L172" s="166">
        <f t="shared" si="109"/>
        <v>0.31017964071856285</v>
      </c>
      <c r="M172" s="161" t="s">
        <v>556</v>
      </c>
      <c r="N172" s="167">
        <v>42578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58">
        <v>48</v>
      </c>
      <c r="B173" s="159">
        <v>42408</v>
      </c>
      <c r="C173" s="159"/>
      <c r="D173" s="160" t="s">
        <v>652</v>
      </c>
      <c r="E173" s="161" t="s">
        <v>586</v>
      </c>
      <c r="F173" s="162">
        <v>650</v>
      </c>
      <c r="G173" s="161"/>
      <c r="H173" s="161">
        <v>800</v>
      </c>
      <c r="I173" s="163">
        <v>800</v>
      </c>
      <c r="J173" s="164" t="s">
        <v>644</v>
      </c>
      <c r="K173" s="165">
        <f t="shared" si="108"/>
        <v>150</v>
      </c>
      <c r="L173" s="166">
        <f t="shared" si="109"/>
        <v>0.23076923076923078</v>
      </c>
      <c r="M173" s="161" t="s">
        <v>556</v>
      </c>
      <c r="N173" s="167">
        <v>43154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58">
        <v>49</v>
      </c>
      <c r="B174" s="159">
        <v>42433</v>
      </c>
      <c r="C174" s="159"/>
      <c r="D174" s="160" t="s">
        <v>209</v>
      </c>
      <c r="E174" s="161" t="s">
        <v>586</v>
      </c>
      <c r="F174" s="162">
        <v>437.5</v>
      </c>
      <c r="G174" s="161"/>
      <c r="H174" s="161">
        <v>504.5</v>
      </c>
      <c r="I174" s="163">
        <v>522</v>
      </c>
      <c r="J174" s="164" t="s">
        <v>653</v>
      </c>
      <c r="K174" s="165">
        <f t="shared" si="108"/>
        <v>67</v>
      </c>
      <c r="L174" s="166">
        <f t="shared" si="109"/>
        <v>0.15314285714285714</v>
      </c>
      <c r="M174" s="161" t="s">
        <v>556</v>
      </c>
      <c r="N174" s="167">
        <v>42480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58">
        <v>50</v>
      </c>
      <c r="B175" s="159">
        <v>42438</v>
      </c>
      <c r="C175" s="159"/>
      <c r="D175" s="160" t="s">
        <v>654</v>
      </c>
      <c r="E175" s="161" t="s">
        <v>586</v>
      </c>
      <c r="F175" s="162">
        <v>189.5</v>
      </c>
      <c r="G175" s="161"/>
      <c r="H175" s="161">
        <v>218</v>
      </c>
      <c r="I175" s="163">
        <v>218</v>
      </c>
      <c r="J175" s="164" t="s">
        <v>644</v>
      </c>
      <c r="K175" s="165">
        <f t="shared" si="108"/>
        <v>28.5</v>
      </c>
      <c r="L175" s="166">
        <f t="shared" si="109"/>
        <v>0.15039577836411611</v>
      </c>
      <c r="M175" s="161" t="s">
        <v>556</v>
      </c>
      <c r="N175" s="167">
        <v>43034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68">
        <v>51</v>
      </c>
      <c r="B176" s="169">
        <v>42471</v>
      </c>
      <c r="C176" s="169"/>
      <c r="D176" s="177" t="s">
        <v>655</v>
      </c>
      <c r="E176" s="172" t="s">
        <v>586</v>
      </c>
      <c r="F176" s="172">
        <v>36.5</v>
      </c>
      <c r="G176" s="173"/>
      <c r="H176" s="173">
        <v>15.85</v>
      </c>
      <c r="I176" s="173">
        <v>60</v>
      </c>
      <c r="J176" s="174" t="s">
        <v>656</v>
      </c>
      <c r="K176" s="175">
        <f t="shared" si="108"/>
        <v>-20.65</v>
      </c>
      <c r="L176" s="176">
        <f t="shared" si="109"/>
        <v>-0.5657534246575342</v>
      </c>
      <c r="M176" s="172" t="s">
        <v>568</v>
      </c>
      <c r="N176" s="180">
        <v>43627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58">
        <v>52</v>
      </c>
      <c r="B177" s="159">
        <v>42472</v>
      </c>
      <c r="C177" s="159"/>
      <c r="D177" s="160" t="s">
        <v>657</v>
      </c>
      <c r="E177" s="161" t="s">
        <v>586</v>
      </c>
      <c r="F177" s="162">
        <v>93</v>
      </c>
      <c r="G177" s="161"/>
      <c r="H177" s="161">
        <v>149</v>
      </c>
      <c r="I177" s="163">
        <v>140</v>
      </c>
      <c r="J177" s="164" t="s">
        <v>658</v>
      </c>
      <c r="K177" s="165">
        <f t="shared" si="108"/>
        <v>56</v>
      </c>
      <c r="L177" s="166">
        <f t="shared" si="109"/>
        <v>0.60215053763440862</v>
      </c>
      <c r="M177" s="161" t="s">
        <v>556</v>
      </c>
      <c r="N177" s="167">
        <v>42740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58">
        <v>53</v>
      </c>
      <c r="B178" s="159">
        <v>42472</v>
      </c>
      <c r="C178" s="159"/>
      <c r="D178" s="160" t="s">
        <v>659</v>
      </c>
      <c r="E178" s="161" t="s">
        <v>586</v>
      </c>
      <c r="F178" s="162">
        <v>130</v>
      </c>
      <c r="G178" s="161"/>
      <c r="H178" s="161">
        <v>150</v>
      </c>
      <c r="I178" s="163" t="s">
        <v>660</v>
      </c>
      <c r="J178" s="164" t="s">
        <v>644</v>
      </c>
      <c r="K178" s="165">
        <f t="shared" si="108"/>
        <v>20</v>
      </c>
      <c r="L178" s="166">
        <f t="shared" si="109"/>
        <v>0.15384615384615385</v>
      </c>
      <c r="M178" s="161" t="s">
        <v>556</v>
      </c>
      <c r="N178" s="167">
        <v>42564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58">
        <v>54</v>
      </c>
      <c r="B179" s="159">
        <v>42473</v>
      </c>
      <c r="C179" s="159"/>
      <c r="D179" s="160" t="s">
        <v>661</v>
      </c>
      <c r="E179" s="161" t="s">
        <v>586</v>
      </c>
      <c r="F179" s="162">
        <v>196</v>
      </c>
      <c r="G179" s="161"/>
      <c r="H179" s="161">
        <v>299</v>
      </c>
      <c r="I179" s="163">
        <v>299</v>
      </c>
      <c r="J179" s="164" t="s">
        <v>644</v>
      </c>
      <c r="K179" s="165">
        <v>103</v>
      </c>
      <c r="L179" s="166">
        <v>0.52551020408163296</v>
      </c>
      <c r="M179" s="161" t="s">
        <v>556</v>
      </c>
      <c r="N179" s="167">
        <v>42620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58">
        <v>55</v>
      </c>
      <c r="B180" s="159">
        <v>42473</v>
      </c>
      <c r="C180" s="159"/>
      <c r="D180" s="160" t="s">
        <v>662</v>
      </c>
      <c r="E180" s="161" t="s">
        <v>586</v>
      </c>
      <c r="F180" s="162">
        <v>88</v>
      </c>
      <c r="G180" s="161"/>
      <c r="H180" s="161">
        <v>103</v>
      </c>
      <c r="I180" s="163">
        <v>103</v>
      </c>
      <c r="J180" s="164" t="s">
        <v>644</v>
      </c>
      <c r="K180" s="165">
        <v>15</v>
      </c>
      <c r="L180" s="166">
        <v>0.170454545454545</v>
      </c>
      <c r="M180" s="161" t="s">
        <v>556</v>
      </c>
      <c r="N180" s="167">
        <v>42530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58">
        <v>56</v>
      </c>
      <c r="B181" s="159">
        <v>42492</v>
      </c>
      <c r="C181" s="159"/>
      <c r="D181" s="160" t="s">
        <v>663</v>
      </c>
      <c r="E181" s="161" t="s">
        <v>586</v>
      </c>
      <c r="F181" s="162">
        <v>127.5</v>
      </c>
      <c r="G181" s="161"/>
      <c r="H181" s="161">
        <v>148</v>
      </c>
      <c r="I181" s="163" t="s">
        <v>664</v>
      </c>
      <c r="J181" s="164" t="s">
        <v>644</v>
      </c>
      <c r="K181" s="165">
        <f>H181-F181</f>
        <v>20.5</v>
      </c>
      <c r="L181" s="166">
        <f>K181/F181</f>
        <v>0.16078431372549021</v>
      </c>
      <c r="M181" s="161" t="s">
        <v>556</v>
      </c>
      <c r="N181" s="167">
        <v>42564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58">
        <v>57</v>
      </c>
      <c r="B182" s="159">
        <v>42493</v>
      </c>
      <c r="C182" s="159"/>
      <c r="D182" s="160" t="s">
        <v>665</v>
      </c>
      <c r="E182" s="161" t="s">
        <v>586</v>
      </c>
      <c r="F182" s="162">
        <v>675</v>
      </c>
      <c r="G182" s="161"/>
      <c r="H182" s="161">
        <v>815</v>
      </c>
      <c r="I182" s="163" t="s">
        <v>666</v>
      </c>
      <c r="J182" s="164" t="s">
        <v>644</v>
      </c>
      <c r="K182" s="165">
        <f>H182-F182</f>
        <v>140</v>
      </c>
      <c r="L182" s="166">
        <f>K182/F182</f>
        <v>0.2074074074074074</v>
      </c>
      <c r="M182" s="161" t="s">
        <v>556</v>
      </c>
      <c r="N182" s="167">
        <v>43154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68">
        <v>58</v>
      </c>
      <c r="B183" s="169">
        <v>42522</v>
      </c>
      <c r="C183" s="169"/>
      <c r="D183" s="170" t="s">
        <v>667</v>
      </c>
      <c r="E183" s="171" t="s">
        <v>586</v>
      </c>
      <c r="F183" s="172">
        <v>500</v>
      </c>
      <c r="G183" s="172"/>
      <c r="H183" s="173">
        <v>232.5</v>
      </c>
      <c r="I183" s="173" t="s">
        <v>668</v>
      </c>
      <c r="J183" s="174" t="s">
        <v>669</v>
      </c>
      <c r="K183" s="175">
        <f>H183-F183</f>
        <v>-267.5</v>
      </c>
      <c r="L183" s="176">
        <f>K183/F183</f>
        <v>-0.53500000000000003</v>
      </c>
      <c r="M183" s="172" t="s">
        <v>568</v>
      </c>
      <c r="N183" s="169">
        <v>43735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58">
        <v>59</v>
      </c>
      <c r="B184" s="159">
        <v>42527</v>
      </c>
      <c r="C184" s="159"/>
      <c r="D184" s="160" t="s">
        <v>511</v>
      </c>
      <c r="E184" s="161" t="s">
        <v>586</v>
      </c>
      <c r="F184" s="162">
        <v>110</v>
      </c>
      <c r="G184" s="161"/>
      <c r="H184" s="161">
        <v>126.5</v>
      </c>
      <c r="I184" s="163">
        <v>125</v>
      </c>
      <c r="J184" s="164" t="s">
        <v>595</v>
      </c>
      <c r="K184" s="165">
        <f>H184-F184</f>
        <v>16.5</v>
      </c>
      <c r="L184" s="166">
        <f>K184/F184</f>
        <v>0.15</v>
      </c>
      <c r="M184" s="161" t="s">
        <v>556</v>
      </c>
      <c r="N184" s="167">
        <v>42552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58">
        <v>60</v>
      </c>
      <c r="B185" s="159">
        <v>42538</v>
      </c>
      <c r="C185" s="159"/>
      <c r="D185" s="160" t="s">
        <v>670</v>
      </c>
      <c r="E185" s="161" t="s">
        <v>586</v>
      </c>
      <c r="F185" s="162">
        <v>44</v>
      </c>
      <c r="G185" s="161"/>
      <c r="H185" s="161">
        <v>69.5</v>
      </c>
      <c r="I185" s="163">
        <v>69.5</v>
      </c>
      <c r="J185" s="164" t="s">
        <v>671</v>
      </c>
      <c r="K185" s="165">
        <f>H185-F185</f>
        <v>25.5</v>
      </c>
      <c r="L185" s="166">
        <f>K185/F185</f>
        <v>0.57954545454545459</v>
      </c>
      <c r="M185" s="161" t="s">
        <v>556</v>
      </c>
      <c r="N185" s="167">
        <v>42977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58">
        <v>61</v>
      </c>
      <c r="B186" s="159">
        <v>42549</v>
      </c>
      <c r="C186" s="159"/>
      <c r="D186" s="160" t="s">
        <v>672</v>
      </c>
      <c r="E186" s="161" t="s">
        <v>586</v>
      </c>
      <c r="F186" s="162">
        <v>262.5</v>
      </c>
      <c r="G186" s="161"/>
      <c r="H186" s="161">
        <v>340</v>
      </c>
      <c r="I186" s="163">
        <v>333</v>
      </c>
      <c r="J186" s="164" t="s">
        <v>673</v>
      </c>
      <c r="K186" s="165">
        <v>77.5</v>
      </c>
      <c r="L186" s="166">
        <v>0.29523809523809502</v>
      </c>
      <c r="M186" s="161" t="s">
        <v>556</v>
      </c>
      <c r="N186" s="167">
        <v>43017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58">
        <v>62</v>
      </c>
      <c r="B187" s="159">
        <v>42549</v>
      </c>
      <c r="C187" s="159"/>
      <c r="D187" s="160" t="s">
        <v>674</v>
      </c>
      <c r="E187" s="161" t="s">
        <v>586</v>
      </c>
      <c r="F187" s="162">
        <v>840</v>
      </c>
      <c r="G187" s="161"/>
      <c r="H187" s="161">
        <v>1230</v>
      </c>
      <c r="I187" s="163">
        <v>1230</v>
      </c>
      <c r="J187" s="164" t="s">
        <v>644</v>
      </c>
      <c r="K187" s="165">
        <v>390</v>
      </c>
      <c r="L187" s="166">
        <v>0.46428571428571402</v>
      </c>
      <c r="M187" s="161" t="s">
        <v>556</v>
      </c>
      <c r="N187" s="167">
        <v>42649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81">
        <v>63</v>
      </c>
      <c r="B188" s="182">
        <v>42556</v>
      </c>
      <c r="C188" s="182"/>
      <c r="D188" s="183" t="s">
        <v>675</v>
      </c>
      <c r="E188" s="184" t="s">
        <v>586</v>
      </c>
      <c r="F188" s="184">
        <v>395</v>
      </c>
      <c r="G188" s="185"/>
      <c r="H188" s="185">
        <f>(468.5+342.5)/2</f>
        <v>405.5</v>
      </c>
      <c r="I188" s="185">
        <v>510</v>
      </c>
      <c r="J188" s="186" t="s">
        <v>676</v>
      </c>
      <c r="K188" s="187">
        <f t="shared" ref="K188:K194" si="110">H188-F188</f>
        <v>10.5</v>
      </c>
      <c r="L188" s="188">
        <f t="shared" ref="L188:L194" si="111">K188/F188</f>
        <v>2.6582278481012658E-2</v>
      </c>
      <c r="M188" s="184" t="s">
        <v>677</v>
      </c>
      <c r="N188" s="182">
        <v>43606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68">
        <v>64</v>
      </c>
      <c r="B189" s="169">
        <v>42584</v>
      </c>
      <c r="C189" s="169"/>
      <c r="D189" s="170" t="s">
        <v>678</v>
      </c>
      <c r="E189" s="171" t="s">
        <v>558</v>
      </c>
      <c r="F189" s="172">
        <f>169.5-12.8</f>
        <v>156.69999999999999</v>
      </c>
      <c r="G189" s="172"/>
      <c r="H189" s="173">
        <v>77</v>
      </c>
      <c r="I189" s="173" t="s">
        <v>679</v>
      </c>
      <c r="J189" s="174" t="s">
        <v>680</v>
      </c>
      <c r="K189" s="175">
        <f t="shared" si="110"/>
        <v>-79.699999999999989</v>
      </c>
      <c r="L189" s="176">
        <f t="shared" si="111"/>
        <v>-0.50861518825781749</v>
      </c>
      <c r="M189" s="172" t="s">
        <v>568</v>
      </c>
      <c r="N189" s="169">
        <v>43522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68">
        <v>65</v>
      </c>
      <c r="B190" s="169">
        <v>42586</v>
      </c>
      <c r="C190" s="169"/>
      <c r="D190" s="170" t="s">
        <v>681</v>
      </c>
      <c r="E190" s="171" t="s">
        <v>586</v>
      </c>
      <c r="F190" s="172">
        <v>400</v>
      </c>
      <c r="G190" s="172"/>
      <c r="H190" s="173">
        <v>305</v>
      </c>
      <c r="I190" s="173">
        <v>475</v>
      </c>
      <c r="J190" s="174" t="s">
        <v>682</v>
      </c>
      <c r="K190" s="175">
        <f t="shared" si="110"/>
        <v>-95</v>
      </c>
      <c r="L190" s="176">
        <f t="shared" si="111"/>
        <v>-0.23749999999999999</v>
      </c>
      <c r="M190" s="172" t="s">
        <v>568</v>
      </c>
      <c r="N190" s="169">
        <v>43606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58">
        <v>66</v>
      </c>
      <c r="B191" s="159">
        <v>42593</v>
      </c>
      <c r="C191" s="159"/>
      <c r="D191" s="160" t="s">
        <v>683</v>
      </c>
      <c r="E191" s="161" t="s">
        <v>586</v>
      </c>
      <c r="F191" s="162">
        <v>86.5</v>
      </c>
      <c r="G191" s="161"/>
      <c r="H191" s="161">
        <v>130</v>
      </c>
      <c r="I191" s="163">
        <v>130</v>
      </c>
      <c r="J191" s="164" t="s">
        <v>684</v>
      </c>
      <c r="K191" s="165">
        <f t="shared" si="110"/>
        <v>43.5</v>
      </c>
      <c r="L191" s="166">
        <f t="shared" si="111"/>
        <v>0.50289017341040465</v>
      </c>
      <c r="M191" s="161" t="s">
        <v>556</v>
      </c>
      <c r="N191" s="167">
        <v>43091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68">
        <v>67</v>
      </c>
      <c r="B192" s="169">
        <v>42600</v>
      </c>
      <c r="C192" s="169"/>
      <c r="D192" s="170" t="s">
        <v>109</v>
      </c>
      <c r="E192" s="171" t="s">
        <v>586</v>
      </c>
      <c r="F192" s="172">
        <v>133.5</v>
      </c>
      <c r="G192" s="172"/>
      <c r="H192" s="173">
        <v>126.5</v>
      </c>
      <c r="I192" s="173">
        <v>178</v>
      </c>
      <c r="J192" s="174" t="s">
        <v>685</v>
      </c>
      <c r="K192" s="175">
        <f t="shared" si="110"/>
        <v>-7</v>
      </c>
      <c r="L192" s="176">
        <f t="shared" si="111"/>
        <v>-5.2434456928838954E-2</v>
      </c>
      <c r="M192" s="172" t="s">
        <v>568</v>
      </c>
      <c r="N192" s="169">
        <v>42615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58">
        <v>68</v>
      </c>
      <c r="B193" s="159">
        <v>42613</v>
      </c>
      <c r="C193" s="159"/>
      <c r="D193" s="160" t="s">
        <v>686</v>
      </c>
      <c r="E193" s="161" t="s">
        <v>586</v>
      </c>
      <c r="F193" s="162">
        <v>560</v>
      </c>
      <c r="G193" s="161"/>
      <c r="H193" s="161">
        <v>725</v>
      </c>
      <c r="I193" s="163">
        <v>725</v>
      </c>
      <c r="J193" s="164" t="s">
        <v>588</v>
      </c>
      <c r="K193" s="165">
        <f t="shared" si="110"/>
        <v>165</v>
      </c>
      <c r="L193" s="166">
        <f t="shared" si="111"/>
        <v>0.29464285714285715</v>
      </c>
      <c r="M193" s="161" t="s">
        <v>556</v>
      </c>
      <c r="N193" s="167">
        <v>42456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58">
        <v>69</v>
      </c>
      <c r="B194" s="159">
        <v>42614</v>
      </c>
      <c r="C194" s="159"/>
      <c r="D194" s="160" t="s">
        <v>687</v>
      </c>
      <c r="E194" s="161" t="s">
        <v>586</v>
      </c>
      <c r="F194" s="162">
        <v>160.5</v>
      </c>
      <c r="G194" s="161"/>
      <c r="H194" s="161">
        <v>210</v>
      </c>
      <c r="I194" s="163">
        <v>210</v>
      </c>
      <c r="J194" s="164" t="s">
        <v>588</v>
      </c>
      <c r="K194" s="165">
        <f t="shared" si="110"/>
        <v>49.5</v>
      </c>
      <c r="L194" s="166">
        <f t="shared" si="111"/>
        <v>0.30841121495327101</v>
      </c>
      <c r="M194" s="161" t="s">
        <v>556</v>
      </c>
      <c r="N194" s="167">
        <v>42871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58">
        <v>70</v>
      </c>
      <c r="B195" s="159">
        <v>42646</v>
      </c>
      <c r="C195" s="159"/>
      <c r="D195" s="160" t="s">
        <v>385</v>
      </c>
      <c r="E195" s="161" t="s">
        <v>586</v>
      </c>
      <c r="F195" s="162">
        <v>430</v>
      </c>
      <c r="G195" s="161"/>
      <c r="H195" s="161">
        <v>596</v>
      </c>
      <c r="I195" s="163">
        <v>575</v>
      </c>
      <c r="J195" s="164" t="s">
        <v>688</v>
      </c>
      <c r="K195" s="165">
        <v>166</v>
      </c>
      <c r="L195" s="166">
        <v>0.38604651162790699</v>
      </c>
      <c r="M195" s="161" t="s">
        <v>556</v>
      </c>
      <c r="N195" s="167">
        <v>42769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58">
        <v>71</v>
      </c>
      <c r="B196" s="159">
        <v>42657</v>
      </c>
      <c r="C196" s="159"/>
      <c r="D196" s="160" t="s">
        <v>689</v>
      </c>
      <c r="E196" s="161" t="s">
        <v>586</v>
      </c>
      <c r="F196" s="162">
        <v>280</v>
      </c>
      <c r="G196" s="161"/>
      <c r="H196" s="161">
        <v>345</v>
      </c>
      <c r="I196" s="163">
        <v>345</v>
      </c>
      <c r="J196" s="164" t="s">
        <v>588</v>
      </c>
      <c r="K196" s="165">
        <f t="shared" ref="K196:K201" si="112">H196-F196</f>
        <v>65</v>
      </c>
      <c r="L196" s="166">
        <f>K196/F196</f>
        <v>0.23214285714285715</v>
      </c>
      <c r="M196" s="161" t="s">
        <v>556</v>
      </c>
      <c r="N196" s="167">
        <v>42814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58">
        <v>72</v>
      </c>
      <c r="B197" s="159">
        <v>42657</v>
      </c>
      <c r="C197" s="159"/>
      <c r="D197" s="160" t="s">
        <v>690</v>
      </c>
      <c r="E197" s="161" t="s">
        <v>586</v>
      </c>
      <c r="F197" s="162">
        <v>245</v>
      </c>
      <c r="G197" s="161"/>
      <c r="H197" s="161">
        <v>325.5</v>
      </c>
      <c r="I197" s="163">
        <v>330</v>
      </c>
      <c r="J197" s="164" t="s">
        <v>691</v>
      </c>
      <c r="K197" s="165">
        <f t="shared" si="112"/>
        <v>80.5</v>
      </c>
      <c r="L197" s="166">
        <f>K197/F197</f>
        <v>0.32857142857142857</v>
      </c>
      <c r="M197" s="161" t="s">
        <v>556</v>
      </c>
      <c r="N197" s="167">
        <v>42769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58">
        <v>73</v>
      </c>
      <c r="B198" s="159">
        <v>42660</v>
      </c>
      <c r="C198" s="159"/>
      <c r="D198" s="160" t="s">
        <v>338</v>
      </c>
      <c r="E198" s="161" t="s">
        <v>586</v>
      </c>
      <c r="F198" s="162">
        <v>125</v>
      </c>
      <c r="G198" s="161"/>
      <c r="H198" s="161">
        <v>160</v>
      </c>
      <c r="I198" s="163">
        <v>160</v>
      </c>
      <c r="J198" s="164" t="s">
        <v>644</v>
      </c>
      <c r="K198" s="165">
        <f t="shared" si="112"/>
        <v>35</v>
      </c>
      <c r="L198" s="166">
        <v>0.28000000000000003</v>
      </c>
      <c r="M198" s="161" t="s">
        <v>556</v>
      </c>
      <c r="N198" s="167">
        <v>42803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58">
        <v>74</v>
      </c>
      <c r="B199" s="159">
        <v>42660</v>
      </c>
      <c r="C199" s="159"/>
      <c r="D199" s="160" t="s">
        <v>445</v>
      </c>
      <c r="E199" s="161" t="s">
        <v>586</v>
      </c>
      <c r="F199" s="162">
        <v>114</v>
      </c>
      <c r="G199" s="161"/>
      <c r="H199" s="161">
        <v>145</v>
      </c>
      <c r="I199" s="163">
        <v>145</v>
      </c>
      <c r="J199" s="164" t="s">
        <v>644</v>
      </c>
      <c r="K199" s="165">
        <f t="shared" si="112"/>
        <v>31</v>
      </c>
      <c r="L199" s="166">
        <f>K199/F199</f>
        <v>0.27192982456140352</v>
      </c>
      <c r="M199" s="161" t="s">
        <v>556</v>
      </c>
      <c r="N199" s="167">
        <v>42859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58">
        <v>75</v>
      </c>
      <c r="B200" s="159">
        <v>42660</v>
      </c>
      <c r="C200" s="159"/>
      <c r="D200" s="160" t="s">
        <v>692</v>
      </c>
      <c r="E200" s="161" t="s">
        <v>586</v>
      </c>
      <c r="F200" s="162">
        <v>212</v>
      </c>
      <c r="G200" s="161"/>
      <c r="H200" s="161">
        <v>280</v>
      </c>
      <c r="I200" s="163">
        <v>276</v>
      </c>
      <c r="J200" s="164" t="s">
        <v>693</v>
      </c>
      <c r="K200" s="165">
        <f t="shared" si="112"/>
        <v>68</v>
      </c>
      <c r="L200" s="166">
        <f>K200/F200</f>
        <v>0.32075471698113206</v>
      </c>
      <c r="M200" s="161" t="s">
        <v>556</v>
      </c>
      <c r="N200" s="167">
        <v>42858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58">
        <v>76</v>
      </c>
      <c r="B201" s="159">
        <v>42678</v>
      </c>
      <c r="C201" s="159"/>
      <c r="D201" s="160" t="s">
        <v>435</v>
      </c>
      <c r="E201" s="161" t="s">
        <v>586</v>
      </c>
      <c r="F201" s="162">
        <v>155</v>
      </c>
      <c r="G201" s="161"/>
      <c r="H201" s="161">
        <v>210</v>
      </c>
      <c r="I201" s="163">
        <v>210</v>
      </c>
      <c r="J201" s="164" t="s">
        <v>694</v>
      </c>
      <c r="K201" s="165">
        <f t="shared" si="112"/>
        <v>55</v>
      </c>
      <c r="L201" s="166">
        <f>K201/F201</f>
        <v>0.35483870967741937</v>
      </c>
      <c r="M201" s="161" t="s">
        <v>556</v>
      </c>
      <c r="N201" s="167">
        <v>42944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68">
        <v>77</v>
      </c>
      <c r="B202" s="169">
        <v>42710</v>
      </c>
      <c r="C202" s="169"/>
      <c r="D202" s="170" t="s">
        <v>695</v>
      </c>
      <c r="E202" s="171" t="s">
        <v>586</v>
      </c>
      <c r="F202" s="172">
        <v>150.5</v>
      </c>
      <c r="G202" s="172"/>
      <c r="H202" s="173">
        <v>72.5</v>
      </c>
      <c r="I202" s="173">
        <v>174</v>
      </c>
      <c r="J202" s="174" t="s">
        <v>696</v>
      </c>
      <c r="K202" s="175">
        <v>-78</v>
      </c>
      <c r="L202" s="176">
        <v>-0.51827242524916906</v>
      </c>
      <c r="M202" s="172" t="s">
        <v>568</v>
      </c>
      <c r="N202" s="169">
        <v>43333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58">
        <v>78</v>
      </c>
      <c r="B203" s="159">
        <v>42712</v>
      </c>
      <c r="C203" s="159"/>
      <c r="D203" s="160" t="s">
        <v>697</v>
      </c>
      <c r="E203" s="161" t="s">
        <v>586</v>
      </c>
      <c r="F203" s="162">
        <v>380</v>
      </c>
      <c r="G203" s="161"/>
      <c r="H203" s="161">
        <v>478</v>
      </c>
      <c r="I203" s="163">
        <v>468</v>
      </c>
      <c r="J203" s="164" t="s">
        <v>644</v>
      </c>
      <c r="K203" s="165">
        <f>H203-F203</f>
        <v>98</v>
      </c>
      <c r="L203" s="166">
        <f>K203/F203</f>
        <v>0.25789473684210529</v>
      </c>
      <c r="M203" s="161" t="s">
        <v>556</v>
      </c>
      <c r="N203" s="167">
        <v>43025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58">
        <v>79</v>
      </c>
      <c r="B204" s="159">
        <v>42734</v>
      </c>
      <c r="C204" s="159"/>
      <c r="D204" s="160" t="s">
        <v>108</v>
      </c>
      <c r="E204" s="161" t="s">
        <v>586</v>
      </c>
      <c r="F204" s="162">
        <v>305</v>
      </c>
      <c r="G204" s="161"/>
      <c r="H204" s="161">
        <v>375</v>
      </c>
      <c r="I204" s="163">
        <v>375</v>
      </c>
      <c r="J204" s="164" t="s">
        <v>644</v>
      </c>
      <c r="K204" s="165">
        <f>H204-F204</f>
        <v>70</v>
      </c>
      <c r="L204" s="166">
        <f>K204/F204</f>
        <v>0.22950819672131148</v>
      </c>
      <c r="M204" s="161" t="s">
        <v>556</v>
      </c>
      <c r="N204" s="167">
        <v>42768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58">
        <v>80</v>
      </c>
      <c r="B205" s="159">
        <v>42739</v>
      </c>
      <c r="C205" s="159"/>
      <c r="D205" s="160" t="s">
        <v>94</v>
      </c>
      <c r="E205" s="161" t="s">
        <v>586</v>
      </c>
      <c r="F205" s="162">
        <v>99.5</v>
      </c>
      <c r="G205" s="161"/>
      <c r="H205" s="161">
        <v>158</v>
      </c>
      <c r="I205" s="163">
        <v>158</v>
      </c>
      <c r="J205" s="164" t="s">
        <v>644</v>
      </c>
      <c r="K205" s="165">
        <f>H205-F205</f>
        <v>58.5</v>
      </c>
      <c r="L205" s="166">
        <f>K205/F205</f>
        <v>0.5879396984924623</v>
      </c>
      <c r="M205" s="161" t="s">
        <v>556</v>
      </c>
      <c r="N205" s="167">
        <v>42898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58">
        <v>81</v>
      </c>
      <c r="B206" s="159">
        <v>42739</v>
      </c>
      <c r="C206" s="159"/>
      <c r="D206" s="160" t="s">
        <v>94</v>
      </c>
      <c r="E206" s="161" t="s">
        <v>586</v>
      </c>
      <c r="F206" s="162">
        <v>99.5</v>
      </c>
      <c r="G206" s="161"/>
      <c r="H206" s="161">
        <v>158</v>
      </c>
      <c r="I206" s="163">
        <v>158</v>
      </c>
      <c r="J206" s="164" t="s">
        <v>644</v>
      </c>
      <c r="K206" s="165">
        <v>58.5</v>
      </c>
      <c r="L206" s="166">
        <v>0.58793969849246197</v>
      </c>
      <c r="M206" s="161" t="s">
        <v>556</v>
      </c>
      <c r="N206" s="167">
        <v>42898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58">
        <v>82</v>
      </c>
      <c r="B207" s="159">
        <v>42786</v>
      </c>
      <c r="C207" s="159"/>
      <c r="D207" s="160" t="s">
        <v>184</v>
      </c>
      <c r="E207" s="161" t="s">
        <v>586</v>
      </c>
      <c r="F207" s="162">
        <v>140.5</v>
      </c>
      <c r="G207" s="161"/>
      <c r="H207" s="161">
        <v>220</v>
      </c>
      <c r="I207" s="163">
        <v>220</v>
      </c>
      <c r="J207" s="164" t="s">
        <v>644</v>
      </c>
      <c r="K207" s="165">
        <f>H207-F207</f>
        <v>79.5</v>
      </c>
      <c r="L207" s="166">
        <f>K207/F207</f>
        <v>0.5658362989323843</v>
      </c>
      <c r="M207" s="161" t="s">
        <v>556</v>
      </c>
      <c r="N207" s="167">
        <v>42864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58">
        <v>83</v>
      </c>
      <c r="B208" s="159">
        <v>42786</v>
      </c>
      <c r="C208" s="159"/>
      <c r="D208" s="160" t="s">
        <v>698</v>
      </c>
      <c r="E208" s="161" t="s">
        <v>586</v>
      </c>
      <c r="F208" s="162">
        <v>202.5</v>
      </c>
      <c r="G208" s="161"/>
      <c r="H208" s="161">
        <v>234</v>
      </c>
      <c r="I208" s="163">
        <v>234</v>
      </c>
      <c r="J208" s="164" t="s">
        <v>644</v>
      </c>
      <c r="K208" s="165">
        <v>31.5</v>
      </c>
      <c r="L208" s="166">
        <v>0.155555555555556</v>
      </c>
      <c r="M208" s="161" t="s">
        <v>556</v>
      </c>
      <c r="N208" s="167">
        <v>42836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58">
        <v>84</v>
      </c>
      <c r="B209" s="159">
        <v>42818</v>
      </c>
      <c r="C209" s="159"/>
      <c r="D209" s="160" t="s">
        <v>699</v>
      </c>
      <c r="E209" s="161" t="s">
        <v>586</v>
      </c>
      <c r="F209" s="162">
        <v>300.5</v>
      </c>
      <c r="G209" s="161"/>
      <c r="H209" s="161">
        <v>417.5</v>
      </c>
      <c r="I209" s="163">
        <v>420</v>
      </c>
      <c r="J209" s="164" t="s">
        <v>700</v>
      </c>
      <c r="K209" s="165">
        <f>H209-F209</f>
        <v>117</v>
      </c>
      <c r="L209" s="166">
        <f>K209/F209</f>
        <v>0.38935108153078202</v>
      </c>
      <c r="M209" s="161" t="s">
        <v>556</v>
      </c>
      <c r="N209" s="167">
        <v>43070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58">
        <v>85</v>
      </c>
      <c r="B210" s="159">
        <v>42818</v>
      </c>
      <c r="C210" s="159"/>
      <c r="D210" s="160" t="s">
        <v>674</v>
      </c>
      <c r="E210" s="161" t="s">
        <v>586</v>
      </c>
      <c r="F210" s="162">
        <v>850</v>
      </c>
      <c r="G210" s="161"/>
      <c r="H210" s="161">
        <v>1042.5</v>
      </c>
      <c r="I210" s="163">
        <v>1023</v>
      </c>
      <c r="J210" s="164" t="s">
        <v>701</v>
      </c>
      <c r="K210" s="165">
        <v>192.5</v>
      </c>
      <c r="L210" s="166">
        <v>0.22647058823529401</v>
      </c>
      <c r="M210" s="161" t="s">
        <v>556</v>
      </c>
      <c r="N210" s="167">
        <v>42830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58">
        <v>86</v>
      </c>
      <c r="B211" s="159">
        <v>42830</v>
      </c>
      <c r="C211" s="159"/>
      <c r="D211" s="160" t="s">
        <v>464</v>
      </c>
      <c r="E211" s="161" t="s">
        <v>586</v>
      </c>
      <c r="F211" s="162">
        <v>785</v>
      </c>
      <c r="G211" s="161"/>
      <c r="H211" s="161">
        <v>930</v>
      </c>
      <c r="I211" s="163">
        <v>920</v>
      </c>
      <c r="J211" s="164" t="s">
        <v>702</v>
      </c>
      <c r="K211" s="165">
        <f>H211-F211</f>
        <v>145</v>
      </c>
      <c r="L211" s="166">
        <f>K211/F211</f>
        <v>0.18471337579617833</v>
      </c>
      <c r="M211" s="161" t="s">
        <v>556</v>
      </c>
      <c r="N211" s="167">
        <v>42976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68">
        <v>87</v>
      </c>
      <c r="B212" s="169">
        <v>42831</v>
      </c>
      <c r="C212" s="169"/>
      <c r="D212" s="170" t="s">
        <v>703</v>
      </c>
      <c r="E212" s="171" t="s">
        <v>586</v>
      </c>
      <c r="F212" s="172">
        <v>40</v>
      </c>
      <c r="G212" s="172"/>
      <c r="H212" s="173">
        <v>13.1</v>
      </c>
      <c r="I212" s="173">
        <v>60</v>
      </c>
      <c r="J212" s="174" t="s">
        <v>704</v>
      </c>
      <c r="K212" s="175">
        <v>-26.9</v>
      </c>
      <c r="L212" s="176">
        <v>-0.67249999999999999</v>
      </c>
      <c r="M212" s="172" t="s">
        <v>568</v>
      </c>
      <c r="N212" s="169">
        <v>43138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58">
        <v>88</v>
      </c>
      <c r="B213" s="159">
        <v>42837</v>
      </c>
      <c r="C213" s="159"/>
      <c r="D213" s="160" t="s">
        <v>93</v>
      </c>
      <c r="E213" s="161" t="s">
        <v>586</v>
      </c>
      <c r="F213" s="162">
        <v>289.5</v>
      </c>
      <c r="G213" s="161"/>
      <c r="H213" s="161">
        <v>354</v>
      </c>
      <c r="I213" s="163">
        <v>360</v>
      </c>
      <c r="J213" s="164" t="s">
        <v>705</v>
      </c>
      <c r="K213" s="165">
        <f t="shared" ref="K213:K221" si="113">H213-F213</f>
        <v>64.5</v>
      </c>
      <c r="L213" s="166">
        <f t="shared" ref="L213:L221" si="114">K213/F213</f>
        <v>0.22279792746113988</v>
      </c>
      <c r="M213" s="161" t="s">
        <v>556</v>
      </c>
      <c r="N213" s="167">
        <v>43040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58">
        <v>89</v>
      </c>
      <c r="B214" s="159">
        <v>42845</v>
      </c>
      <c r="C214" s="159"/>
      <c r="D214" s="160" t="s">
        <v>410</v>
      </c>
      <c r="E214" s="161" t="s">
        <v>586</v>
      </c>
      <c r="F214" s="162">
        <v>700</v>
      </c>
      <c r="G214" s="161"/>
      <c r="H214" s="161">
        <v>840</v>
      </c>
      <c r="I214" s="163">
        <v>840</v>
      </c>
      <c r="J214" s="164" t="s">
        <v>706</v>
      </c>
      <c r="K214" s="165">
        <f t="shared" si="113"/>
        <v>140</v>
      </c>
      <c r="L214" s="166">
        <f t="shared" si="114"/>
        <v>0.2</v>
      </c>
      <c r="M214" s="161" t="s">
        <v>556</v>
      </c>
      <c r="N214" s="167">
        <v>42893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58">
        <v>90</v>
      </c>
      <c r="B215" s="159">
        <v>42887</v>
      </c>
      <c r="C215" s="159"/>
      <c r="D215" s="160" t="s">
        <v>707</v>
      </c>
      <c r="E215" s="161" t="s">
        <v>586</v>
      </c>
      <c r="F215" s="162">
        <v>130</v>
      </c>
      <c r="G215" s="161"/>
      <c r="H215" s="161">
        <v>144.25</v>
      </c>
      <c r="I215" s="163">
        <v>170</v>
      </c>
      <c r="J215" s="164" t="s">
        <v>708</v>
      </c>
      <c r="K215" s="165">
        <f t="shared" si="113"/>
        <v>14.25</v>
      </c>
      <c r="L215" s="166">
        <f t="shared" si="114"/>
        <v>0.10961538461538461</v>
      </c>
      <c r="M215" s="161" t="s">
        <v>556</v>
      </c>
      <c r="N215" s="167">
        <v>43675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58">
        <v>91</v>
      </c>
      <c r="B216" s="159">
        <v>42901</v>
      </c>
      <c r="C216" s="159"/>
      <c r="D216" s="160" t="s">
        <v>709</v>
      </c>
      <c r="E216" s="161" t="s">
        <v>586</v>
      </c>
      <c r="F216" s="162">
        <v>214.5</v>
      </c>
      <c r="G216" s="161"/>
      <c r="H216" s="161">
        <v>262</v>
      </c>
      <c r="I216" s="163">
        <v>262</v>
      </c>
      <c r="J216" s="164" t="s">
        <v>710</v>
      </c>
      <c r="K216" s="165">
        <f t="shared" si="113"/>
        <v>47.5</v>
      </c>
      <c r="L216" s="166">
        <f t="shared" si="114"/>
        <v>0.22144522144522144</v>
      </c>
      <c r="M216" s="161" t="s">
        <v>556</v>
      </c>
      <c r="N216" s="167">
        <v>42977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89">
        <v>92</v>
      </c>
      <c r="B217" s="190">
        <v>42933</v>
      </c>
      <c r="C217" s="190"/>
      <c r="D217" s="191" t="s">
        <v>711</v>
      </c>
      <c r="E217" s="192" t="s">
        <v>586</v>
      </c>
      <c r="F217" s="193">
        <v>370</v>
      </c>
      <c r="G217" s="192"/>
      <c r="H217" s="192">
        <v>447.5</v>
      </c>
      <c r="I217" s="194">
        <v>450</v>
      </c>
      <c r="J217" s="195" t="s">
        <v>644</v>
      </c>
      <c r="K217" s="165">
        <f t="shared" si="113"/>
        <v>77.5</v>
      </c>
      <c r="L217" s="196">
        <f t="shared" si="114"/>
        <v>0.20945945945945946</v>
      </c>
      <c r="M217" s="192" t="s">
        <v>556</v>
      </c>
      <c r="N217" s="197">
        <v>43035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89">
        <v>93</v>
      </c>
      <c r="B218" s="190">
        <v>42943</v>
      </c>
      <c r="C218" s="190"/>
      <c r="D218" s="191" t="s">
        <v>182</v>
      </c>
      <c r="E218" s="192" t="s">
        <v>586</v>
      </c>
      <c r="F218" s="193">
        <v>657.5</v>
      </c>
      <c r="G218" s="192"/>
      <c r="H218" s="192">
        <v>825</v>
      </c>
      <c r="I218" s="194">
        <v>820</v>
      </c>
      <c r="J218" s="195" t="s">
        <v>644</v>
      </c>
      <c r="K218" s="165">
        <f t="shared" si="113"/>
        <v>167.5</v>
      </c>
      <c r="L218" s="196">
        <f t="shared" si="114"/>
        <v>0.25475285171102663</v>
      </c>
      <c r="M218" s="192" t="s">
        <v>556</v>
      </c>
      <c r="N218" s="197">
        <v>43090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58">
        <v>94</v>
      </c>
      <c r="B219" s="159">
        <v>42964</v>
      </c>
      <c r="C219" s="159"/>
      <c r="D219" s="160" t="s">
        <v>353</v>
      </c>
      <c r="E219" s="161" t="s">
        <v>586</v>
      </c>
      <c r="F219" s="162">
        <v>605</v>
      </c>
      <c r="G219" s="161"/>
      <c r="H219" s="161">
        <v>750</v>
      </c>
      <c r="I219" s="163">
        <v>750</v>
      </c>
      <c r="J219" s="164" t="s">
        <v>702</v>
      </c>
      <c r="K219" s="165">
        <f t="shared" si="113"/>
        <v>145</v>
      </c>
      <c r="L219" s="166">
        <f t="shared" si="114"/>
        <v>0.23966942148760331</v>
      </c>
      <c r="M219" s="161" t="s">
        <v>556</v>
      </c>
      <c r="N219" s="167">
        <v>43027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68">
        <v>95</v>
      </c>
      <c r="B220" s="169">
        <v>42979</v>
      </c>
      <c r="C220" s="169"/>
      <c r="D220" s="177" t="s">
        <v>712</v>
      </c>
      <c r="E220" s="172" t="s">
        <v>586</v>
      </c>
      <c r="F220" s="172">
        <v>255</v>
      </c>
      <c r="G220" s="173"/>
      <c r="H220" s="173">
        <v>217.25</v>
      </c>
      <c r="I220" s="173">
        <v>320</v>
      </c>
      <c r="J220" s="174" t="s">
        <v>713</v>
      </c>
      <c r="K220" s="175">
        <f t="shared" si="113"/>
        <v>-37.75</v>
      </c>
      <c r="L220" s="178">
        <f t="shared" si="114"/>
        <v>-0.14803921568627451</v>
      </c>
      <c r="M220" s="172" t="s">
        <v>568</v>
      </c>
      <c r="N220" s="169">
        <v>43661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58">
        <v>96</v>
      </c>
      <c r="B221" s="159">
        <v>42997</v>
      </c>
      <c r="C221" s="159"/>
      <c r="D221" s="160" t="s">
        <v>714</v>
      </c>
      <c r="E221" s="161" t="s">
        <v>586</v>
      </c>
      <c r="F221" s="162">
        <v>215</v>
      </c>
      <c r="G221" s="161"/>
      <c r="H221" s="161">
        <v>258</v>
      </c>
      <c r="I221" s="163">
        <v>258</v>
      </c>
      <c r="J221" s="164" t="s">
        <v>644</v>
      </c>
      <c r="K221" s="165">
        <f t="shared" si="113"/>
        <v>43</v>
      </c>
      <c r="L221" s="166">
        <f t="shared" si="114"/>
        <v>0.2</v>
      </c>
      <c r="M221" s="161" t="s">
        <v>556</v>
      </c>
      <c r="N221" s="167">
        <v>43040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58">
        <v>97</v>
      </c>
      <c r="B222" s="159">
        <v>42997</v>
      </c>
      <c r="C222" s="159"/>
      <c r="D222" s="160" t="s">
        <v>714</v>
      </c>
      <c r="E222" s="161" t="s">
        <v>586</v>
      </c>
      <c r="F222" s="162">
        <v>215</v>
      </c>
      <c r="G222" s="161"/>
      <c r="H222" s="161">
        <v>258</v>
      </c>
      <c r="I222" s="163">
        <v>258</v>
      </c>
      <c r="J222" s="195" t="s">
        <v>644</v>
      </c>
      <c r="K222" s="165">
        <v>43</v>
      </c>
      <c r="L222" s="166">
        <v>0.2</v>
      </c>
      <c r="M222" s="161" t="s">
        <v>556</v>
      </c>
      <c r="N222" s="167">
        <v>43040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89">
        <v>98</v>
      </c>
      <c r="B223" s="190">
        <v>42998</v>
      </c>
      <c r="C223" s="190"/>
      <c r="D223" s="191" t="s">
        <v>715</v>
      </c>
      <c r="E223" s="192" t="s">
        <v>586</v>
      </c>
      <c r="F223" s="162">
        <v>75</v>
      </c>
      <c r="G223" s="192"/>
      <c r="H223" s="192">
        <v>90</v>
      </c>
      <c r="I223" s="194">
        <v>90</v>
      </c>
      <c r="J223" s="164" t="s">
        <v>716</v>
      </c>
      <c r="K223" s="165">
        <f t="shared" ref="K223:K228" si="115">H223-F223</f>
        <v>15</v>
      </c>
      <c r="L223" s="166">
        <f t="shared" ref="L223:L228" si="116">K223/F223</f>
        <v>0.2</v>
      </c>
      <c r="M223" s="161" t="s">
        <v>556</v>
      </c>
      <c r="N223" s="167">
        <v>43019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89">
        <v>99</v>
      </c>
      <c r="B224" s="190">
        <v>43011</v>
      </c>
      <c r="C224" s="190"/>
      <c r="D224" s="191" t="s">
        <v>570</v>
      </c>
      <c r="E224" s="192" t="s">
        <v>586</v>
      </c>
      <c r="F224" s="193">
        <v>315</v>
      </c>
      <c r="G224" s="192"/>
      <c r="H224" s="192">
        <v>392</v>
      </c>
      <c r="I224" s="194">
        <v>384</v>
      </c>
      <c r="J224" s="195" t="s">
        <v>717</v>
      </c>
      <c r="K224" s="165">
        <f t="shared" si="115"/>
        <v>77</v>
      </c>
      <c r="L224" s="196">
        <f t="shared" si="116"/>
        <v>0.24444444444444444</v>
      </c>
      <c r="M224" s="192" t="s">
        <v>556</v>
      </c>
      <c r="N224" s="197">
        <v>43017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89">
        <v>100</v>
      </c>
      <c r="B225" s="190">
        <v>43013</v>
      </c>
      <c r="C225" s="190"/>
      <c r="D225" s="191" t="s">
        <v>440</v>
      </c>
      <c r="E225" s="192" t="s">
        <v>586</v>
      </c>
      <c r="F225" s="193">
        <v>145</v>
      </c>
      <c r="G225" s="192"/>
      <c r="H225" s="192">
        <v>179</v>
      </c>
      <c r="I225" s="194">
        <v>180</v>
      </c>
      <c r="J225" s="195" t="s">
        <v>718</v>
      </c>
      <c r="K225" s="165">
        <f t="shared" si="115"/>
        <v>34</v>
      </c>
      <c r="L225" s="196">
        <f t="shared" si="116"/>
        <v>0.23448275862068965</v>
      </c>
      <c r="M225" s="192" t="s">
        <v>556</v>
      </c>
      <c r="N225" s="197">
        <v>43025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89">
        <v>101</v>
      </c>
      <c r="B226" s="190">
        <v>43014</v>
      </c>
      <c r="C226" s="190"/>
      <c r="D226" s="191" t="s">
        <v>328</v>
      </c>
      <c r="E226" s="192" t="s">
        <v>586</v>
      </c>
      <c r="F226" s="193">
        <v>256</v>
      </c>
      <c r="G226" s="192"/>
      <c r="H226" s="192">
        <v>323</v>
      </c>
      <c r="I226" s="194">
        <v>320</v>
      </c>
      <c r="J226" s="195" t="s">
        <v>644</v>
      </c>
      <c r="K226" s="165">
        <f t="shared" si="115"/>
        <v>67</v>
      </c>
      <c r="L226" s="196">
        <f t="shared" si="116"/>
        <v>0.26171875</v>
      </c>
      <c r="M226" s="192" t="s">
        <v>556</v>
      </c>
      <c r="N226" s="197">
        <v>43067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89">
        <v>102</v>
      </c>
      <c r="B227" s="190">
        <v>43017</v>
      </c>
      <c r="C227" s="190"/>
      <c r="D227" s="191" t="s">
        <v>343</v>
      </c>
      <c r="E227" s="192" t="s">
        <v>586</v>
      </c>
      <c r="F227" s="193">
        <v>137.5</v>
      </c>
      <c r="G227" s="192"/>
      <c r="H227" s="192">
        <v>184</v>
      </c>
      <c r="I227" s="194">
        <v>183</v>
      </c>
      <c r="J227" s="195" t="s">
        <v>719</v>
      </c>
      <c r="K227" s="165">
        <f t="shared" si="115"/>
        <v>46.5</v>
      </c>
      <c r="L227" s="196">
        <f t="shared" si="116"/>
        <v>0.33818181818181819</v>
      </c>
      <c r="M227" s="192" t="s">
        <v>556</v>
      </c>
      <c r="N227" s="197">
        <v>43108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89">
        <v>103</v>
      </c>
      <c r="B228" s="190">
        <v>43018</v>
      </c>
      <c r="C228" s="190"/>
      <c r="D228" s="191" t="s">
        <v>720</v>
      </c>
      <c r="E228" s="192" t="s">
        <v>586</v>
      </c>
      <c r="F228" s="193">
        <v>125.5</v>
      </c>
      <c r="G228" s="192"/>
      <c r="H228" s="192">
        <v>158</v>
      </c>
      <c r="I228" s="194">
        <v>155</v>
      </c>
      <c r="J228" s="195" t="s">
        <v>721</v>
      </c>
      <c r="K228" s="165">
        <f t="shared" si="115"/>
        <v>32.5</v>
      </c>
      <c r="L228" s="196">
        <f t="shared" si="116"/>
        <v>0.25896414342629481</v>
      </c>
      <c r="M228" s="192" t="s">
        <v>556</v>
      </c>
      <c r="N228" s="197">
        <v>43067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89">
        <v>104</v>
      </c>
      <c r="B229" s="190">
        <v>43018</v>
      </c>
      <c r="C229" s="190"/>
      <c r="D229" s="191" t="s">
        <v>722</v>
      </c>
      <c r="E229" s="192" t="s">
        <v>586</v>
      </c>
      <c r="F229" s="193">
        <v>895</v>
      </c>
      <c r="G229" s="192"/>
      <c r="H229" s="192">
        <v>1122.5</v>
      </c>
      <c r="I229" s="194">
        <v>1078</v>
      </c>
      <c r="J229" s="195" t="s">
        <v>723</v>
      </c>
      <c r="K229" s="165">
        <v>227.5</v>
      </c>
      <c r="L229" s="196">
        <v>0.25418994413407803</v>
      </c>
      <c r="M229" s="192" t="s">
        <v>556</v>
      </c>
      <c r="N229" s="197">
        <v>43117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89">
        <v>105</v>
      </c>
      <c r="B230" s="190">
        <v>43020</v>
      </c>
      <c r="C230" s="190"/>
      <c r="D230" s="191" t="s">
        <v>337</v>
      </c>
      <c r="E230" s="192" t="s">
        <v>586</v>
      </c>
      <c r="F230" s="193">
        <v>525</v>
      </c>
      <c r="G230" s="192"/>
      <c r="H230" s="192">
        <v>629</v>
      </c>
      <c r="I230" s="194">
        <v>629</v>
      </c>
      <c r="J230" s="195" t="s">
        <v>644</v>
      </c>
      <c r="K230" s="165">
        <v>104</v>
      </c>
      <c r="L230" s="196">
        <v>0.19809523809523799</v>
      </c>
      <c r="M230" s="192" t="s">
        <v>556</v>
      </c>
      <c r="N230" s="197">
        <v>43119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89">
        <v>106</v>
      </c>
      <c r="B231" s="190">
        <v>43046</v>
      </c>
      <c r="C231" s="190"/>
      <c r="D231" s="191" t="s">
        <v>376</v>
      </c>
      <c r="E231" s="192" t="s">
        <v>586</v>
      </c>
      <c r="F231" s="193">
        <v>740</v>
      </c>
      <c r="G231" s="192"/>
      <c r="H231" s="192">
        <v>892.5</v>
      </c>
      <c r="I231" s="194">
        <v>900</v>
      </c>
      <c r="J231" s="195" t="s">
        <v>724</v>
      </c>
      <c r="K231" s="165">
        <f>H231-F231</f>
        <v>152.5</v>
      </c>
      <c r="L231" s="196">
        <f>K231/F231</f>
        <v>0.20608108108108109</v>
      </c>
      <c r="M231" s="192" t="s">
        <v>556</v>
      </c>
      <c r="N231" s="197">
        <v>43052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58">
        <v>107</v>
      </c>
      <c r="B232" s="159">
        <v>43073</v>
      </c>
      <c r="C232" s="159"/>
      <c r="D232" s="160" t="s">
        <v>725</v>
      </c>
      <c r="E232" s="161" t="s">
        <v>586</v>
      </c>
      <c r="F232" s="162">
        <v>118.5</v>
      </c>
      <c r="G232" s="161"/>
      <c r="H232" s="161">
        <v>143.5</v>
      </c>
      <c r="I232" s="163">
        <v>145</v>
      </c>
      <c r="J232" s="164" t="s">
        <v>577</v>
      </c>
      <c r="K232" s="165">
        <f>H232-F232</f>
        <v>25</v>
      </c>
      <c r="L232" s="166">
        <f>K232/F232</f>
        <v>0.2109704641350211</v>
      </c>
      <c r="M232" s="161" t="s">
        <v>556</v>
      </c>
      <c r="N232" s="167">
        <v>43097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68">
        <v>108</v>
      </c>
      <c r="B233" s="169">
        <v>43090</v>
      </c>
      <c r="C233" s="169"/>
      <c r="D233" s="170" t="s">
        <v>415</v>
      </c>
      <c r="E233" s="171" t="s">
        <v>586</v>
      </c>
      <c r="F233" s="172">
        <v>715</v>
      </c>
      <c r="G233" s="172"/>
      <c r="H233" s="173">
        <v>500</v>
      </c>
      <c r="I233" s="173">
        <v>872</v>
      </c>
      <c r="J233" s="174" t="s">
        <v>726</v>
      </c>
      <c r="K233" s="175">
        <f>H233-F233</f>
        <v>-215</v>
      </c>
      <c r="L233" s="176">
        <f>K233/F233</f>
        <v>-0.30069930069930068</v>
      </c>
      <c r="M233" s="172" t="s">
        <v>568</v>
      </c>
      <c r="N233" s="169">
        <v>43670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58">
        <v>109</v>
      </c>
      <c r="B234" s="159">
        <v>43098</v>
      </c>
      <c r="C234" s="159"/>
      <c r="D234" s="160" t="s">
        <v>570</v>
      </c>
      <c r="E234" s="161" t="s">
        <v>586</v>
      </c>
      <c r="F234" s="162">
        <v>435</v>
      </c>
      <c r="G234" s="161"/>
      <c r="H234" s="161">
        <v>542.5</v>
      </c>
      <c r="I234" s="163">
        <v>539</v>
      </c>
      <c r="J234" s="164" t="s">
        <v>644</v>
      </c>
      <c r="K234" s="165">
        <v>107.5</v>
      </c>
      <c r="L234" s="166">
        <v>0.247126436781609</v>
      </c>
      <c r="M234" s="161" t="s">
        <v>556</v>
      </c>
      <c r="N234" s="167">
        <v>43206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58">
        <v>110</v>
      </c>
      <c r="B235" s="159">
        <v>43098</v>
      </c>
      <c r="C235" s="159"/>
      <c r="D235" s="160" t="s">
        <v>528</v>
      </c>
      <c r="E235" s="161" t="s">
        <v>586</v>
      </c>
      <c r="F235" s="162">
        <v>885</v>
      </c>
      <c r="G235" s="161"/>
      <c r="H235" s="161">
        <v>1090</v>
      </c>
      <c r="I235" s="163">
        <v>1084</v>
      </c>
      <c r="J235" s="164" t="s">
        <v>644</v>
      </c>
      <c r="K235" s="165">
        <v>205</v>
      </c>
      <c r="L235" s="166">
        <v>0.23163841807909599</v>
      </c>
      <c r="M235" s="161" t="s">
        <v>556</v>
      </c>
      <c r="N235" s="167">
        <v>43213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98">
        <v>111</v>
      </c>
      <c r="B236" s="199">
        <v>43192</v>
      </c>
      <c r="C236" s="199"/>
      <c r="D236" s="177" t="s">
        <v>727</v>
      </c>
      <c r="E236" s="172" t="s">
        <v>586</v>
      </c>
      <c r="F236" s="200">
        <v>478.5</v>
      </c>
      <c r="G236" s="172"/>
      <c r="H236" s="172">
        <v>442</v>
      </c>
      <c r="I236" s="173">
        <v>613</v>
      </c>
      <c r="J236" s="174" t="s">
        <v>728</v>
      </c>
      <c r="K236" s="175">
        <f>H236-F236</f>
        <v>-36.5</v>
      </c>
      <c r="L236" s="176">
        <f>K236/F236</f>
        <v>-7.6280041797283177E-2</v>
      </c>
      <c r="M236" s="172" t="s">
        <v>568</v>
      </c>
      <c r="N236" s="169">
        <v>43762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68">
        <v>112</v>
      </c>
      <c r="B237" s="169">
        <v>43194</v>
      </c>
      <c r="C237" s="169"/>
      <c r="D237" s="170" t="s">
        <v>729</v>
      </c>
      <c r="E237" s="171" t="s">
        <v>586</v>
      </c>
      <c r="F237" s="172">
        <f>141.5-7.3</f>
        <v>134.19999999999999</v>
      </c>
      <c r="G237" s="172"/>
      <c r="H237" s="173">
        <v>77</v>
      </c>
      <c r="I237" s="173">
        <v>180</v>
      </c>
      <c r="J237" s="174" t="s">
        <v>730</v>
      </c>
      <c r="K237" s="175">
        <f>H237-F237</f>
        <v>-57.199999999999989</v>
      </c>
      <c r="L237" s="176">
        <f>K237/F237</f>
        <v>-0.42622950819672129</v>
      </c>
      <c r="M237" s="172" t="s">
        <v>568</v>
      </c>
      <c r="N237" s="169">
        <v>43522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68">
        <v>113</v>
      </c>
      <c r="B238" s="169">
        <v>43209</v>
      </c>
      <c r="C238" s="169"/>
      <c r="D238" s="170" t="s">
        <v>731</v>
      </c>
      <c r="E238" s="171" t="s">
        <v>586</v>
      </c>
      <c r="F238" s="172">
        <v>430</v>
      </c>
      <c r="G238" s="172"/>
      <c r="H238" s="173">
        <v>220</v>
      </c>
      <c r="I238" s="173">
        <v>537</v>
      </c>
      <c r="J238" s="174" t="s">
        <v>732</v>
      </c>
      <c r="K238" s="175">
        <f>H238-F238</f>
        <v>-210</v>
      </c>
      <c r="L238" s="176">
        <f>K238/F238</f>
        <v>-0.48837209302325579</v>
      </c>
      <c r="M238" s="172" t="s">
        <v>568</v>
      </c>
      <c r="N238" s="169">
        <v>43252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89">
        <v>114</v>
      </c>
      <c r="B239" s="190">
        <v>43220</v>
      </c>
      <c r="C239" s="190"/>
      <c r="D239" s="191" t="s">
        <v>377</v>
      </c>
      <c r="E239" s="192" t="s">
        <v>586</v>
      </c>
      <c r="F239" s="192">
        <v>153.5</v>
      </c>
      <c r="G239" s="192"/>
      <c r="H239" s="192">
        <v>196</v>
      </c>
      <c r="I239" s="194">
        <v>196</v>
      </c>
      <c r="J239" s="164" t="s">
        <v>733</v>
      </c>
      <c r="K239" s="165">
        <f>H239-F239</f>
        <v>42.5</v>
      </c>
      <c r="L239" s="166">
        <f>K239/F239</f>
        <v>0.27687296416938112</v>
      </c>
      <c r="M239" s="161" t="s">
        <v>556</v>
      </c>
      <c r="N239" s="167">
        <v>43605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68">
        <v>115</v>
      </c>
      <c r="B240" s="169">
        <v>43306</v>
      </c>
      <c r="C240" s="169"/>
      <c r="D240" s="170" t="s">
        <v>703</v>
      </c>
      <c r="E240" s="171" t="s">
        <v>586</v>
      </c>
      <c r="F240" s="172">
        <v>27.5</v>
      </c>
      <c r="G240" s="172"/>
      <c r="H240" s="173">
        <v>13.1</v>
      </c>
      <c r="I240" s="173">
        <v>60</v>
      </c>
      <c r="J240" s="174" t="s">
        <v>734</v>
      </c>
      <c r="K240" s="175">
        <v>-14.4</v>
      </c>
      <c r="L240" s="176">
        <v>-0.52363636363636401</v>
      </c>
      <c r="M240" s="172" t="s">
        <v>568</v>
      </c>
      <c r="N240" s="169">
        <v>43138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98">
        <v>116</v>
      </c>
      <c r="B241" s="199">
        <v>43318</v>
      </c>
      <c r="C241" s="199"/>
      <c r="D241" s="177" t="s">
        <v>735</v>
      </c>
      <c r="E241" s="172" t="s">
        <v>586</v>
      </c>
      <c r="F241" s="172">
        <v>148.5</v>
      </c>
      <c r="G241" s="172"/>
      <c r="H241" s="172">
        <v>102</v>
      </c>
      <c r="I241" s="173">
        <v>182</v>
      </c>
      <c r="J241" s="174" t="s">
        <v>736</v>
      </c>
      <c r="K241" s="175">
        <f>H241-F241</f>
        <v>-46.5</v>
      </c>
      <c r="L241" s="176">
        <f>K241/F241</f>
        <v>-0.31313131313131315</v>
      </c>
      <c r="M241" s="172" t="s">
        <v>568</v>
      </c>
      <c r="N241" s="169">
        <v>43661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58">
        <v>117</v>
      </c>
      <c r="B242" s="159">
        <v>43335</v>
      </c>
      <c r="C242" s="159"/>
      <c r="D242" s="160" t="s">
        <v>737</v>
      </c>
      <c r="E242" s="161" t="s">
        <v>586</v>
      </c>
      <c r="F242" s="192">
        <v>285</v>
      </c>
      <c r="G242" s="161"/>
      <c r="H242" s="161">
        <v>355</v>
      </c>
      <c r="I242" s="163">
        <v>364</v>
      </c>
      <c r="J242" s="164" t="s">
        <v>738</v>
      </c>
      <c r="K242" s="165">
        <v>70</v>
      </c>
      <c r="L242" s="166">
        <v>0.24561403508771901</v>
      </c>
      <c r="M242" s="161" t="s">
        <v>556</v>
      </c>
      <c r="N242" s="167">
        <v>43455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58">
        <v>118</v>
      </c>
      <c r="B243" s="159">
        <v>43341</v>
      </c>
      <c r="C243" s="159"/>
      <c r="D243" s="160" t="s">
        <v>365</v>
      </c>
      <c r="E243" s="161" t="s">
        <v>586</v>
      </c>
      <c r="F243" s="192">
        <v>525</v>
      </c>
      <c r="G243" s="161"/>
      <c r="H243" s="161">
        <v>585</v>
      </c>
      <c r="I243" s="163">
        <v>635</v>
      </c>
      <c r="J243" s="164" t="s">
        <v>739</v>
      </c>
      <c r="K243" s="165">
        <f t="shared" ref="K243:K260" si="117">H243-F243</f>
        <v>60</v>
      </c>
      <c r="L243" s="166">
        <f t="shared" ref="L243:L260" si="118">K243/F243</f>
        <v>0.11428571428571428</v>
      </c>
      <c r="M243" s="161" t="s">
        <v>556</v>
      </c>
      <c r="N243" s="167">
        <v>43662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58">
        <v>119</v>
      </c>
      <c r="B244" s="159">
        <v>43395</v>
      </c>
      <c r="C244" s="159"/>
      <c r="D244" s="160" t="s">
        <v>353</v>
      </c>
      <c r="E244" s="161" t="s">
        <v>586</v>
      </c>
      <c r="F244" s="192">
        <v>475</v>
      </c>
      <c r="G244" s="161"/>
      <c r="H244" s="161">
        <v>574</v>
      </c>
      <c r="I244" s="163">
        <v>570</v>
      </c>
      <c r="J244" s="164" t="s">
        <v>644</v>
      </c>
      <c r="K244" s="165">
        <f t="shared" si="117"/>
        <v>99</v>
      </c>
      <c r="L244" s="166">
        <f t="shared" si="118"/>
        <v>0.20842105263157895</v>
      </c>
      <c r="M244" s="161" t="s">
        <v>556</v>
      </c>
      <c r="N244" s="167">
        <v>43403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89">
        <v>120</v>
      </c>
      <c r="B245" s="190">
        <v>43397</v>
      </c>
      <c r="C245" s="190"/>
      <c r="D245" s="191" t="s">
        <v>372</v>
      </c>
      <c r="E245" s="192" t="s">
        <v>586</v>
      </c>
      <c r="F245" s="192">
        <v>707.5</v>
      </c>
      <c r="G245" s="192"/>
      <c r="H245" s="192">
        <v>872</v>
      </c>
      <c r="I245" s="194">
        <v>872</v>
      </c>
      <c r="J245" s="195" t="s">
        <v>644</v>
      </c>
      <c r="K245" s="165">
        <f t="shared" si="117"/>
        <v>164.5</v>
      </c>
      <c r="L245" s="196">
        <f t="shared" si="118"/>
        <v>0.23250883392226149</v>
      </c>
      <c r="M245" s="192" t="s">
        <v>556</v>
      </c>
      <c r="N245" s="197">
        <v>43482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89">
        <v>121</v>
      </c>
      <c r="B246" s="190">
        <v>43398</v>
      </c>
      <c r="C246" s="190"/>
      <c r="D246" s="191" t="s">
        <v>740</v>
      </c>
      <c r="E246" s="192" t="s">
        <v>586</v>
      </c>
      <c r="F246" s="192">
        <v>162</v>
      </c>
      <c r="G246" s="192"/>
      <c r="H246" s="192">
        <v>204</v>
      </c>
      <c r="I246" s="194">
        <v>209</v>
      </c>
      <c r="J246" s="195" t="s">
        <v>741</v>
      </c>
      <c r="K246" s="165">
        <f t="shared" si="117"/>
        <v>42</v>
      </c>
      <c r="L246" s="196">
        <f t="shared" si="118"/>
        <v>0.25925925925925924</v>
      </c>
      <c r="M246" s="192" t="s">
        <v>556</v>
      </c>
      <c r="N246" s="197">
        <v>43539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89">
        <v>122</v>
      </c>
      <c r="B247" s="190">
        <v>43399</v>
      </c>
      <c r="C247" s="190"/>
      <c r="D247" s="191" t="s">
        <v>457</v>
      </c>
      <c r="E247" s="192" t="s">
        <v>586</v>
      </c>
      <c r="F247" s="192">
        <v>240</v>
      </c>
      <c r="G247" s="192"/>
      <c r="H247" s="192">
        <v>297</v>
      </c>
      <c r="I247" s="194">
        <v>297</v>
      </c>
      <c r="J247" s="195" t="s">
        <v>644</v>
      </c>
      <c r="K247" s="201">
        <f t="shared" si="117"/>
        <v>57</v>
      </c>
      <c r="L247" s="196">
        <f t="shared" si="118"/>
        <v>0.23749999999999999</v>
      </c>
      <c r="M247" s="192" t="s">
        <v>556</v>
      </c>
      <c r="N247" s="197">
        <v>43417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58">
        <v>123</v>
      </c>
      <c r="B248" s="159">
        <v>43439</v>
      </c>
      <c r="C248" s="159"/>
      <c r="D248" s="160" t="s">
        <v>742</v>
      </c>
      <c r="E248" s="161" t="s">
        <v>586</v>
      </c>
      <c r="F248" s="161">
        <v>202.5</v>
      </c>
      <c r="G248" s="161"/>
      <c r="H248" s="161">
        <v>255</v>
      </c>
      <c r="I248" s="163">
        <v>252</v>
      </c>
      <c r="J248" s="164" t="s">
        <v>644</v>
      </c>
      <c r="K248" s="165">
        <f t="shared" si="117"/>
        <v>52.5</v>
      </c>
      <c r="L248" s="166">
        <f t="shared" si="118"/>
        <v>0.25925925925925924</v>
      </c>
      <c r="M248" s="161" t="s">
        <v>556</v>
      </c>
      <c r="N248" s="167">
        <v>43542</v>
      </c>
      <c r="O248" s="1"/>
      <c r="P248" s="1"/>
      <c r="Q248" s="1"/>
      <c r="R248" s="6" t="s">
        <v>743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89">
        <v>124</v>
      </c>
      <c r="B249" s="190">
        <v>43465</v>
      </c>
      <c r="C249" s="159"/>
      <c r="D249" s="191" t="s">
        <v>402</v>
      </c>
      <c r="E249" s="192" t="s">
        <v>586</v>
      </c>
      <c r="F249" s="192">
        <v>710</v>
      </c>
      <c r="G249" s="192"/>
      <c r="H249" s="192">
        <v>866</v>
      </c>
      <c r="I249" s="194">
        <v>866</v>
      </c>
      <c r="J249" s="195" t="s">
        <v>644</v>
      </c>
      <c r="K249" s="165">
        <f t="shared" si="117"/>
        <v>156</v>
      </c>
      <c r="L249" s="166">
        <f t="shared" si="118"/>
        <v>0.21971830985915494</v>
      </c>
      <c r="M249" s="161" t="s">
        <v>556</v>
      </c>
      <c r="N249" s="167">
        <v>43553</v>
      </c>
      <c r="O249" s="1"/>
      <c r="P249" s="1"/>
      <c r="Q249" s="1"/>
      <c r="R249" s="6" t="s">
        <v>743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89">
        <v>125</v>
      </c>
      <c r="B250" s="190">
        <v>43522</v>
      </c>
      <c r="C250" s="190"/>
      <c r="D250" s="191" t="s">
        <v>152</v>
      </c>
      <c r="E250" s="192" t="s">
        <v>586</v>
      </c>
      <c r="F250" s="192">
        <v>337.25</v>
      </c>
      <c r="G250" s="192"/>
      <c r="H250" s="192">
        <v>398.5</v>
      </c>
      <c r="I250" s="194">
        <v>411</v>
      </c>
      <c r="J250" s="164" t="s">
        <v>744</v>
      </c>
      <c r="K250" s="165">
        <f t="shared" si="117"/>
        <v>61.25</v>
      </c>
      <c r="L250" s="166">
        <f t="shared" si="118"/>
        <v>0.1816160118606375</v>
      </c>
      <c r="M250" s="161" t="s">
        <v>556</v>
      </c>
      <c r="N250" s="167">
        <v>43760</v>
      </c>
      <c r="O250" s="1"/>
      <c r="P250" s="1"/>
      <c r="Q250" s="1"/>
      <c r="R250" s="6" t="s">
        <v>743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02">
        <v>126</v>
      </c>
      <c r="B251" s="203">
        <v>43559</v>
      </c>
      <c r="C251" s="203"/>
      <c r="D251" s="204" t="s">
        <v>745</v>
      </c>
      <c r="E251" s="205" t="s">
        <v>586</v>
      </c>
      <c r="F251" s="205">
        <v>130</v>
      </c>
      <c r="G251" s="205"/>
      <c r="H251" s="205">
        <v>65</v>
      </c>
      <c r="I251" s="206">
        <v>158</v>
      </c>
      <c r="J251" s="174" t="s">
        <v>746</v>
      </c>
      <c r="K251" s="175">
        <f t="shared" si="117"/>
        <v>-65</v>
      </c>
      <c r="L251" s="176">
        <f t="shared" si="118"/>
        <v>-0.5</v>
      </c>
      <c r="M251" s="172" t="s">
        <v>568</v>
      </c>
      <c r="N251" s="169">
        <v>43726</v>
      </c>
      <c r="O251" s="1"/>
      <c r="P251" s="1"/>
      <c r="Q251" s="1"/>
      <c r="R251" s="6" t="s">
        <v>747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89">
        <v>127</v>
      </c>
      <c r="B252" s="190">
        <v>43017</v>
      </c>
      <c r="C252" s="190"/>
      <c r="D252" s="191" t="s">
        <v>184</v>
      </c>
      <c r="E252" s="192" t="s">
        <v>586</v>
      </c>
      <c r="F252" s="192">
        <v>141.5</v>
      </c>
      <c r="G252" s="192"/>
      <c r="H252" s="192">
        <v>183.5</v>
      </c>
      <c r="I252" s="194">
        <v>210</v>
      </c>
      <c r="J252" s="164" t="s">
        <v>741</v>
      </c>
      <c r="K252" s="165">
        <f t="shared" si="117"/>
        <v>42</v>
      </c>
      <c r="L252" s="166">
        <f t="shared" si="118"/>
        <v>0.29681978798586572</v>
      </c>
      <c r="M252" s="161" t="s">
        <v>556</v>
      </c>
      <c r="N252" s="167">
        <v>43042</v>
      </c>
      <c r="O252" s="1"/>
      <c r="P252" s="1"/>
      <c r="Q252" s="1"/>
      <c r="R252" s="6" t="s">
        <v>747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02">
        <v>128</v>
      </c>
      <c r="B253" s="203">
        <v>43074</v>
      </c>
      <c r="C253" s="203"/>
      <c r="D253" s="204" t="s">
        <v>748</v>
      </c>
      <c r="E253" s="205" t="s">
        <v>586</v>
      </c>
      <c r="F253" s="200">
        <v>172</v>
      </c>
      <c r="G253" s="205"/>
      <c r="H253" s="205">
        <v>155.25</v>
      </c>
      <c r="I253" s="206">
        <v>230</v>
      </c>
      <c r="J253" s="174" t="s">
        <v>749</v>
      </c>
      <c r="K253" s="175">
        <f t="shared" si="117"/>
        <v>-16.75</v>
      </c>
      <c r="L253" s="176">
        <f t="shared" si="118"/>
        <v>-9.7383720930232565E-2</v>
      </c>
      <c r="M253" s="172" t="s">
        <v>568</v>
      </c>
      <c r="N253" s="169">
        <v>43787</v>
      </c>
      <c r="O253" s="1"/>
      <c r="P253" s="1"/>
      <c r="Q253" s="1"/>
      <c r="R253" s="6" t="s">
        <v>747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89">
        <v>129</v>
      </c>
      <c r="B254" s="190">
        <v>43398</v>
      </c>
      <c r="C254" s="190"/>
      <c r="D254" s="191" t="s">
        <v>107</v>
      </c>
      <c r="E254" s="192" t="s">
        <v>586</v>
      </c>
      <c r="F254" s="192">
        <v>698.5</v>
      </c>
      <c r="G254" s="192"/>
      <c r="H254" s="192">
        <v>890</v>
      </c>
      <c r="I254" s="194">
        <v>890</v>
      </c>
      <c r="J254" s="164" t="s">
        <v>816</v>
      </c>
      <c r="K254" s="165">
        <f t="shared" si="117"/>
        <v>191.5</v>
      </c>
      <c r="L254" s="166">
        <f t="shared" si="118"/>
        <v>0.27415891195418757</v>
      </c>
      <c r="M254" s="161" t="s">
        <v>556</v>
      </c>
      <c r="N254" s="167">
        <v>44328</v>
      </c>
      <c r="O254" s="1"/>
      <c r="P254" s="1"/>
      <c r="Q254" s="1"/>
      <c r="R254" s="6" t="s">
        <v>743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89">
        <v>130</v>
      </c>
      <c r="B255" s="190">
        <v>42877</v>
      </c>
      <c r="C255" s="190"/>
      <c r="D255" s="191" t="s">
        <v>364</v>
      </c>
      <c r="E255" s="192" t="s">
        <v>586</v>
      </c>
      <c r="F255" s="192">
        <v>127.6</v>
      </c>
      <c r="G255" s="192"/>
      <c r="H255" s="192">
        <v>138</v>
      </c>
      <c r="I255" s="194">
        <v>190</v>
      </c>
      <c r="J255" s="164" t="s">
        <v>750</v>
      </c>
      <c r="K255" s="165">
        <f t="shared" si="117"/>
        <v>10.400000000000006</v>
      </c>
      <c r="L255" s="166">
        <f t="shared" si="118"/>
        <v>8.1504702194357417E-2</v>
      </c>
      <c r="M255" s="161" t="s">
        <v>556</v>
      </c>
      <c r="N255" s="167">
        <v>43774</v>
      </c>
      <c r="O255" s="1"/>
      <c r="P255" s="1"/>
      <c r="Q255" s="1"/>
      <c r="R255" s="6" t="s">
        <v>747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89">
        <v>131</v>
      </c>
      <c r="B256" s="190">
        <v>43158</v>
      </c>
      <c r="C256" s="190"/>
      <c r="D256" s="191" t="s">
        <v>751</v>
      </c>
      <c r="E256" s="192" t="s">
        <v>586</v>
      </c>
      <c r="F256" s="192">
        <v>317</v>
      </c>
      <c r="G256" s="192"/>
      <c r="H256" s="192">
        <v>382.5</v>
      </c>
      <c r="I256" s="194">
        <v>398</v>
      </c>
      <c r="J256" s="164" t="s">
        <v>752</v>
      </c>
      <c r="K256" s="165">
        <f t="shared" si="117"/>
        <v>65.5</v>
      </c>
      <c r="L256" s="166">
        <f t="shared" si="118"/>
        <v>0.20662460567823343</v>
      </c>
      <c r="M256" s="161" t="s">
        <v>556</v>
      </c>
      <c r="N256" s="167">
        <v>44238</v>
      </c>
      <c r="O256" s="1"/>
      <c r="P256" s="1"/>
      <c r="Q256" s="1"/>
      <c r="R256" s="6" t="s">
        <v>747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02">
        <v>132</v>
      </c>
      <c r="B257" s="203">
        <v>43164</v>
      </c>
      <c r="C257" s="203"/>
      <c r="D257" s="204" t="s">
        <v>144</v>
      </c>
      <c r="E257" s="205" t="s">
        <v>586</v>
      </c>
      <c r="F257" s="200">
        <f>510-14.4</f>
        <v>495.6</v>
      </c>
      <c r="G257" s="205"/>
      <c r="H257" s="205">
        <v>350</v>
      </c>
      <c r="I257" s="206">
        <v>672</v>
      </c>
      <c r="J257" s="174" t="s">
        <v>753</v>
      </c>
      <c r="K257" s="175">
        <f t="shared" si="117"/>
        <v>-145.60000000000002</v>
      </c>
      <c r="L257" s="176">
        <f t="shared" si="118"/>
        <v>-0.29378531073446329</v>
      </c>
      <c r="M257" s="172" t="s">
        <v>568</v>
      </c>
      <c r="N257" s="169">
        <v>43887</v>
      </c>
      <c r="O257" s="1"/>
      <c r="P257" s="1"/>
      <c r="Q257" s="1"/>
      <c r="R257" s="6" t="s">
        <v>743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02">
        <v>133</v>
      </c>
      <c r="B258" s="203">
        <v>43237</v>
      </c>
      <c r="C258" s="203"/>
      <c r="D258" s="204" t="s">
        <v>449</v>
      </c>
      <c r="E258" s="205" t="s">
        <v>586</v>
      </c>
      <c r="F258" s="200">
        <v>230.3</v>
      </c>
      <c r="G258" s="205"/>
      <c r="H258" s="205">
        <v>102.5</v>
      </c>
      <c r="I258" s="206">
        <v>348</v>
      </c>
      <c r="J258" s="174" t="s">
        <v>754</v>
      </c>
      <c r="K258" s="175">
        <f t="shared" si="117"/>
        <v>-127.80000000000001</v>
      </c>
      <c r="L258" s="176">
        <f t="shared" si="118"/>
        <v>-0.55492835432045162</v>
      </c>
      <c r="M258" s="172" t="s">
        <v>568</v>
      </c>
      <c r="N258" s="169">
        <v>43896</v>
      </c>
      <c r="O258" s="1"/>
      <c r="P258" s="1"/>
      <c r="Q258" s="1"/>
      <c r="R258" s="6" t="s">
        <v>743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89">
        <v>134</v>
      </c>
      <c r="B259" s="190">
        <v>43258</v>
      </c>
      <c r="C259" s="190"/>
      <c r="D259" s="191" t="s">
        <v>419</v>
      </c>
      <c r="E259" s="192" t="s">
        <v>586</v>
      </c>
      <c r="F259" s="192">
        <f>342.5-5.1</f>
        <v>337.4</v>
      </c>
      <c r="G259" s="192"/>
      <c r="H259" s="192">
        <v>412.5</v>
      </c>
      <c r="I259" s="194">
        <v>439</v>
      </c>
      <c r="J259" s="164" t="s">
        <v>755</v>
      </c>
      <c r="K259" s="165">
        <f t="shared" si="117"/>
        <v>75.100000000000023</v>
      </c>
      <c r="L259" s="166">
        <f t="shared" si="118"/>
        <v>0.22258446947243635</v>
      </c>
      <c r="M259" s="161" t="s">
        <v>556</v>
      </c>
      <c r="N259" s="167">
        <v>44230</v>
      </c>
      <c r="O259" s="1"/>
      <c r="P259" s="1"/>
      <c r="Q259" s="1"/>
      <c r="R259" s="6" t="s">
        <v>747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83">
        <v>135</v>
      </c>
      <c r="B260" s="182">
        <v>43285</v>
      </c>
      <c r="C260" s="182"/>
      <c r="D260" s="183" t="s">
        <v>55</v>
      </c>
      <c r="E260" s="184" t="s">
        <v>586</v>
      </c>
      <c r="F260" s="184">
        <f>127.5-5.53</f>
        <v>121.97</v>
      </c>
      <c r="G260" s="185"/>
      <c r="H260" s="185">
        <v>122.5</v>
      </c>
      <c r="I260" s="185">
        <v>170</v>
      </c>
      <c r="J260" s="186" t="s">
        <v>784</v>
      </c>
      <c r="K260" s="187">
        <f t="shared" si="117"/>
        <v>0.53000000000000114</v>
      </c>
      <c r="L260" s="188">
        <f t="shared" si="118"/>
        <v>4.3453308190538747E-3</v>
      </c>
      <c r="M260" s="184" t="s">
        <v>677</v>
      </c>
      <c r="N260" s="182">
        <v>44431</v>
      </c>
      <c r="O260" s="1"/>
      <c r="P260" s="1"/>
      <c r="Q260" s="1"/>
      <c r="R260" s="6" t="s">
        <v>743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02">
        <v>136</v>
      </c>
      <c r="B261" s="203">
        <v>43294</v>
      </c>
      <c r="C261" s="203"/>
      <c r="D261" s="204" t="s">
        <v>355</v>
      </c>
      <c r="E261" s="205" t="s">
        <v>586</v>
      </c>
      <c r="F261" s="200">
        <v>46.5</v>
      </c>
      <c r="G261" s="205"/>
      <c r="H261" s="205">
        <v>17</v>
      </c>
      <c r="I261" s="206">
        <v>59</v>
      </c>
      <c r="J261" s="174" t="s">
        <v>756</v>
      </c>
      <c r="K261" s="175">
        <f t="shared" ref="K261:K269" si="119">H261-F261</f>
        <v>-29.5</v>
      </c>
      <c r="L261" s="176">
        <f t="shared" ref="L261:L269" si="120">K261/F261</f>
        <v>-0.63440860215053763</v>
      </c>
      <c r="M261" s="172" t="s">
        <v>568</v>
      </c>
      <c r="N261" s="169">
        <v>43887</v>
      </c>
      <c r="O261" s="1"/>
      <c r="P261" s="1"/>
      <c r="Q261" s="1"/>
      <c r="R261" s="6" t="s">
        <v>743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89">
        <v>137</v>
      </c>
      <c r="B262" s="190">
        <v>43396</v>
      </c>
      <c r="C262" s="190"/>
      <c r="D262" s="191" t="s">
        <v>404</v>
      </c>
      <c r="E262" s="192" t="s">
        <v>586</v>
      </c>
      <c r="F262" s="192">
        <v>156.5</v>
      </c>
      <c r="G262" s="192"/>
      <c r="H262" s="192">
        <v>207.5</v>
      </c>
      <c r="I262" s="194">
        <v>191</v>
      </c>
      <c r="J262" s="164" t="s">
        <v>644</v>
      </c>
      <c r="K262" s="165">
        <f t="shared" si="119"/>
        <v>51</v>
      </c>
      <c r="L262" s="166">
        <f t="shared" si="120"/>
        <v>0.32587859424920129</v>
      </c>
      <c r="M262" s="161" t="s">
        <v>556</v>
      </c>
      <c r="N262" s="167">
        <v>44369</v>
      </c>
      <c r="O262" s="1"/>
      <c r="P262" s="1"/>
      <c r="Q262" s="1"/>
      <c r="R262" s="6" t="s">
        <v>743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89">
        <v>138</v>
      </c>
      <c r="B263" s="190">
        <v>43439</v>
      </c>
      <c r="C263" s="190"/>
      <c r="D263" s="191" t="s">
        <v>318</v>
      </c>
      <c r="E263" s="192" t="s">
        <v>586</v>
      </c>
      <c r="F263" s="192">
        <v>259.5</v>
      </c>
      <c r="G263" s="192"/>
      <c r="H263" s="192">
        <v>320</v>
      </c>
      <c r="I263" s="194">
        <v>320</v>
      </c>
      <c r="J263" s="164" t="s">
        <v>644</v>
      </c>
      <c r="K263" s="165">
        <f t="shared" si="119"/>
        <v>60.5</v>
      </c>
      <c r="L263" s="166">
        <f t="shared" si="120"/>
        <v>0.23314065510597304</v>
      </c>
      <c r="M263" s="161" t="s">
        <v>556</v>
      </c>
      <c r="N263" s="167">
        <v>44323</v>
      </c>
      <c r="O263" s="1"/>
      <c r="P263" s="1"/>
      <c r="Q263" s="1"/>
      <c r="R263" s="6" t="s">
        <v>743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02">
        <v>139</v>
      </c>
      <c r="B264" s="203">
        <v>43439</v>
      </c>
      <c r="C264" s="203"/>
      <c r="D264" s="204" t="s">
        <v>757</v>
      </c>
      <c r="E264" s="205" t="s">
        <v>586</v>
      </c>
      <c r="F264" s="205">
        <v>715</v>
      </c>
      <c r="G264" s="205"/>
      <c r="H264" s="205">
        <v>445</v>
      </c>
      <c r="I264" s="206">
        <v>840</v>
      </c>
      <c r="J264" s="174" t="s">
        <v>758</v>
      </c>
      <c r="K264" s="175">
        <f t="shared" si="119"/>
        <v>-270</v>
      </c>
      <c r="L264" s="176">
        <f t="shared" si="120"/>
        <v>-0.3776223776223776</v>
      </c>
      <c r="M264" s="172" t="s">
        <v>568</v>
      </c>
      <c r="N264" s="169">
        <v>43800</v>
      </c>
      <c r="O264" s="1"/>
      <c r="P264" s="1"/>
      <c r="Q264" s="1"/>
      <c r="R264" s="6" t="s">
        <v>743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89">
        <v>140</v>
      </c>
      <c r="B265" s="190">
        <v>43469</v>
      </c>
      <c r="C265" s="190"/>
      <c r="D265" s="191" t="s">
        <v>157</v>
      </c>
      <c r="E265" s="192" t="s">
        <v>586</v>
      </c>
      <c r="F265" s="192">
        <v>875</v>
      </c>
      <c r="G265" s="192"/>
      <c r="H265" s="192">
        <v>1165</v>
      </c>
      <c r="I265" s="194">
        <v>1185</v>
      </c>
      <c r="J265" s="164" t="s">
        <v>759</v>
      </c>
      <c r="K265" s="165">
        <f t="shared" si="119"/>
        <v>290</v>
      </c>
      <c r="L265" s="166">
        <f t="shared" si="120"/>
        <v>0.33142857142857141</v>
      </c>
      <c r="M265" s="161" t="s">
        <v>556</v>
      </c>
      <c r="N265" s="167">
        <v>43847</v>
      </c>
      <c r="O265" s="1"/>
      <c r="P265" s="1"/>
      <c r="Q265" s="1"/>
      <c r="R265" s="6" t="s">
        <v>743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89">
        <v>141</v>
      </c>
      <c r="B266" s="190">
        <v>43559</v>
      </c>
      <c r="C266" s="190"/>
      <c r="D266" s="191" t="s">
        <v>334</v>
      </c>
      <c r="E266" s="192" t="s">
        <v>586</v>
      </c>
      <c r="F266" s="192">
        <f>387-14.63</f>
        <v>372.37</v>
      </c>
      <c r="G266" s="192"/>
      <c r="H266" s="192">
        <v>490</v>
      </c>
      <c r="I266" s="194">
        <v>490</v>
      </c>
      <c r="J266" s="164" t="s">
        <v>644</v>
      </c>
      <c r="K266" s="165">
        <f t="shared" si="119"/>
        <v>117.63</v>
      </c>
      <c r="L266" s="166">
        <f t="shared" si="120"/>
        <v>0.31589548030185027</v>
      </c>
      <c r="M266" s="161" t="s">
        <v>556</v>
      </c>
      <c r="N266" s="167">
        <v>43850</v>
      </c>
      <c r="O266" s="1"/>
      <c r="P266" s="1"/>
      <c r="Q266" s="1"/>
      <c r="R266" s="6" t="s">
        <v>743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02">
        <v>142</v>
      </c>
      <c r="B267" s="203">
        <v>43578</v>
      </c>
      <c r="C267" s="203"/>
      <c r="D267" s="204" t="s">
        <v>760</v>
      </c>
      <c r="E267" s="205" t="s">
        <v>558</v>
      </c>
      <c r="F267" s="205">
        <v>220</v>
      </c>
      <c r="G267" s="205"/>
      <c r="H267" s="205">
        <v>127.5</v>
      </c>
      <c r="I267" s="206">
        <v>284</v>
      </c>
      <c r="J267" s="174" t="s">
        <v>761</v>
      </c>
      <c r="K267" s="175">
        <f t="shared" si="119"/>
        <v>-92.5</v>
      </c>
      <c r="L267" s="176">
        <f t="shared" si="120"/>
        <v>-0.42045454545454547</v>
      </c>
      <c r="M267" s="172" t="s">
        <v>568</v>
      </c>
      <c r="N267" s="169">
        <v>43896</v>
      </c>
      <c r="O267" s="1"/>
      <c r="P267" s="1"/>
      <c r="Q267" s="1"/>
      <c r="R267" s="6" t="s">
        <v>743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89">
        <v>143</v>
      </c>
      <c r="B268" s="190">
        <v>43622</v>
      </c>
      <c r="C268" s="190"/>
      <c r="D268" s="191" t="s">
        <v>458</v>
      </c>
      <c r="E268" s="192" t="s">
        <v>558</v>
      </c>
      <c r="F268" s="192">
        <v>332.8</v>
      </c>
      <c r="G268" s="192"/>
      <c r="H268" s="192">
        <v>405</v>
      </c>
      <c r="I268" s="194">
        <v>419</v>
      </c>
      <c r="J268" s="164" t="s">
        <v>762</v>
      </c>
      <c r="K268" s="165">
        <f t="shared" si="119"/>
        <v>72.199999999999989</v>
      </c>
      <c r="L268" s="166">
        <f t="shared" si="120"/>
        <v>0.21694711538461534</v>
      </c>
      <c r="M268" s="161" t="s">
        <v>556</v>
      </c>
      <c r="N268" s="167">
        <v>43860</v>
      </c>
      <c r="O268" s="1"/>
      <c r="P268" s="1"/>
      <c r="Q268" s="1"/>
      <c r="R268" s="6" t="s">
        <v>747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83">
        <v>144</v>
      </c>
      <c r="B269" s="182">
        <v>43641</v>
      </c>
      <c r="C269" s="182"/>
      <c r="D269" s="183" t="s">
        <v>150</v>
      </c>
      <c r="E269" s="184" t="s">
        <v>586</v>
      </c>
      <c r="F269" s="184">
        <v>386</v>
      </c>
      <c r="G269" s="185"/>
      <c r="H269" s="185">
        <v>395</v>
      </c>
      <c r="I269" s="185">
        <v>452</v>
      </c>
      <c r="J269" s="186" t="s">
        <v>763</v>
      </c>
      <c r="K269" s="187">
        <f t="shared" si="119"/>
        <v>9</v>
      </c>
      <c r="L269" s="188">
        <f t="shared" si="120"/>
        <v>2.3316062176165803E-2</v>
      </c>
      <c r="M269" s="184" t="s">
        <v>677</v>
      </c>
      <c r="N269" s="182">
        <v>43868</v>
      </c>
      <c r="O269" s="1"/>
      <c r="P269" s="1"/>
      <c r="Q269" s="1"/>
      <c r="R269" s="6" t="s">
        <v>747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83">
        <v>145</v>
      </c>
      <c r="B270" s="182">
        <v>43707</v>
      </c>
      <c r="C270" s="182"/>
      <c r="D270" s="183" t="s">
        <v>130</v>
      </c>
      <c r="E270" s="184" t="s">
        <v>586</v>
      </c>
      <c r="F270" s="184">
        <v>137.5</v>
      </c>
      <c r="G270" s="185"/>
      <c r="H270" s="185">
        <v>138.5</v>
      </c>
      <c r="I270" s="185">
        <v>190</v>
      </c>
      <c r="J270" s="186" t="s">
        <v>783</v>
      </c>
      <c r="K270" s="187">
        <f>H270-F270</f>
        <v>1</v>
      </c>
      <c r="L270" s="188">
        <f>K270/F270</f>
        <v>7.2727272727272727E-3</v>
      </c>
      <c r="M270" s="184" t="s">
        <v>677</v>
      </c>
      <c r="N270" s="182">
        <v>44432</v>
      </c>
      <c r="O270" s="1"/>
      <c r="P270" s="1"/>
      <c r="Q270" s="1"/>
      <c r="R270" s="6" t="s">
        <v>743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89">
        <v>146</v>
      </c>
      <c r="B271" s="190">
        <v>43731</v>
      </c>
      <c r="C271" s="190"/>
      <c r="D271" s="191" t="s">
        <v>412</v>
      </c>
      <c r="E271" s="192" t="s">
        <v>586</v>
      </c>
      <c r="F271" s="192">
        <v>235</v>
      </c>
      <c r="G271" s="192"/>
      <c r="H271" s="192">
        <v>295</v>
      </c>
      <c r="I271" s="194">
        <v>296</v>
      </c>
      <c r="J271" s="164" t="s">
        <v>764</v>
      </c>
      <c r="K271" s="165">
        <f t="shared" ref="K271:K277" si="121">H271-F271</f>
        <v>60</v>
      </c>
      <c r="L271" s="166">
        <f t="shared" ref="L271:L277" si="122">K271/F271</f>
        <v>0.25531914893617019</v>
      </c>
      <c r="M271" s="161" t="s">
        <v>556</v>
      </c>
      <c r="N271" s="167">
        <v>43844</v>
      </c>
      <c r="O271" s="1"/>
      <c r="P271" s="1"/>
      <c r="Q271" s="1"/>
      <c r="R271" s="6" t="s">
        <v>747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89">
        <v>147</v>
      </c>
      <c r="B272" s="190">
        <v>43752</v>
      </c>
      <c r="C272" s="190"/>
      <c r="D272" s="191" t="s">
        <v>765</v>
      </c>
      <c r="E272" s="192" t="s">
        <v>586</v>
      </c>
      <c r="F272" s="192">
        <v>277.5</v>
      </c>
      <c r="G272" s="192"/>
      <c r="H272" s="192">
        <v>333</v>
      </c>
      <c r="I272" s="194">
        <v>333</v>
      </c>
      <c r="J272" s="164" t="s">
        <v>766</v>
      </c>
      <c r="K272" s="165">
        <f t="shared" si="121"/>
        <v>55.5</v>
      </c>
      <c r="L272" s="166">
        <f t="shared" si="122"/>
        <v>0.2</v>
      </c>
      <c r="M272" s="161" t="s">
        <v>556</v>
      </c>
      <c r="N272" s="167">
        <v>43846</v>
      </c>
      <c r="O272" s="1"/>
      <c r="P272" s="1"/>
      <c r="Q272" s="1"/>
      <c r="R272" s="6" t="s">
        <v>743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89">
        <v>148</v>
      </c>
      <c r="B273" s="190">
        <v>43752</v>
      </c>
      <c r="C273" s="190"/>
      <c r="D273" s="191" t="s">
        <v>767</v>
      </c>
      <c r="E273" s="192" t="s">
        <v>586</v>
      </c>
      <c r="F273" s="192">
        <v>930</v>
      </c>
      <c r="G273" s="192"/>
      <c r="H273" s="192">
        <v>1165</v>
      </c>
      <c r="I273" s="194">
        <v>1200</v>
      </c>
      <c r="J273" s="164" t="s">
        <v>768</v>
      </c>
      <c r="K273" s="165">
        <f t="shared" si="121"/>
        <v>235</v>
      </c>
      <c r="L273" s="166">
        <f t="shared" si="122"/>
        <v>0.25268817204301075</v>
      </c>
      <c r="M273" s="161" t="s">
        <v>556</v>
      </c>
      <c r="N273" s="167">
        <v>43847</v>
      </c>
      <c r="O273" s="1"/>
      <c r="P273" s="1"/>
      <c r="Q273" s="1"/>
      <c r="R273" s="6" t="s">
        <v>747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89">
        <v>149</v>
      </c>
      <c r="B274" s="190">
        <v>43753</v>
      </c>
      <c r="C274" s="190"/>
      <c r="D274" s="191" t="s">
        <v>769</v>
      </c>
      <c r="E274" s="192" t="s">
        <v>586</v>
      </c>
      <c r="F274" s="162">
        <v>111</v>
      </c>
      <c r="G274" s="192"/>
      <c r="H274" s="192">
        <v>141</v>
      </c>
      <c r="I274" s="194">
        <v>141</v>
      </c>
      <c r="J274" s="164" t="s">
        <v>571</v>
      </c>
      <c r="K274" s="165">
        <f t="shared" si="121"/>
        <v>30</v>
      </c>
      <c r="L274" s="166">
        <f t="shared" si="122"/>
        <v>0.27027027027027029</v>
      </c>
      <c r="M274" s="161" t="s">
        <v>556</v>
      </c>
      <c r="N274" s="167">
        <v>44328</v>
      </c>
      <c r="O274" s="1"/>
      <c r="P274" s="1"/>
      <c r="Q274" s="1"/>
      <c r="R274" s="6" t="s">
        <v>747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89">
        <v>150</v>
      </c>
      <c r="B275" s="190">
        <v>43753</v>
      </c>
      <c r="C275" s="190"/>
      <c r="D275" s="191" t="s">
        <v>770</v>
      </c>
      <c r="E275" s="192" t="s">
        <v>586</v>
      </c>
      <c r="F275" s="162">
        <v>296</v>
      </c>
      <c r="G275" s="192"/>
      <c r="H275" s="192">
        <v>370</v>
      </c>
      <c r="I275" s="194">
        <v>370</v>
      </c>
      <c r="J275" s="164" t="s">
        <v>644</v>
      </c>
      <c r="K275" s="165">
        <f t="shared" si="121"/>
        <v>74</v>
      </c>
      <c r="L275" s="166">
        <f t="shared" si="122"/>
        <v>0.25</v>
      </c>
      <c r="M275" s="161" t="s">
        <v>556</v>
      </c>
      <c r="N275" s="167">
        <v>43853</v>
      </c>
      <c r="O275" s="1"/>
      <c r="P275" s="1"/>
      <c r="Q275" s="1"/>
      <c r="R275" s="6" t="s">
        <v>747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89">
        <v>151</v>
      </c>
      <c r="B276" s="190">
        <v>43754</v>
      </c>
      <c r="C276" s="190"/>
      <c r="D276" s="191" t="s">
        <v>771</v>
      </c>
      <c r="E276" s="192" t="s">
        <v>586</v>
      </c>
      <c r="F276" s="162">
        <v>300</v>
      </c>
      <c r="G276" s="192"/>
      <c r="H276" s="192">
        <v>382.5</v>
      </c>
      <c r="I276" s="194">
        <v>344</v>
      </c>
      <c r="J276" s="164" t="s">
        <v>820</v>
      </c>
      <c r="K276" s="165">
        <f t="shared" si="121"/>
        <v>82.5</v>
      </c>
      <c r="L276" s="166">
        <f t="shared" si="122"/>
        <v>0.27500000000000002</v>
      </c>
      <c r="M276" s="161" t="s">
        <v>556</v>
      </c>
      <c r="N276" s="167">
        <v>44238</v>
      </c>
      <c r="O276" s="1"/>
      <c r="P276" s="1"/>
      <c r="Q276" s="1"/>
      <c r="R276" s="6" t="s">
        <v>747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89">
        <v>152</v>
      </c>
      <c r="B277" s="190">
        <v>43832</v>
      </c>
      <c r="C277" s="190"/>
      <c r="D277" s="191" t="s">
        <v>772</v>
      </c>
      <c r="E277" s="192" t="s">
        <v>586</v>
      </c>
      <c r="F277" s="162">
        <v>495</v>
      </c>
      <c r="G277" s="192"/>
      <c r="H277" s="192">
        <v>595</v>
      </c>
      <c r="I277" s="194">
        <v>590</v>
      </c>
      <c r="J277" s="164" t="s">
        <v>819</v>
      </c>
      <c r="K277" s="165">
        <f t="shared" si="121"/>
        <v>100</v>
      </c>
      <c r="L277" s="166">
        <f t="shared" si="122"/>
        <v>0.20202020202020202</v>
      </c>
      <c r="M277" s="161" t="s">
        <v>556</v>
      </c>
      <c r="N277" s="167">
        <v>44589</v>
      </c>
      <c r="O277" s="1"/>
      <c r="P277" s="1"/>
      <c r="Q277" s="1"/>
      <c r="R277" s="6" t="s">
        <v>747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89">
        <v>153</v>
      </c>
      <c r="B278" s="190">
        <v>43966</v>
      </c>
      <c r="C278" s="190"/>
      <c r="D278" s="191" t="s">
        <v>71</v>
      </c>
      <c r="E278" s="192" t="s">
        <v>586</v>
      </c>
      <c r="F278" s="162">
        <v>67.5</v>
      </c>
      <c r="G278" s="192"/>
      <c r="H278" s="192">
        <v>86</v>
      </c>
      <c r="I278" s="194">
        <v>86</v>
      </c>
      <c r="J278" s="164" t="s">
        <v>773</v>
      </c>
      <c r="K278" s="165">
        <f t="shared" ref="K278:K285" si="123">H278-F278</f>
        <v>18.5</v>
      </c>
      <c r="L278" s="166">
        <f t="shared" ref="L278:L285" si="124">K278/F278</f>
        <v>0.27407407407407408</v>
      </c>
      <c r="M278" s="161" t="s">
        <v>556</v>
      </c>
      <c r="N278" s="167">
        <v>44008</v>
      </c>
      <c r="O278" s="1"/>
      <c r="P278" s="1"/>
      <c r="Q278" s="1"/>
      <c r="R278" s="6" t="s">
        <v>747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89">
        <v>154</v>
      </c>
      <c r="B279" s="190">
        <v>44035</v>
      </c>
      <c r="C279" s="190"/>
      <c r="D279" s="191" t="s">
        <v>457</v>
      </c>
      <c r="E279" s="192" t="s">
        <v>586</v>
      </c>
      <c r="F279" s="162">
        <v>231</v>
      </c>
      <c r="G279" s="192"/>
      <c r="H279" s="192">
        <v>281</v>
      </c>
      <c r="I279" s="194">
        <v>281</v>
      </c>
      <c r="J279" s="164" t="s">
        <v>644</v>
      </c>
      <c r="K279" s="165">
        <f t="shared" si="123"/>
        <v>50</v>
      </c>
      <c r="L279" s="166">
        <f t="shared" si="124"/>
        <v>0.21645021645021645</v>
      </c>
      <c r="M279" s="161" t="s">
        <v>556</v>
      </c>
      <c r="N279" s="167">
        <v>44358</v>
      </c>
      <c r="O279" s="1"/>
      <c r="P279" s="1"/>
      <c r="Q279" s="1"/>
      <c r="R279" s="6" t="s">
        <v>747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89">
        <v>155</v>
      </c>
      <c r="B280" s="190">
        <v>44092</v>
      </c>
      <c r="C280" s="190"/>
      <c r="D280" s="191" t="s">
        <v>394</v>
      </c>
      <c r="E280" s="192" t="s">
        <v>586</v>
      </c>
      <c r="F280" s="192">
        <v>206</v>
      </c>
      <c r="G280" s="192"/>
      <c r="H280" s="192">
        <v>248</v>
      </c>
      <c r="I280" s="194">
        <v>248</v>
      </c>
      <c r="J280" s="164" t="s">
        <v>644</v>
      </c>
      <c r="K280" s="165">
        <f t="shared" si="123"/>
        <v>42</v>
      </c>
      <c r="L280" s="166">
        <f t="shared" si="124"/>
        <v>0.20388349514563106</v>
      </c>
      <c r="M280" s="161" t="s">
        <v>556</v>
      </c>
      <c r="N280" s="167">
        <v>44214</v>
      </c>
      <c r="O280" s="1"/>
      <c r="P280" s="1"/>
      <c r="Q280" s="1"/>
      <c r="R280" s="6" t="s">
        <v>747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89">
        <v>156</v>
      </c>
      <c r="B281" s="190">
        <v>44140</v>
      </c>
      <c r="C281" s="190"/>
      <c r="D281" s="191" t="s">
        <v>394</v>
      </c>
      <c r="E281" s="192" t="s">
        <v>586</v>
      </c>
      <c r="F281" s="192">
        <v>182.5</v>
      </c>
      <c r="G281" s="192"/>
      <c r="H281" s="192">
        <v>248</v>
      </c>
      <c r="I281" s="194">
        <v>248</v>
      </c>
      <c r="J281" s="164" t="s">
        <v>644</v>
      </c>
      <c r="K281" s="165">
        <f t="shared" si="123"/>
        <v>65.5</v>
      </c>
      <c r="L281" s="166">
        <f t="shared" si="124"/>
        <v>0.35890410958904112</v>
      </c>
      <c r="M281" s="161" t="s">
        <v>556</v>
      </c>
      <c r="N281" s="167">
        <v>44214</v>
      </c>
      <c r="O281" s="1"/>
      <c r="P281" s="1"/>
      <c r="Q281" s="1"/>
      <c r="R281" s="6" t="s">
        <v>747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89">
        <v>157</v>
      </c>
      <c r="B282" s="190">
        <v>44140</v>
      </c>
      <c r="C282" s="190"/>
      <c r="D282" s="191" t="s">
        <v>318</v>
      </c>
      <c r="E282" s="192" t="s">
        <v>586</v>
      </c>
      <c r="F282" s="192">
        <v>247.5</v>
      </c>
      <c r="G282" s="192"/>
      <c r="H282" s="192">
        <v>320</v>
      </c>
      <c r="I282" s="194">
        <v>320</v>
      </c>
      <c r="J282" s="164" t="s">
        <v>644</v>
      </c>
      <c r="K282" s="165">
        <f t="shared" si="123"/>
        <v>72.5</v>
      </c>
      <c r="L282" s="166">
        <f t="shared" si="124"/>
        <v>0.29292929292929293</v>
      </c>
      <c r="M282" s="161" t="s">
        <v>556</v>
      </c>
      <c r="N282" s="167">
        <v>44323</v>
      </c>
      <c r="O282" s="1"/>
      <c r="P282" s="1"/>
      <c r="Q282" s="1"/>
      <c r="R282" s="6" t="s">
        <v>747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89">
        <v>158</v>
      </c>
      <c r="B283" s="190">
        <v>44140</v>
      </c>
      <c r="C283" s="190"/>
      <c r="D283" s="191" t="s">
        <v>270</v>
      </c>
      <c r="E283" s="192" t="s">
        <v>586</v>
      </c>
      <c r="F283" s="162">
        <v>925</v>
      </c>
      <c r="G283" s="192"/>
      <c r="H283" s="192">
        <v>1095</v>
      </c>
      <c r="I283" s="194">
        <v>1093</v>
      </c>
      <c r="J283" s="164" t="s">
        <v>774</v>
      </c>
      <c r="K283" s="165">
        <f t="shared" si="123"/>
        <v>170</v>
      </c>
      <c r="L283" s="166">
        <f t="shared" si="124"/>
        <v>0.18378378378378379</v>
      </c>
      <c r="M283" s="161" t="s">
        <v>556</v>
      </c>
      <c r="N283" s="167">
        <v>44201</v>
      </c>
      <c r="O283" s="1"/>
      <c r="P283" s="1"/>
      <c r="Q283" s="1"/>
      <c r="R283" s="6" t="s">
        <v>747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89">
        <v>159</v>
      </c>
      <c r="B284" s="190">
        <v>44140</v>
      </c>
      <c r="C284" s="190"/>
      <c r="D284" s="191" t="s">
        <v>334</v>
      </c>
      <c r="E284" s="192" t="s">
        <v>586</v>
      </c>
      <c r="F284" s="162">
        <v>332.5</v>
      </c>
      <c r="G284" s="192"/>
      <c r="H284" s="192">
        <v>393</v>
      </c>
      <c r="I284" s="194">
        <v>406</v>
      </c>
      <c r="J284" s="164" t="s">
        <v>775</v>
      </c>
      <c r="K284" s="165">
        <f t="shared" si="123"/>
        <v>60.5</v>
      </c>
      <c r="L284" s="166">
        <f t="shared" si="124"/>
        <v>0.18195488721804512</v>
      </c>
      <c r="M284" s="161" t="s">
        <v>556</v>
      </c>
      <c r="N284" s="167">
        <v>44256</v>
      </c>
      <c r="O284" s="1"/>
      <c r="P284" s="1"/>
      <c r="Q284" s="1"/>
      <c r="R284" s="6" t="s">
        <v>747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89">
        <v>160</v>
      </c>
      <c r="B285" s="190">
        <v>44141</v>
      </c>
      <c r="C285" s="190"/>
      <c r="D285" s="191" t="s">
        <v>457</v>
      </c>
      <c r="E285" s="192" t="s">
        <v>586</v>
      </c>
      <c r="F285" s="162">
        <v>231</v>
      </c>
      <c r="G285" s="192"/>
      <c r="H285" s="192">
        <v>281</v>
      </c>
      <c r="I285" s="194">
        <v>281</v>
      </c>
      <c r="J285" s="164" t="s">
        <v>644</v>
      </c>
      <c r="K285" s="165">
        <f t="shared" si="123"/>
        <v>50</v>
      </c>
      <c r="L285" s="166">
        <f t="shared" si="124"/>
        <v>0.21645021645021645</v>
      </c>
      <c r="M285" s="161" t="s">
        <v>556</v>
      </c>
      <c r="N285" s="167">
        <v>44358</v>
      </c>
      <c r="O285" s="1"/>
      <c r="P285" s="1"/>
      <c r="Q285" s="1"/>
      <c r="R285" s="6" t="s">
        <v>747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15">
        <v>161</v>
      </c>
      <c r="B286" s="208">
        <v>44187</v>
      </c>
      <c r="C286" s="208"/>
      <c r="D286" s="209" t="s">
        <v>432</v>
      </c>
      <c r="E286" s="53" t="s">
        <v>586</v>
      </c>
      <c r="F286" s="210" t="s">
        <v>776</v>
      </c>
      <c r="G286" s="53"/>
      <c r="H286" s="53"/>
      <c r="I286" s="211">
        <v>239</v>
      </c>
      <c r="J286" s="207" t="s">
        <v>559</v>
      </c>
      <c r="K286" s="207"/>
      <c r="L286" s="212"/>
      <c r="M286" s="213"/>
      <c r="N286" s="214"/>
      <c r="O286" s="1"/>
      <c r="P286" s="1"/>
      <c r="Q286" s="1"/>
      <c r="R286" s="6" t="s">
        <v>747</v>
      </c>
    </row>
    <row r="287" spans="1:26" ht="12.75" customHeight="1">
      <c r="A287" s="189">
        <v>162</v>
      </c>
      <c r="B287" s="190">
        <v>44258</v>
      </c>
      <c r="C287" s="190"/>
      <c r="D287" s="191" t="s">
        <v>772</v>
      </c>
      <c r="E287" s="192" t="s">
        <v>586</v>
      </c>
      <c r="F287" s="162">
        <v>495</v>
      </c>
      <c r="G287" s="192"/>
      <c r="H287" s="192">
        <v>595</v>
      </c>
      <c r="I287" s="194">
        <v>590</v>
      </c>
      <c r="J287" s="164" t="s">
        <v>819</v>
      </c>
      <c r="K287" s="165">
        <f>H287-F287</f>
        <v>100</v>
      </c>
      <c r="L287" s="166">
        <f>K287/F287</f>
        <v>0.20202020202020202</v>
      </c>
      <c r="M287" s="161" t="s">
        <v>556</v>
      </c>
      <c r="N287" s="167">
        <v>44589</v>
      </c>
      <c r="O287" s="1"/>
      <c r="P287" s="1"/>
      <c r="R287" s="6" t="s">
        <v>747</v>
      </c>
    </row>
    <row r="288" spans="1:26" ht="12.75" customHeight="1">
      <c r="A288" s="189">
        <v>163</v>
      </c>
      <c r="B288" s="190">
        <v>44274</v>
      </c>
      <c r="C288" s="190"/>
      <c r="D288" s="191" t="s">
        <v>334</v>
      </c>
      <c r="E288" s="192" t="s">
        <v>586</v>
      </c>
      <c r="F288" s="162">
        <v>355</v>
      </c>
      <c r="G288" s="192"/>
      <c r="H288" s="192">
        <v>422.5</v>
      </c>
      <c r="I288" s="194">
        <v>420</v>
      </c>
      <c r="J288" s="164" t="s">
        <v>777</v>
      </c>
      <c r="K288" s="165">
        <f>H288-F288</f>
        <v>67.5</v>
      </c>
      <c r="L288" s="166">
        <f>K288/F288</f>
        <v>0.19014084507042253</v>
      </c>
      <c r="M288" s="161" t="s">
        <v>556</v>
      </c>
      <c r="N288" s="167">
        <v>44361</v>
      </c>
      <c r="O288" s="1"/>
      <c r="R288" s="216" t="s">
        <v>747</v>
      </c>
      <c r="S288" s="1"/>
      <c r="T288" s="1"/>
      <c r="U288" s="1"/>
      <c r="V288" s="1"/>
      <c r="W288" s="1"/>
      <c r="X288" s="1"/>
      <c r="Y288" s="1"/>
      <c r="Z288" s="1"/>
    </row>
    <row r="289" spans="1:18" ht="12.75" customHeight="1">
      <c r="A289" s="189">
        <v>164</v>
      </c>
      <c r="B289" s="190">
        <v>44295</v>
      </c>
      <c r="C289" s="190"/>
      <c r="D289" s="191" t="s">
        <v>778</v>
      </c>
      <c r="E289" s="192" t="s">
        <v>586</v>
      </c>
      <c r="F289" s="162">
        <v>555</v>
      </c>
      <c r="G289" s="192"/>
      <c r="H289" s="192">
        <v>663</v>
      </c>
      <c r="I289" s="194">
        <v>663</v>
      </c>
      <c r="J289" s="164" t="s">
        <v>779</v>
      </c>
      <c r="K289" s="165">
        <f>H289-F289</f>
        <v>108</v>
      </c>
      <c r="L289" s="166">
        <f>K289/F289</f>
        <v>0.19459459459459461</v>
      </c>
      <c r="M289" s="161" t="s">
        <v>556</v>
      </c>
      <c r="N289" s="167">
        <v>44321</v>
      </c>
      <c r="O289" s="1"/>
      <c r="P289" s="1"/>
      <c r="Q289" s="1"/>
      <c r="R289" s="216" t="s">
        <v>747</v>
      </c>
    </row>
    <row r="290" spans="1:18" ht="12.75" customHeight="1">
      <c r="A290" s="189">
        <v>165</v>
      </c>
      <c r="B290" s="190">
        <v>44308</v>
      </c>
      <c r="C290" s="190"/>
      <c r="D290" s="191" t="s">
        <v>364</v>
      </c>
      <c r="E290" s="192" t="s">
        <v>586</v>
      </c>
      <c r="F290" s="162">
        <v>126.5</v>
      </c>
      <c r="G290" s="192"/>
      <c r="H290" s="192">
        <v>155</v>
      </c>
      <c r="I290" s="194">
        <v>155</v>
      </c>
      <c r="J290" s="164" t="s">
        <v>644</v>
      </c>
      <c r="K290" s="165">
        <f>H290-F290</f>
        <v>28.5</v>
      </c>
      <c r="L290" s="166">
        <f>K290/F290</f>
        <v>0.22529644268774704</v>
      </c>
      <c r="M290" s="161" t="s">
        <v>556</v>
      </c>
      <c r="N290" s="167">
        <v>44362</v>
      </c>
      <c r="O290" s="1"/>
      <c r="R290" s="216" t="s">
        <v>747</v>
      </c>
    </row>
    <row r="291" spans="1:18" ht="12.75" customHeight="1">
      <c r="A291" s="246">
        <v>166</v>
      </c>
      <c r="B291" s="247">
        <v>44368</v>
      </c>
      <c r="C291" s="247"/>
      <c r="D291" s="248" t="s">
        <v>382</v>
      </c>
      <c r="E291" s="249" t="s">
        <v>586</v>
      </c>
      <c r="F291" s="250">
        <v>287.5</v>
      </c>
      <c r="G291" s="249"/>
      <c r="H291" s="249">
        <v>245</v>
      </c>
      <c r="I291" s="251">
        <v>344</v>
      </c>
      <c r="J291" s="174" t="s">
        <v>814</v>
      </c>
      <c r="K291" s="175">
        <f>H291-F291</f>
        <v>-42.5</v>
      </c>
      <c r="L291" s="176">
        <f>K291/F291</f>
        <v>-0.14782608695652175</v>
      </c>
      <c r="M291" s="172" t="s">
        <v>568</v>
      </c>
      <c r="N291" s="169">
        <v>44508</v>
      </c>
      <c r="O291" s="1"/>
      <c r="R291" s="216" t="s">
        <v>747</v>
      </c>
    </row>
    <row r="292" spans="1:18" ht="12.75" customHeight="1">
      <c r="A292" s="215">
        <v>167</v>
      </c>
      <c r="B292" s="208">
        <v>44368</v>
      </c>
      <c r="C292" s="208"/>
      <c r="D292" s="209" t="s">
        <v>457</v>
      </c>
      <c r="E292" s="53" t="s">
        <v>586</v>
      </c>
      <c r="F292" s="210" t="s">
        <v>780</v>
      </c>
      <c r="G292" s="53"/>
      <c r="H292" s="53"/>
      <c r="I292" s="211">
        <v>320</v>
      </c>
      <c r="J292" s="207" t="s">
        <v>559</v>
      </c>
      <c r="K292" s="215"/>
      <c r="L292" s="208"/>
      <c r="M292" s="208"/>
      <c r="N292" s="209"/>
      <c r="O292" s="41"/>
      <c r="R292" s="216" t="s">
        <v>747</v>
      </c>
    </row>
    <row r="293" spans="1:18" ht="12.75" customHeight="1">
      <c r="A293" s="189">
        <v>168</v>
      </c>
      <c r="B293" s="190">
        <v>44406</v>
      </c>
      <c r="C293" s="190"/>
      <c r="D293" s="191" t="s">
        <v>364</v>
      </c>
      <c r="E293" s="192" t="s">
        <v>586</v>
      </c>
      <c r="F293" s="162">
        <v>162.5</v>
      </c>
      <c r="G293" s="192"/>
      <c r="H293" s="192">
        <v>200</v>
      </c>
      <c r="I293" s="194">
        <v>200</v>
      </c>
      <c r="J293" s="164" t="s">
        <v>644</v>
      </c>
      <c r="K293" s="165">
        <f>H293-F293</f>
        <v>37.5</v>
      </c>
      <c r="L293" s="166">
        <f>K293/F293</f>
        <v>0.23076923076923078</v>
      </c>
      <c r="M293" s="161" t="s">
        <v>556</v>
      </c>
      <c r="N293" s="167">
        <v>44571</v>
      </c>
      <c r="O293" s="1"/>
      <c r="R293" s="216" t="s">
        <v>747</v>
      </c>
    </row>
    <row r="294" spans="1:18" ht="12.75" customHeight="1">
      <c r="A294" s="189">
        <v>169</v>
      </c>
      <c r="B294" s="190">
        <v>44462</v>
      </c>
      <c r="C294" s="190"/>
      <c r="D294" s="191" t="s">
        <v>785</v>
      </c>
      <c r="E294" s="192" t="s">
        <v>586</v>
      </c>
      <c r="F294" s="162">
        <v>1235</v>
      </c>
      <c r="G294" s="192"/>
      <c r="H294" s="192">
        <v>1505</v>
      </c>
      <c r="I294" s="194">
        <v>1500</v>
      </c>
      <c r="J294" s="164" t="s">
        <v>644</v>
      </c>
      <c r="K294" s="165">
        <f>H294-F294</f>
        <v>270</v>
      </c>
      <c r="L294" s="166">
        <f>K294/F294</f>
        <v>0.21862348178137653</v>
      </c>
      <c r="M294" s="161" t="s">
        <v>556</v>
      </c>
      <c r="N294" s="167">
        <v>44564</v>
      </c>
      <c r="O294" s="1"/>
      <c r="R294" s="216" t="s">
        <v>747</v>
      </c>
    </row>
    <row r="295" spans="1:18" ht="12.75" customHeight="1">
      <c r="A295" s="230">
        <v>170</v>
      </c>
      <c r="B295" s="231">
        <v>44480</v>
      </c>
      <c r="C295" s="231"/>
      <c r="D295" s="232" t="s">
        <v>787</v>
      </c>
      <c r="E295" s="233" t="s">
        <v>586</v>
      </c>
      <c r="F295" s="234" t="s">
        <v>791</v>
      </c>
      <c r="G295" s="233"/>
      <c r="H295" s="233"/>
      <c r="I295" s="233">
        <v>145</v>
      </c>
      <c r="J295" s="235" t="s">
        <v>559</v>
      </c>
      <c r="K295" s="230"/>
      <c r="L295" s="231"/>
      <c r="M295" s="231"/>
      <c r="N295" s="232"/>
      <c r="O295" s="41"/>
      <c r="R295" s="216" t="s">
        <v>747</v>
      </c>
    </row>
    <row r="296" spans="1:18" ht="12.75" customHeight="1">
      <c r="A296" s="236">
        <v>171</v>
      </c>
      <c r="B296" s="237">
        <v>44481</v>
      </c>
      <c r="C296" s="237"/>
      <c r="D296" s="238" t="s">
        <v>259</v>
      </c>
      <c r="E296" s="239" t="s">
        <v>586</v>
      </c>
      <c r="F296" s="240" t="s">
        <v>789</v>
      </c>
      <c r="G296" s="239"/>
      <c r="H296" s="239"/>
      <c r="I296" s="239">
        <v>380</v>
      </c>
      <c r="J296" s="241" t="s">
        <v>559</v>
      </c>
      <c r="K296" s="236"/>
      <c r="L296" s="237"/>
      <c r="M296" s="237"/>
      <c r="N296" s="238"/>
      <c r="O296" s="41"/>
      <c r="R296" s="216" t="s">
        <v>747</v>
      </c>
    </row>
    <row r="297" spans="1:18" ht="12.75" customHeight="1">
      <c r="A297" s="236">
        <v>172</v>
      </c>
      <c r="B297" s="237">
        <v>44481</v>
      </c>
      <c r="C297" s="237"/>
      <c r="D297" s="238" t="s">
        <v>389</v>
      </c>
      <c r="E297" s="239" t="s">
        <v>586</v>
      </c>
      <c r="F297" s="240" t="s">
        <v>790</v>
      </c>
      <c r="G297" s="239"/>
      <c r="H297" s="239"/>
      <c r="I297" s="239">
        <v>56</v>
      </c>
      <c r="J297" s="241" t="s">
        <v>559</v>
      </c>
      <c r="K297" s="236"/>
      <c r="L297" s="237"/>
      <c r="M297" s="237"/>
      <c r="N297" s="238"/>
      <c r="O297" s="41"/>
      <c r="R297" s="216"/>
    </row>
    <row r="298" spans="1:18" ht="12.75" customHeight="1">
      <c r="A298" s="189">
        <v>173</v>
      </c>
      <c r="B298" s="190">
        <v>44551</v>
      </c>
      <c r="C298" s="190"/>
      <c r="D298" s="191" t="s">
        <v>118</v>
      </c>
      <c r="E298" s="192" t="s">
        <v>586</v>
      </c>
      <c r="F298" s="162">
        <v>2300</v>
      </c>
      <c r="G298" s="192"/>
      <c r="H298" s="192">
        <f>(2820+2200)/2</f>
        <v>2510</v>
      </c>
      <c r="I298" s="194">
        <v>3000</v>
      </c>
      <c r="J298" s="164" t="s">
        <v>829</v>
      </c>
      <c r="K298" s="165">
        <f>H298-F298</f>
        <v>210</v>
      </c>
      <c r="L298" s="166">
        <f>K298/F298</f>
        <v>9.1304347826086957E-2</v>
      </c>
      <c r="M298" s="161" t="s">
        <v>556</v>
      </c>
      <c r="N298" s="167">
        <v>44649</v>
      </c>
      <c r="O298" s="1"/>
      <c r="R298" s="216"/>
    </row>
    <row r="299" spans="1:18" ht="12.75" customHeight="1">
      <c r="A299" s="242">
        <v>174</v>
      </c>
      <c r="B299" s="237">
        <v>44606</v>
      </c>
      <c r="C299" s="242"/>
      <c r="D299" s="242" t="s">
        <v>410</v>
      </c>
      <c r="E299" s="239" t="s">
        <v>586</v>
      </c>
      <c r="F299" s="239" t="s">
        <v>822</v>
      </c>
      <c r="G299" s="239"/>
      <c r="H299" s="239"/>
      <c r="I299" s="239">
        <v>764</v>
      </c>
      <c r="J299" s="239" t="s">
        <v>559</v>
      </c>
      <c r="K299" s="239"/>
      <c r="L299" s="239"/>
      <c r="M299" s="239"/>
      <c r="N299" s="242"/>
      <c r="O299" s="41"/>
      <c r="R299" s="216"/>
    </row>
    <row r="300" spans="1:18" ht="12.75" customHeight="1">
      <c r="A300" s="242">
        <v>175</v>
      </c>
      <c r="B300" s="237">
        <v>44613</v>
      </c>
      <c r="C300" s="242"/>
      <c r="D300" s="242" t="s">
        <v>785</v>
      </c>
      <c r="E300" s="239" t="s">
        <v>586</v>
      </c>
      <c r="F300" s="239" t="s">
        <v>823</v>
      </c>
      <c r="G300" s="239"/>
      <c r="H300" s="239"/>
      <c r="I300" s="239">
        <v>1510</v>
      </c>
      <c r="J300" s="239" t="s">
        <v>559</v>
      </c>
      <c r="K300" s="239"/>
      <c r="L300" s="239"/>
      <c r="M300" s="239"/>
      <c r="N300" s="242"/>
      <c r="O300" s="41"/>
      <c r="R300" s="216"/>
    </row>
    <row r="301" spans="1:18" ht="12.75" customHeight="1">
      <c r="A301">
        <v>176</v>
      </c>
      <c r="B301" s="237">
        <v>44670</v>
      </c>
      <c r="C301" s="237"/>
      <c r="D301" s="242" t="s">
        <v>520</v>
      </c>
      <c r="E301" s="288" t="s">
        <v>586</v>
      </c>
      <c r="F301" s="239" t="s">
        <v>831</v>
      </c>
      <c r="G301" s="239"/>
      <c r="H301" s="239"/>
      <c r="I301" s="239">
        <v>553</v>
      </c>
      <c r="J301" s="239" t="s">
        <v>559</v>
      </c>
      <c r="K301" s="239"/>
      <c r="L301" s="239"/>
      <c r="M301" s="239"/>
      <c r="N301" s="239"/>
      <c r="O301" s="41"/>
      <c r="R301" s="216"/>
    </row>
    <row r="302" spans="1:18" ht="12.75" customHeight="1">
      <c r="A302" s="215">
        <v>177</v>
      </c>
      <c r="B302" s="237">
        <v>44746</v>
      </c>
      <c r="D302" s="334" t="s">
        <v>878</v>
      </c>
      <c r="E302" s="333" t="s">
        <v>586</v>
      </c>
      <c r="F302" s="239" t="s">
        <v>877</v>
      </c>
      <c r="G302" s="239"/>
      <c r="H302" s="239"/>
      <c r="I302" s="239">
        <v>254</v>
      </c>
      <c r="J302" s="239" t="s">
        <v>559</v>
      </c>
      <c r="K302" s="239"/>
      <c r="L302" s="239"/>
      <c r="M302" s="239"/>
      <c r="N302" s="239"/>
      <c r="O302" s="41"/>
      <c r="R302" s="216"/>
    </row>
    <row r="303" spans="1:18" ht="12.75" customHeight="1">
      <c r="A303" s="215">
        <v>178</v>
      </c>
      <c r="B303" s="237">
        <v>44775</v>
      </c>
      <c r="D303" s="334" t="s">
        <v>459</v>
      </c>
      <c r="E303" s="333" t="s">
        <v>586</v>
      </c>
      <c r="F303" s="239" t="s">
        <v>986</v>
      </c>
      <c r="G303" s="239"/>
      <c r="H303" s="239"/>
      <c r="I303" s="239">
        <v>38</v>
      </c>
      <c r="J303" s="239" t="s">
        <v>559</v>
      </c>
      <c r="K303" s="239"/>
      <c r="L303" s="239"/>
      <c r="M303" s="239"/>
      <c r="N303" s="239"/>
      <c r="O303" s="41"/>
      <c r="R303" s="56"/>
    </row>
    <row r="304" spans="1:18" ht="12.75" customHeight="1">
      <c r="F304" s="56"/>
      <c r="G304" s="56"/>
      <c r="H304" s="56"/>
      <c r="I304" s="56"/>
      <c r="J304" s="41"/>
      <c r="K304" s="56"/>
      <c r="L304" s="56"/>
      <c r="M304" s="56"/>
      <c r="O304" s="41"/>
      <c r="R304" s="56"/>
    </row>
    <row r="305" spans="1:18" ht="12.75" customHeight="1">
      <c r="B305" s="217" t="s">
        <v>781</v>
      </c>
      <c r="F305" s="56"/>
      <c r="G305" s="56"/>
      <c r="H305" s="56"/>
      <c r="I305" s="56"/>
      <c r="J305" s="41"/>
      <c r="K305" s="56"/>
      <c r="L305" s="56"/>
      <c r="M305" s="56"/>
      <c r="O305" s="41"/>
      <c r="R305" s="56"/>
    </row>
    <row r="306" spans="1:18" ht="12.75" customHeight="1">
      <c r="F306" s="56"/>
      <c r="G306" s="56"/>
      <c r="H306" s="56"/>
      <c r="I306" s="56"/>
      <c r="J306" s="41"/>
      <c r="K306" s="56"/>
      <c r="L306" s="56"/>
      <c r="M306" s="56"/>
      <c r="O306" s="41"/>
      <c r="R306" s="56"/>
    </row>
    <row r="307" spans="1:18" ht="12.75" customHeight="1">
      <c r="F307" s="56"/>
      <c r="G307" s="56"/>
      <c r="H307" s="56"/>
      <c r="I307" s="56"/>
      <c r="J307" s="41"/>
      <c r="K307" s="56"/>
      <c r="L307" s="56"/>
      <c r="M307" s="56"/>
      <c r="O307" s="41"/>
      <c r="R307" s="56"/>
    </row>
    <row r="308" spans="1:18" ht="12.75" customHeight="1">
      <c r="F308" s="56"/>
      <c r="G308" s="56"/>
      <c r="H308" s="56"/>
      <c r="I308" s="56"/>
      <c r="J308" s="41"/>
      <c r="K308" s="56"/>
      <c r="L308" s="56"/>
      <c r="M308" s="56"/>
      <c r="O308" s="41"/>
      <c r="R308" s="56"/>
    </row>
    <row r="309" spans="1:18" ht="12.75" customHeight="1">
      <c r="F309" s="56"/>
      <c r="G309" s="56"/>
      <c r="H309" s="56"/>
      <c r="I309" s="56"/>
      <c r="J309" s="41"/>
      <c r="K309" s="56"/>
      <c r="L309" s="56"/>
      <c r="M309" s="56"/>
      <c r="O309" s="41"/>
      <c r="R309" s="56"/>
    </row>
    <row r="310" spans="1:18" ht="12.75" customHeight="1">
      <c r="F310" s="56"/>
      <c r="G310" s="56"/>
      <c r="H310" s="56"/>
      <c r="I310" s="56"/>
      <c r="J310" s="41"/>
      <c r="K310" s="56"/>
      <c r="L310" s="56"/>
      <c r="M310" s="56"/>
      <c r="O310" s="41"/>
      <c r="R310" s="56"/>
    </row>
    <row r="311" spans="1:18" ht="12.75" customHeight="1">
      <c r="F311" s="56"/>
      <c r="G311" s="56"/>
      <c r="H311" s="56"/>
      <c r="I311" s="56"/>
      <c r="J311" s="41"/>
      <c r="K311" s="56"/>
      <c r="L311" s="56"/>
      <c r="M311" s="56"/>
      <c r="O311" s="41"/>
      <c r="R311" s="56"/>
    </row>
    <row r="312" spans="1:18" ht="12.75" customHeight="1">
      <c r="A312" s="218"/>
      <c r="F312" s="56"/>
      <c r="G312" s="56"/>
      <c r="H312" s="56"/>
      <c r="I312" s="56"/>
      <c r="J312" s="41"/>
      <c r="K312" s="56"/>
      <c r="L312" s="56"/>
      <c r="M312" s="56"/>
      <c r="O312" s="41"/>
      <c r="R312" s="56"/>
    </row>
    <row r="313" spans="1:18" ht="12.75" customHeight="1">
      <c r="A313" s="218"/>
      <c r="F313" s="56"/>
      <c r="G313" s="56"/>
      <c r="H313" s="56"/>
      <c r="I313" s="56"/>
      <c r="J313" s="41"/>
      <c r="K313" s="56"/>
      <c r="L313" s="56"/>
      <c r="M313" s="56"/>
      <c r="O313" s="41"/>
      <c r="R313" s="56"/>
    </row>
    <row r="314" spans="1:18" ht="12.75" customHeight="1">
      <c r="A314" s="53"/>
      <c r="F314" s="56"/>
      <c r="G314" s="56"/>
      <c r="H314" s="56"/>
      <c r="I314" s="56"/>
      <c r="J314" s="41"/>
      <c r="K314" s="56"/>
      <c r="L314" s="56"/>
      <c r="M314" s="56"/>
      <c r="O314" s="41"/>
      <c r="R314" s="56"/>
    </row>
    <row r="315" spans="1:18" ht="12.75" customHeight="1">
      <c r="F315" s="56"/>
      <c r="G315" s="56"/>
      <c r="H315" s="56"/>
      <c r="I315" s="56"/>
      <c r="J315" s="41"/>
      <c r="K315" s="56"/>
      <c r="L315" s="56"/>
      <c r="M315" s="56"/>
      <c r="O315" s="41"/>
      <c r="R315" s="56"/>
    </row>
    <row r="316" spans="1:18" ht="12.75" customHeight="1">
      <c r="F316" s="56"/>
      <c r="G316" s="56"/>
      <c r="H316" s="56"/>
      <c r="I316" s="56"/>
      <c r="J316" s="41"/>
      <c r="K316" s="56"/>
      <c r="L316" s="56"/>
      <c r="M316" s="56"/>
      <c r="O316" s="41"/>
      <c r="R316" s="56"/>
    </row>
    <row r="317" spans="1:18" ht="12.75" customHeight="1">
      <c r="F317" s="56"/>
      <c r="G317" s="56"/>
      <c r="H317" s="56"/>
      <c r="I317" s="56"/>
      <c r="J317" s="41"/>
      <c r="K317" s="56"/>
      <c r="L317" s="56"/>
      <c r="M317" s="56"/>
      <c r="O317" s="41"/>
      <c r="R317" s="56"/>
    </row>
    <row r="318" spans="1:18" ht="12.75" customHeight="1">
      <c r="F318" s="56"/>
      <c r="G318" s="56"/>
      <c r="H318" s="56"/>
      <c r="I318" s="56"/>
      <c r="J318" s="41"/>
      <c r="K318" s="56"/>
      <c r="L318" s="56"/>
      <c r="M318" s="56"/>
      <c r="O318" s="41"/>
      <c r="R318" s="56"/>
    </row>
    <row r="319" spans="1:18" ht="12.75" customHeight="1">
      <c r="F319" s="56"/>
      <c r="G319" s="56"/>
      <c r="H319" s="56"/>
      <c r="I319" s="56"/>
      <c r="J319" s="41"/>
      <c r="K319" s="56"/>
      <c r="L319" s="56"/>
      <c r="M319" s="56"/>
      <c r="O319" s="41"/>
      <c r="R319" s="56"/>
    </row>
    <row r="320" spans="1:18" ht="12.75" customHeight="1">
      <c r="F320" s="56"/>
      <c r="G320" s="56"/>
      <c r="H320" s="56"/>
      <c r="I320" s="56"/>
      <c r="J320" s="41"/>
      <c r="K320" s="56"/>
      <c r="L320" s="56"/>
      <c r="M320" s="56"/>
      <c r="O320" s="41"/>
      <c r="R320" s="56"/>
    </row>
    <row r="321" spans="6:18" ht="12.75" customHeight="1">
      <c r="F321" s="56"/>
      <c r="G321" s="56"/>
      <c r="H321" s="56"/>
      <c r="I321" s="56"/>
      <c r="J321" s="41"/>
      <c r="K321" s="56"/>
      <c r="L321" s="56"/>
      <c r="M321" s="56"/>
      <c r="O321" s="41"/>
      <c r="R321" s="56"/>
    </row>
    <row r="322" spans="6:18" ht="12.75" customHeight="1">
      <c r="F322" s="56"/>
      <c r="G322" s="56"/>
      <c r="H322" s="56"/>
      <c r="I322" s="56"/>
      <c r="J322" s="41"/>
      <c r="K322" s="56"/>
      <c r="L322" s="56"/>
      <c r="M322" s="56"/>
      <c r="O322" s="41"/>
      <c r="R322" s="56"/>
    </row>
    <row r="323" spans="6:18" ht="12.75" customHeight="1">
      <c r="F323" s="56"/>
      <c r="G323" s="56"/>
      <c r="H323" s="56"/>
      <c r="I323" s="56"/>
      <c r="J323" s="41"/>
      <c r="K323" s="56"/>
      <c r="L323" s="56"/>
      <c r="M323" s="56"/>
      <c r="O323" s="41"/>
      <c r="R323" s="56"/>
    </row>
    <row r="324" spans="6:18" ht="12.75" customHeight="1">
      <c r="F324" s="56"/>
      <c r="G324" s="56"/>
      <c r="H324" s="56"/>
      <c r="I324" s="56"/>
      <c r="J324" s="41"/>
      <c r="K324" s="56"/>
      <c r="L324" s="56"/>
      <c r="M324" s="56"/>
      <c r="O324" s="41"/>
      <c r="R324" s="56"/>
    </row>
    <row r="325" spans="6:18" ht="12.75" customHeight="1">
      <c r="F325" s="56"/>
      <c r="G325" s="56"/>
      <c r="H325" s="56"/>
      <c r="I325" s="56"/>
      <c r="J325" s="41"/>
      <c r="K325" s="56"/>
      <c r="L325" s="56"/>
      <c r="M325" s="56"/>
      <c r="O325" s="41"/>
      <c r="R325" s="56"/>
    </row>
    <row r="326" spans="6:18" ht="12.75" customHeight="1">
      <c r="F326" s="56"/>
      <c r="G326" s="56"/>
      <c r="H326" s="56"/>
      <c r="I326" s="56"/>
      <c r="J326" s="41"/>
      <c r="K326" s="56"/>
      <c r="L326" s="56"/>
      <c r="M326" s="56"/>
      <c r="O326" s="41"/>
      <c r="R326" s="56"/>
    </row>
    <row r="327" spans="6:18" ht="12.75" customHeight="1">
      <c r="F327" s="56"/>
      <c r="G327" s="56"/>
      <c r="H327" s="56"/>
      <c r="I327" s="56"/>
      <c r="J327" s="41"/>
      <c r="K327" s="56"/>
      <c r="L327" s="56"/>
      <c r="M327" s="56"/>
      <c r="O327" s="41"/>
      <c r="R327" s="56"/>
    </row>
    <row r="328" spans="6:18" ht="12.75" customHeight="1">
      <c r="F328" s="56"/>
      <c r="G328" s="56"/>
      <c r="H328" s="56"/>
      <c r="I328" s="56"/>
      <c r="J328" s="41"/>
      <c r="K328" s="56"/>
      <c r="L328" s="56"/>
      <c r="M328" s="56"/>
      <c r="O328" s="41"/>
      <c r="R328" s="56"/>
    </row>
    <row r="329" spans="6:18" ht="12.75" customHeight="1">
      <c r="F329" s="56"/>
      <c r="G329" s="56"/>
      <c r="H329" s="56"/>
      <c r="I329" s="56"/>
      <c r="J329" s="41"/>
      <c r="K329" s="56"/>
      <c r="L329" s="56"/>
      <c r="M329" s="56"/>
      <c r="O329" s="41"/>
      <c r="R329" s="56"/>
    </row>
    <row r="330" spans="6:18" ht="12.75" customHeight="1">
      <c r="F330" s="56"/>
      <c r="G330" s="56"/>
      <c r="H330" s="56"/>
      <c r="I330" s="56"/>
      <c r="J330" s="41"/>
      <c r="K330" s="56"/>
      <c r="L330" s="56"/>
      <c r="M330" s="56"/>
      <c r="O330" s="41"/>
      <c r="R330" s="56"/>
    </row>
    <row r="331" spans="6:18" ht="12.75" customHeight="1">
      <c r="F331" s="56"/>
      <c r="G331" s="56"/>
      <c r="H331" s="56"/>
      <c r="I331" s="56"/>
      <c r="J331" s="41"/>
      <c r="K331" s="56"/>
      <c r="L331" s="56"/>
      <c r="M331" s="56"/>
      <c r="O331" s="41"/>
      <c r="R331" s="56"/>
    </row>
    <row r="332" spans="6:18" ht="12.75" customHeight="1">
      <c r="F332" s="56"/>
      <c r="G332" s="56"/>
      <c r="H332" s="56"/>
      <c r="I332" s="56"/>
      <c r="J332" s="41"/>
      <c r="K332" s="56"/>
      <c r="L332" s="56"/>
      <c r="M332" s="56"/>
      <c r="O332" s="41"/>
      <c r="R332" s="56"/>
    </row>
    <row r="333" spans="6:18" ht="12.75" customHeight="1">
      <c r="F333" s="56"/>
      <c r="G333" s="56"/>
      <c r="H333" s="56"/>
      <c r="I333" s="56"/>
      <c r="J333" s="41"/>
      <c r="K333" s="56"/>
      <c r="L333" s="56"/>
      <c r="M333" s="56"/>
      <c r="O333" s="41"/>
      <c r="R333" s="56"/>
    </row>
    <row r="334" spans="6:18" ht="12.75" customHeight="1">
      <c r="F334" s="56"/>
      <c r="G334" s="56"/>
      <c r="H334" s="56"/>
      <c r="I334" s="56"/>
      <c r="J334" s="41"/>
      <c r="K334" s="56"/>
      <c r="L334" s="56"/>
      <c r="M334" s="56"/>
      <c r="O334" s="41"/>
      <c r="R334" s="56"/>
    </row>
    <row r="335" spans="6:18" ht="12.75" customHeight="1">
      <c r="F335" s="56"/>
      <c r="G335" s="56"/>
      <c r="H335" s="56"/>
      <c r="I335" s="56"/>
      <c r="J335" s="41"/>
      <c r="K335" s="56"/>
      <c r="L335" s="56"/>
      <c r="M335" s="56"/>
      <c r="O335" s="41"/>
      <c r="R335" s="56"/>
    </row>
    <row r="336" spans="6:18" ht="12.75" customHeight="1">
      <c r="F336" s="56"/>
      <c r="G336" s="56"/>
      <c r="H336" s="56"/>
      <c r="I336" s="56"/>
      <c r="J336" s="41"/>
      <c r="K336" s="56"/>
      <c r="L336" s="56"/>
      <c r="M336" s="56"/>
      <c r="O336" s="41"/>
      <c r="R336" s="56"/>
    </row>
    <row r="337" spans="6:18" ht="12.75" customHeight="1">
      <c r="F337" s="56"/>
      <c r="G337" s="56"/>
      <c r="H337" s="56"/>
      <c r="I337" s="56"/>
      <c r="J337" s="41"/>
      <c r="K337" s="56"/>
      <c r="L337" s="56"/>
      <c r="M337" s="56"/>
      <c r="O337" s="41"/>
      <c r="R337" s="56"/>
    </row>
    <row r="338" spans="6:18" ht="12.75" customHeight="1">
      <c r="F338" s="56"/>
      <c r="G338" s="56"/>
      <c r="H338" s="56"/>
      <c r="I338" s="56"/>
      <c r="J338" s="41"/>
      <c r="K338" s="56"/>
      <c r="L338" s="56"/>
      <c r="M338" s="56"/>
      <c r="O338" s="41"/>
      <c r="R338" s="56"/>
    </row>
    <row r="339" spans="6:18" ht="12.75" customHeight="1">
      <c r="F339" s="56"/>
      <c r="G339" s="56"/>
      <c r="H339" s="56"/>
      <c r="I339" s="56"/>
      <c r="J339" s="41"/>
      <c r="K339" s="56"/>
      <c r="L339" s="56"/>
      <c r="M339" s="56"/>
      <c r="O339" s="41"/>
      <c r="R339" s="56"/>
    </row>
    <row r="340" spans="6:18" ht="12.75" customHeight="1">
      <c r="F340" s="56"/>
      <c r="G340" s="56"/>
      <c r="H340" s="56"/>
      <c r="I340" s="56"/>
      <c r="J340" s="41"/>
      <c r="K340" s="56"/>
      <c r="L340" s="56"/>
      <c r="M340" s="56"/>
      <c r="O340" s="41"/>
      <c r="R340" s="56"/>
    </row>
    <row r="341" spans="6:18" ht="12.75" customHeight="1">
      <c r="F341" s="56"/>
      <c r="G341" s="56"/>
      <c r="H341" s="56"/>
      <c r="I341" s="56"/>
      <c r="J341" s="41"/>
      <c r="K341" s="56"/>
      <c r="L341" s="56"/>
      <c r="M341" s="56"/>
      <c r="O341" s="41"/>
      <c r="R341" s="56"/>
    </row>
    <row r="342" spans="6:18" ht="12.75" customHeight="1">
      <c r="F342" s="56"/>
      <c r="G342" s="56"/>
      <c r="H342" s="56"/>
      <c r="I342" s="56"/>
      <c r="J342" s="41"/>
      <c r="K342" s="56"/>
      <c r="L342" s="56"/>
      <c r="M342" s="56"/>
      <c r="O342" s="41"/>
      <c r="R342" s="56"/>
    </row>
    <row r="343" spans="6:18" ht="12.75" customHeight="1">
      <c r="F343" s="56"/>
      <c r="G343" s="56"/>
      <c r="H343" s="56"/>
      <c r="I343" s="56"/>
      <c r="J343" s="41"/>
      <c r="K343" s="56"/>
      <c r="L343" s="56"/>
      <c r="M343" s="56"/>
      <c r="O343" s="41"/>
      <c r="R343" s="56"/>
    </row>
    <row r="344" spans="6:18" ht="12.75" customHeight="1">
      <c r="F344" s="56"/>
      <c r="G344" s="56"/>
      <c r="H344" s="56"/>
      <c r="I344" s="56"/>
      <c r="J344" s="41"/>
      <c r="K344" s="56"/>
      <c r="L344" s="56"/>
      <c r="M344" s="56"/>
      <c r="O344" s="41"/>
      <c r="R344" s="56"/>
    </row>
    <row r="345" spans="6:18" ht="12.75" customHeight="1">
      <c r="F345" s="56"/>
      <c r="G345" s="56"/>
      <c r="H345" s="56"/>
      <c r="I345" s="56"/>
      <c r="J345" s="41"/>
      <c r="K345" s="56"/>
      <c r="L345" s="56"/>
      <c r="M345" s="56"/>
      <c r="O345" s="41"/>
      <c r="R345" s="56"/>
    </row>
    <row r="346" spans="6:18" ht="12.75" customHeight="1">
      <c r="F346" s="56"/>
      <c r="G346" s="56"/>
      <c r="H346" s="56"/>
      <c r="I346" s="56"/>
      <c r="J346" s="41"/>
      <c r="K346" s="56"/>
      <c r="L346" s="56"/>
      <c r="M346" s="56"/>
      <c r="O346" s="41"/>
      <c r="R346" s="56"/>
    </row>
    <row r="347" spans="6:18" ht="12.75" customHeight="1">
      <c r="F347" s="56"/>
      <c r="G347" s="56"/>
      <c r="H347" s="56"/>
      <c r="I347" s="56"/>
      <c r="J347" s="41"/>
      <c r="K347" s="56"/>
      <c r="L347" s="56"/>
      <c r="M347" s="56"/>
      <c r="O347" s="41"/>
      <c r="R347" s="56"/>
    </row>
    <row r="348" spans="6:18" ht="12.75" customHeight="1">
      <c r="F348" s="56"/>
      <c r="G348" s="56"/>
      <c r="H348" s="56"/>
      <c r="I348" s="56"/>
      <c r="J348" s="41"/>
      <c r="K348" s="56"/>
      <c r="L348" s="56"/>
      <c r="M348" s="56"/>
      <c r="O348" s="41"/>
      <c r="R348" s="56"/>
    </row>
    <row r="349" spans="6:18" ht="12.75" customHeight="1">
      <c r="F349" s="56"/>
      <c r="G349" s="56"/>
      <c r="H349" s="56"/>
      <c r="I349" s="56"/>
      <c r="J349" s="41"/>
      <c r="K349" s="56"/>
      <c r="L349" s="56"/>
      <c r="M349" s="56"/>
      <c r="O349" s="41"/>
      <c r="R349" s="56"/>
    </row>
    <row r="350" spans="6:18" ht="12.75" customHeight="1">
      <c r="F350" s="56"/>
      <c r="G350" s="56"/>
      <c r="H350" s="56"/>
      <c r="I350" s="56"/>
      <c r="J350" s="41"/>
      <c r="K350" s="56"/>
      <c r="L350" s="56"/>
      <c r="M350" s="56"/>
      <c r="O350" s="41"/>
      <c r="R350" s="56"/>
    </row>
    <row r="351" spans="6:18" ht="12.75" customHeight="1">
      <c r="F351" s="56"/>
      <c r="G351" s="56"/>
      <c r="H351" s="56"/>
      <c r="I351" s="56"/>
      <c r="J351" s="41"/>
      <c r="K351" s="56"/>
      <c r="L351" s="56"/>
      <c r="M351" s="56"/>
      <c r="O351" s="41"/>
      <c r="R351" s="56"/>
    </row>
    <row r="352" spans="6:18" ht="12.75" customHeight="1">
      <c r="F352" s="56"/>
      <c r="G352" s="56"/>
      <c r="H352" s="56"/>
      <c r="I352" s="56"/>
      <c r="J352" s="41"/>
      <c r="K352" s="56"/>
      <c r="L352" s="56"/>
      <c r="M352" s="56"/>
      <c r="O352" s="41"/>
      <c r="R352" s="56"/>
    </row>
    <row r="353" spans="6:18" ht="12.75" customHeight="1">
      <c r="F353" s="56"/>
      <c r="G353" s="56"/>
      <c r="H353" s="56"/>
      <c r="I353" s="56"/>
      <c r="J353" s="41"/>
      <c r="K353" s="56"/>
      <c r="L353" s="56"/>
      <c r="M353" s="56"/>
      <c r="O353" s="41"/>
      <c r="R353" s="56"/>
    </row>
    <row r="354" spans="6:18" ht="12.75" customHeight="1">
      <c r="F354" s="56"/>
      <c r="G354" s="56"/>
      <c r="H354" s="56"/>
      <c r="I354" s="56"/>
      <c r="J354" s="41"/>
      <c r="K354" s="56"/>
      <c r="L354" s="56"/>
      <c r="M354" s="56"/>
      <c r="O354" s="41"/>
      <c r="R354" s="56"/>
    </row>
    <row r="355" spans="6:18" ht="12.75" customHeight="1">
      <c r="F355" s="56"/>
      <c r="G355" s="56"/>
      <c r="H355" s="56"/>
      <c r="I355" s="56"/>
      <c r="J355" s="41"/>
      <c r="K355" s="56"/>
      <c r="L355" s="56"/>
      <c r="M355" s="56"/>
      <c r="O355" s="41"/>
      <c r="R355" s="56"/>
    </row>
    <row r="356" spans="6:18" ht="12.75" customHeight="1">
      <c r="F356" s="56"/>
      <c r="G356" s="56"/>
      <c r="H356" s="56"/>
      <c r="I356" s="56"/>
      <c r="J356" s="41"/>
      <c r="K356" s="56"/>
      <c r="L356" s="56"/>
      <c r="M356" s="56"/>
      <c r="O356" s="41"/>
      <c r="R356" s="56"/>
    </row>
    <row r="357" spans="6:18" ht="12.75" customHeight="1">
      <c r="F357" s="56"/>
      <c r="G357" s="56"/>
      <c r="H357" s="56"/>
      <c r="I357" s="56"/>
      <c r="J357" s="41"/>
      <c r="K357" s="56"/>
      <c r="L357" s="56"/>
      <c r="M357" s="56"/>
      <c r="O357" s="41"/>
      <c r="R357" s="56"/>
    </row>
    <row r="358" spans="6:18" ht="12.75" customHeight="1">
      <c r="F358" s="56"/>
      <c r="G358" s="56"/>
      <c r="H358" s="56"/>
      <c r="I358" s="56"/>
      <c r="J358" s="41"/>
      <c r="K358" s="56"/>
      <c r="L358" s="56"/>
      <c r="M358" s="56"/>
      <c r="O358" s="41"/>
      <c r="R358" s="56"/>
    </row>
    <row r="359" spans="6:18" ht="12.75" customHeight="1">
      <c r="F359" s="56"/>
      <c r="G359" s="56"/>
      <c r="H359" s="56"/>
      <c r="I359" s="56"/>
      <c r="J359" s="41"/>
      <c r="K359" s="56"/>
      <c r="L359" s="56"/>
      <c r="M359" s="56"/>
      <c r="O359" s="41"/>
      <c r="R359" s="56"/>
    </row>
    <row r="360" spans="6:18" ht="12.75" customHeight="1">
      <c r="F360" s="56"/>
      <c r="G360" s="56"/>
      <c r="H360" s="56"/>
      <c r="I360" s="56"/>
      <c r="J360" s="41"/>
      <c r="K360" s="56"/>
      <c r="L360" s="56"/>
      <c r="M360" s="56"/>
      <c r="O360" s="41"/>
      <c r="R360" s="56"/>
    </row>
    <row r="361" spans="6:18" ht="12.75" customHeight="1">
      <c r="F361" s="56"/>
      <c r="G361" s="56"/>
      <c r="H361" s="56"/>
      <c r="I361" s="56"/>
      <c r="J361" s="41"/>
      <c r="K361" s="56"/>
      <c r="L361" s="56"/>
      <c r="M361" s="56"/>
      <c r="O361" s="41"/>
      <c r="R361" s="56"/>
    </row>
    <row r="362" spans="6:18" ht="12.75" customHeight="1">
      <c r="F362" s="56"/>
      <c r="G362" s="56"/>
      <c r="H362" s="56"/>
      <c r="I362" s="56"/>
      <c r="J362" s="41"/>
      <c r="K362" s="56"/>
      <c r="L362" s="56"/>
      <c r="M362" s="56"/>
      <c r="O362" s="41"/>
      <c r="R362" s="56"/>
    </row>
    <row r="363" spans="6:18" ht="12.75" customHeight="1">
      <c r="F363" s="56"/>
      <c r="G363" s="56"/>
      <c r="H363" s="56"/>
      <c r="I363" s="56"/>
      <c r="J363" s="41"/>
      <c r="K363" s="56"/>
      <c r="L363" s="56"/>
      <c r="M363" s="56"/>
      <c r="O363" s="41"/>
      <c r="R363" s="56"/>
    </row>
    <row r="364" spans="6:18" ht="12.75" customHeight="1">
      <c r="F364" s="56"/>
      <c r="G364" s="56"/>
      <c r="H364" s="56"/>
      <c r="I364" s="56"/>
      <c r="J364" s="41"/>
      <c r="K364" s="56"/>
      <c r="L364" s="56"/>
      <c r="M364" s="56"/>
      <c r="O364" s="41"/>
      <c r="R364" s="56"/>
    </row>
    <row r="365" spans="6:18" ht="12.75" customHeight="1">
      <c r="F365" s="56"/>
      <c r="G365" s="56"/>
      <c r="H365" s="56"/>
      <c r="I365" s="56"/>
      <c r="J365" s="41"/>
      <c r="K365" s="56"/>
      <c r="L365" s="56"/>
      <c r="M365" s="56"/>
      <c r="O365" s="41"/>
      <c r="R365" s="56"/>
    </row>
    <row r="366" spans="6:18" ht="12.75" customHeight="1">
      <c r="F366" s="56"/>
      <c r="G366" s="56"/>
      <c r="H366" s="56"/>
      <c r="I366" s="56"/>
      <c r="J366" s="41"/>
      <c r="K366" s="56"/>
      <c r="L366" s="56"/>
      <c r="M366" s="56"/>
      <c r="O366" s="41"/>
      <c r="R366" s="56"/>
    </row>
    <row r="367" spans="6:18" ht="12.75" customHeight="1">
      <c r="F367" s="56"/>
      <c r="G367" s="56"/>
      <c r="H367" s="56"/>
      <c r="I367" s="56"/>
      <c r="J367" s="41"/>
      <c r="K367" s="56"/>
      <c r="L367" s="56"/>
      <c r="M367" s="56"/>
      <c r="O367" s="41"/>
      <c r="R367" s="56"/>
    </row>
    <row r="368" spans="6:18" ht="12.75" customHeight="1"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6:18" ht="12.75" customHeight="1"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6:18" ht="12.75" customHeight="1"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6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6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6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6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6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6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6:18" ht="12.75" customHeight="1"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6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6:18" ht="12.75" customHeight="1"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6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6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6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6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6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  <row r="441" spans="6:18" ht="12.75" customHeight="1">
      <c r="F441" s="56"/>
      <c r="G441" s="56"/>
      <c r="H441" s="56"/>
      <c r="I441" s="56"/>
      <c r="J441" s="41"/>
      <c r="K441" s="56"/>
      <c r="L441" s="56"/>
      <c r="M441" s="56"/>
      <c r="O441" s="41"/>
      <c r="R441" s="56"/>
    </row>
    <row r="442" spans="6:18" ht="12.75" customHeight="1">
      <c r="F442" s="56"/>
      <c r="G442" s="56"/>
      <c r="H442" s="56"/>
      <c r="I442" s="56"/>
      <c r="J442" s="41"/>
      <c r="K442" s="56"/>
      <c r="L442" s="56"/>
      <c r="M442" s="56"/>
      <c r="O442" s="41"/>
      <c r="R442" s="56"/>
    </row>
    <row r="443" spans="6:18" ht="12.75" customHeight="1">
      <c r="F443" s="56"/>
      <c r="G443" s="56"/>
      <c r="H443" s="56"/>
      <c r="I443" s="56"/>
      <c r="J443" s="41"/>
      <c r="K443" s="56"/>
      <c r="L443" s="56"/>
      <c r="M443" s="56"/>
      <c r="O443" s="41"/>
      <c r="R443" s="56"/>
    </row>
    <row r="444" spans="6:18" ht="12.75" customHeight="1">
      <c r="F444" s="56"/>
      <c r="G444" s="56"/>
      <c r="H444" s="56"/>
      <c r="I444" s="56"/>
      <c r="J444" s="41"/>
      <c r="K444" s="56"/>
      <c r="L444" s="56"/>
      <c r="M444" s="56"/>
      <c r="O444" s="41"/>
      <c r="R444" s="56"/>
    </row>
    <row r="445" spans="6:18" ht="12.75" customHeight="1">
      <c r="F445" s="56"/>
      <c r="G445" s="56"/>
      <c r="H445" s="56"/>
      <c r="I445" s="56"/>
      <c r="J445" s="41"/>
      <c r="K445" s="56"/>
      <c r="L445" s="56"/>
      <c r="M445" s="56"/>
      <c r="O445" s="41"/>
      <c r="R445" s="56"/>
    </row>
    <row r="446" spans="6:18" ht="12.75" customHeight="1">
      <c r="F446" s="56"/>
      <c r="G446" s="56"/>
      <c r="H446" s="56"/>
      <c r="I446" s="56"/>
      <c r="J446" s="41"/>
      <c r="K446" s="56"/>
      <c r="L446" s="56"/>
      <c r="M446" s="56"/>
      <c r="O446" s="41"/>
      <c r="R446" s="56"/>
    </row>
    <row r="447" spans="6:18" ht="12.75" customHeight="1">
      <c r="F447" s="56"/>
      <c r="G447" s="56"/>
      <c r="H447" s="56"/>
      <c r="I447" s="56"/>
      <c r="J447" s="41"/>
      <c r="K447" s="56"/>
      <c r="L447" s="56"/>
      <c r="M447" s="56"/>
      <c r="O447" s="41"/>
      <c r="R447" s="56"/>
    </row>
    <row r="448" spans="6:18" ht="12.75" customHeight="1">
      <c r="F448" s="56"/>
      <c r="G448" s="56"/>
      <c r="H448" s="56"/>
      <c r="I448" s="56"/>
      <c r="J448" s="41"/>
      <c r="K448" s="56"/>
      <c r="L448" s="56"/>
      <c r="M448" s="56"/>
      <c r="O448" s="41"/>
      <c r="R448" s="56"/>
    </row>
    <row r="449" spans="6:18" ht="12.75" customHeight="1">
      <c r="F449" s="56"/>
      <c r="G449" s="56"/>
      <c r="H449" s="56"/>
      <c r="I449" s="56"/>
      <c r="J449" s="41"/>
      <c r="K449" s="56"/>
      <c r="L449" s="56"/>
      <c r="M449" s="56"/>
      <c r="O449" s="41"/>
      <c r="R449" s="56"/>
    </row>
    <row r="450" spans="6:18" ht="12.75" customHeight="1">
      <c r="F450" s="56"/>
      <c r="G450" s="56"/>
      <c r="H450" s="56"/>
      <c r="I450" s="56"/>
      <c r="J450" s="41"/>
      <c r="K450" s="56"/>
      <c r="L450" s="56"/>
      <c r="M450" s="56"/>
      <c r="O450" s="41"/>
      <c r="R450" s="56"/>
    </row>
    <row r="451" spans="6:18" ht="12.75" customHeight="1">
      <c r="F451" s="56"/>
      <c r="G451" s="56"/>
      <c r="H451" s="56"/>
      <c r="I451" s="56"/>
      <c r="J451" s="41"/>
      <c r="K451" s="56"/>
      <c r="L451" s="56"/>
      <c r="M451" s="56"/>
      <c r="O451" s="41"/>
      <c r="R451" s="56"/>
    </row>
    <row r="452" spans="6:18" ht="12.75" customHeight="1">
      <c r="F452" s="56"/>
      <c r="G452" s="56"/>
      <c r="H452" s="56"/>
      <c r="I452" s="56"/>
      <c r="J452" s="41"/>
      <c r="K452" s="56"/>
      <c r="L452" s="56"/>
      <c r="M452" s="56"/>
      <c r="O452" s="41"/>
      <c r="R452" s="56"/>
    </row>
    <row r="453" spans="6:18" ht="12.75" customHeight="1">
      <c r="F453" s="56"/>
      <c r="G453" s="56"/>
      <c r="H453" s="56"/>
      <c r="I453" s="56"/>
      <c r="J453" s="41"/>
      <c r="K453" s="56"/>
      <c r="L453" s="56"/>
      <c r="M453" s="56"/>
      <c r="O453" s="41"/>
      <c r="R453" s="56"/>
    </row>
    <row r="454" spans="6:18" ht="12.75" customHeight="1">
      <c r="F454" s="56"/>
      <c r="G454" s="56"/>
      <c r="H454" s="56"/>
      <c r="I454" s="56"/>
      <c r="J454" s="41"/>
      <c r="K454" s="56"/>
      <c r="L454" s="56"/>
      <c r="M454" s="56"/>
      <c r="O454" s="41"/>
      <c r="R454" s="56"/>
    </row>
    <row r="455" spans="6:18" ht="12.75" customHeight="1">
      <c r="F455" s="56"/>
      <c r="G455" s="56"/>
      <c r="H455" s="56"/>
      <c r="I455" s="56"/>
      <c r="J455" s="41"/>
      <c r="K455" s="56"/>
      <c r="L455" s="56"/>
      <c r="M455" s="56"/>
      <c r="O455" s="41"/>
      <c r="R455" s="56"/>
    </row>
    <row r="456" spans="6:18" ht="12.75" customHeight="1">
      <c r="F456" s="56"/>
      <c r="G456" s="56"/>
      <c r="H456" s="56"/>
      <c r="I456" s="56"/>
      <c r="J456" s="41"/>
      <c r="K456" s="56"/>
      <c r="L456" s="56"/>
      <c r="M456" s="56"/>
      <c r="O456" s="41"/>
      <c r="R456" s="56"/>
    </row>
    <row r="457" spans="6:18" ht="12.75" customHeight="1">
      <c r="F457" s="56"/>
      <c r="G457" s="56"/>
      <c r="H457" s="56"/>
      <c r="I457" s="56"/>
      <c r="J457" s="41"/>
      <c r="K457" s="56"/>
      <c r="L457" s="56"/>
      <c r="M457" s="56"/>
      <c r="O457" s="41"/>
      <c r="R457" s="56"/>
    </row>
    <row r="458" spans="6:18" ht="12.75" customHeight="1">
      <c r="F458" s="56"/>
      <c r="G458" s="56"/>
      <c r="H458" s="56"/>
      <c r="I458" s="56"/>
      <c r="J458" s="41"/>
      <c r="K458" s="56"/>
      <c r="L458" s="56"/>
      <c r="M458" s="56"/>
      <c r="O458" s="41"/>
      <c r="R458" s="56"/>
    </row>
    <row r="459" spans="6:18" ht="12.75" customHeight="1">
      <c r="F459" s="56"/>
      <c r="G459" s="56"/>
      <c r="H459" s="56"/>
      <c r="I459" s="56"/>
      <c r="J459" s="41"/>
      <c r="K459" s="56"/>
      <c r="L459" s="56"/>
      <c r="M459" s="56"/>
      <c r="O459" s="41"/>
      <c r="R459" s="56"/>
    </row>
    <row r="460" spans="6:18" ht="12.75" customHeight="1">
      <c r="F460" s="56"/>
      <c r="G460" s="56"/>
      <c r="H460" s="56"/>
      <c r="I460" s="56"/>
      <c r="J460" s="41"/>
      <c r="K460" s="56"/>
      <c r="L460" s="56"/>
      <c r="M460" s="56"/>
      <c r="O460" s="41"/>
      <c r="R460" s="56"/>
    </row>
    <row r="461" spans="6:18" ht="12.75" customHeight="1">
      <c r="F461" s="56"/>
      <c r="G461" s="56"/>
      <c r="H461" s="56"/>
      <c r="I461" s="56"/>
      <c r="J461" s="41"/>
      <c r="K461" s="56"/>
      <c r="L461" s="56"/>
      <c r="M461" s="56"/>
      <c r="O461" s="41"/>
      <c r="R461" s="56"/>
    </row>
    <row r="462" spans="6:18" ht="12.75" customHeight="1">
      <c r="F462" s="56"/>
      <c r="G462" s="56"/>
      <c r="H462" s="56"/>
      <c r="I462" s="56"/>
      <c r="J462" s="41"/>
      <c r="K462" s="56"/>
      <c r="L462" s="56"/>
      <c r="M462" s="56"/>
      <c r="O462" s="41"/>
      <c r="R462" s="56"/>
    </row>
    <row r="463" spans="6:18" ht="12.75" customHeight="1">
      <c r="F463" s="56"/>
      <c r="G463" s="56"/>
      <c r="H463" s="56"/>
      <c r="I463" s="56"/>
      <c r="J463" s="41"/>
      <c r="K463" s="56"/>
      <c r="L463" s="56"/>
      <c r="M463" s="56"/>
      <c r="O463" s="41"/>
      <c r="R463" s="56"/>
    </row>
    <row r="464" spans="6:18" ht="12.75" customHeight="1">
      <c r="F464" s="56"/>
      <c r="G464" s="56"/>
      <c r="H464" s="56"/>
      <c r="I464" s="56"/>
      <c r="J464" s="41"/>
      <c r="K464" s="56"/>
      <c r="L464" s="56"/>
      <c r="M464" s="56"/>
      <c r="O464" s="41"/>
      <c r="R464" s="56"/>
    </row>
    <row r="465" spans="6:18" ht="12.75" customHeight="1">
      <c r="F465" s="56"/>
      <c r="G465" s="56"/>
      <c r="H465" s="56"/>
      <c r="I465" s="56"/>
      <c r="J465" s="41"/>
      <c r="K465" s="56"/>
      <c r="L465" s="56"/>
      <c r="M465" s="56"/>
      <c r="O465" s="41"/>
      <c r="R465" s="56"/>
    </row>
    <row r="466" spans="6:18" ht="12.75" customHeight="1">
      <c r="F466" s="56"/>
      <c r="G466" s="56"/>
      <c r="H466" s="56"/>
      <c r="I466" s="56"/>
      <c r="J466" s="41"/>
      <c r="K466" s="56"/>
      <c r="L466" s="56"/>
      <c r="M466" s="56"/>
      <c r="O466" s="41"/>
      <c r="R466" s="56"/>
    </row>
    <row r="467" spans="6:18" ht="12.75" customHeight="1">
      <c r="F467" s="56"/>
      <c r="G467" s="56"/>
      <c r="H467" s="56"/>
      <c r="I467" s="56"/>
      <c r="J467" s="41"/>
      <c r="K467" s="56"/>
      <c r="L467" s="56"/>
      <c r="M467" s="56"/>
      <c r="O467" s="41"/>
      <c r="R467" s="56"/>
    </row>
    <row r="468" spans="6:18" ht="12.75" customHeight="1">
      <c r="F468" s="56"/>
      <c r="G468" s="56"/>
      <c r="H468" s="56"/>
      <c r="I468" s="56"/>
      <c r="J468" s="41"/>
      <c r="K468" s="56"/>
      <c r="L468" s="56"/>
      <c r="M468" s="56"/>
      <c r="O468" s="41"/>
      <c r="R468" s="56"/>
    </row>
    <row r="469" spans="6:18" ht="12.75" customHeight="1">
      <c r="F469" s="56"/>
      <c r="G469" s="56"/>
      <c r="H469" s="56"/>
      <c r="I469" s="56"/>
      <c r="J469" s="41"/>
      <c r="K469" s="56"/>
      <c r="L469" s="56"/>
      <c r="M469" s="56"/>
      <c r="O469" s="41"/>
      <c r="R469" s="56"/>
    </row>
    <row r="470" spans="6:18" ht="12.75" customHeight="1">
      <c r="F470" s="56"/>
      <c r="G470" s="56"/>
      <c r="H470" s="56"/>
      <c r="I470" s="56"/>
      <c r="J470" s="41"/>
      <c r="K470" s="56"/>
      <c r="L470" s="56"/>
      <c r="M470" s="56"/>
      <c r="O470" s="41"/>
      <c r="R470" s="56"/>
    </row>
    <row r="471" spans="6:18" ht="12.75" customHeight="1">
      <c r="F471" s="56"/>
      <c r="G471" s="56"/>
      <c r="H471" s="56"/>
      <c r="I471" s="56"/>
      <c r="J471" s="41"/>
      <c r="K471" s="56"/>
      <c r="L471" s="56"/>
      <c r="M471" s="56"/>
      <c r="O471" s="41"/>
      <c r="R471" s="56"/>
    </row>
    <row r="472" spans="6:18" ht="12.75" customHeight="1">
      <c r="F472" s="56"/>
      <c r="G472" s="56"/>
      <c r="H472" s="56"/>
      <c r="I472" s="56"/>
      <c r="J472" s="41"/>
      <c r="K472" s="56"/>
      <c r="L472" s="56"/>
      <c r="M472" s="56"/>
      <c r="O472" s="41"/>
      <c r="R472" s="56"/>
    </row>
    <row r="473" spans="6:18" ht="12.75" customHeight="1">
      <c r="F473" s="56"/>
      <c r="G473" s="56"/>
      <c r="H473" s="56"/>
      <c r="I473" s="56"/>
      <c r="J473" s="41"/>
      <c r="K473" s="56"/>
      <c r="L473" s="56"/>
      <c r="M473" s="56"/>
      <c r="O473" s="41"/>
      <c r="R473" s="56"/>
    </row>
    <row r="474" spans="6:18" ht="12.75" customHeight="1">
      <c r="F474" s="56"/>
      <c r="G474" s="56"/>
      <c r="H474" s="56"/>
      <c r="I474" s="56"/>
      <c r="J474" s="41"/>
      <c r="K474" s="56"/>
      <c r="L474" s="56"/>
      <c r="M474" s="56"/>
      <c r="O474" s="41"/>
      <c r="R474" s="56"/>
    </row>
    <row r="475" spans="6:18" ht="12.75" customHeight="1">
      <c r="F475" s="56"/>
      <c r="G475" s="56"/>
      <c r="H475" s="56"/>
      <c r="I475" s="56"/>
      <c r="J475" s="41"/>
      <c r="K475" s="56"/>
      <c r="L475" s="56"/>
      <c r="M475" s="56"/>
      <c r="O475" s="41"/>
      <c r="R475" s="56"/>
    </row>
    <row r="476" spans="6:18" ht="12.75" customHeight="1">
      <c r="F476" s="56"/>
      <c r="G476" s="56"/>
      <c r="H476" s="56"/>
      <c r="I476" s="56"/>
      <c r="J476" s="41"/>
      <c r="K476" s="56"/>
      <c r="L476" s="56"/>
      <c r="M476" s="56"/>
      <c r="O476" s="41"/>
      <c r="R476" s="56"/>
    </row>
    <row r="477" spans="6:18" ht="12.75" customHeight="1">
      <c r="F477" s="56"/>
      <c r="G477" s="56"/>
      <c r="H477" s="56"/>
      <c r="I477" s="56"/>
      <c r="J477" s="41"/>
      <c r="K477" s="56"/>
      <c r="L477" s="56"/>
      <c r="M477" s="56"/>
      <c r="O477" s="41"/>
      <c r="R477" s="56"/>
    </row>
    <row r="478" spans="6:18" ht="12.75" customHeight="1">
      <c r="F478" s="56"/>
      <c r="G478" s="56"/>
      <c r="H478" s="56"/>
      <c r="I478" s="56"/>
      <c r="J478" s="41"/>
      <c r="K478" s="56"/>
      <c r="L478" s="56"/>
      <c r="M478" s="56"/>
      <c r="O478" s="41"/>
      <c r="R478" s="56"/>
    </row>
    <row r="479" spans="6:18" ht="12.75" customHeight="1">
      <c r="F479" s="56"/>
      <c r="G479" s="56"/>
      <c r="H479" s="56"/>
      <c r="I479" s="56"/>
      <c r="J479" s="41"/>
      <c r="K479" s="56"/>
      <c r="L479" s="56"/>
      <c r="M479" s="56"/>
      <c r="O479" s="41"/>
      <c r="R479" s="56"/>
    </row>
    <row r="480" spans="6:18" ht="12.75" customHeight="1">
      <c r="F480" s="56"/>
      <c r="G480" s="56"/>
      <c r="H480" s="56"/>
      <c r="I480" s="56"/>
      <c r="J480" s="41"/>
      <c r="K480" s="56"/>
      <c r="L480" s="56"/>
      <c r="M480" s="56"/>
      <c r="O480" s="41"/>
      <c r="R480" s="56"/>
    </row>
    <row r="481" spans="6:18" ht="12.75" customHeight="1">
      <c r="F481" s="56"/>
      <c r="G481" s="56"/>
      <c r="H481" s="56"/>
      <c r="I481" s="56"/>
      <c r="J481" s="41"/>
      <c r="K481" s="56"/>
      <c r="L481" s="56"/>
      <c r="M481" s="56"/>
      <c r="O481" s="41"/>
      <c r="R481" s="56"/>
    </row>
    <row r="482" spans="6:18" ht="12.75" customHeight="1">
      <c r="F482" s="56"/>
      <c r="G482" s="56"/>
      <c r="H482" s="56"/>
      <c r="I482" s="56"/>
      <c r="J482" s="41"/>
      <c r="K482" s="56"/>
      <c r="L482" s="56"/>
      <c r="M482" s="56"/>
      <c r="O482" s="41"/>
      <c r="R482" s="56"/>
    </row>
    <row r="483" spans="6:18" ht="12.75" customHeight="1">
      <c r="F483" s="56"/>
      <c r="G483" s="56"/>
      <c r="H483" s="56"/>
      <c r="I483" s="56"/>
      <c r="J483" s="41"/>
      <c r="K483" s="56"/>
      <c r="L483" s="56"/>
      <c r="M483" s="56"/>
      <c r="O483" s="41"/>
      <c r="R483" s="56"/>
    </row>
    <row r="484" spans="6:18" ht="12.75" customHeight="1">
      <c r="F484" s="56"/>
      <c r="G484" s="56"/>
      <c r="H484" s="56"/>
      <c r="I484" s="56"/>
      <c r="J484" s="41"/>
      <c r="K484" s="56"/>
      <c r="L484" s="56"/>
      <c r="M484" s="56"/>
      <c r="O484" s="41"/>
      <c r="R484" s="56"/>
    </row>
    <row r="485" spans="6:18" ht="12.75" customHeight="1">
      <c r="F485" s="56"/>
      <c r="G485" s="56"/>
      <c r="H485" s="56"/>
      <c r="I485" s="56"/>
      <c r="J485" s="41"/>
      <c r="K485" s="56"/>
      <c r="L485" s="56"/>
      <c r="M485" s="56"/>
      <c r="O485" s="41"/>
      <c r="R485" s="56"/>
    </row>
    <row r="486" spans="6:18" ht="12.75" customHeight="1">
      <c r="F486" s="56"/>
      <c r="G486" s="56"/>
      <c r="H486" s="56"/>
      <c r="I486" s="56"/>
      <c r="J486" s="41"/>
      <c r="K486" s="56"/>
      <c r="L486" s="56"/>
      <c r="M486" s="56"/>
      <c r="O486" s="41"/>
      <c r="R486" s="56"/>
    </row>
    <row r="487" spans="6:18" ht="15" customHeight="1">
      <c r="F487" s="56"/>
      <c r="G487" s="56"/>
      <c r="H487" s="56"/>
      <c r="I487" s="56"/>
      <c r="J487" s="41"/>
      <c r="K487" s="56"/>
      <c r="L487" s="56"/>
      <c r="M487" s="56"/>
      <c r="O487" s="41"/>
      <c r="R487" s="56"/>
    </row>
  </sheetData>
  <autoFilter ref="R1:R310"/>
  <mergeCells count="9">
    <mergeCell ref="A81:A82"/>
    <mergeCell ref="M81:M82"/>
    <mergeCell ref="N81:N82"/>
    <mergeCell ref="O81:O82"/>
    <mergeCell ref="P81:P82"/>
    <mergeCell ref="G81:G82"/>
    <mergeCell ref="I81:I82"/>
    <mergeCell ref="J81:J82"/>
    <mergeCell ref="B81:B82"/>
  </mergeCells>
  <hyperlinks>
    <hyperlink ref="M5" location="Main!A1" display="Back To Main Page"/>
  </hyperlinks>
  <pageMargins left="0.7" right="0.7" top="0.75" bottom="0.75" header="0.3" footer="0.3"/>
  <pageSetup orientation="portrait" r:id="rId1"/>
  <ignoredErrors>
    <ignoredError sqref="K65 K58 K71 K80 K85 L31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2022-08-16T02:44:15Z</dcterms:modified>
</cp:coreProperties>
</file>