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9" i="7"/>
  <c r="L61"/>
  <c r="K61"/>
  <c r="M61" s="1"/>
  <c r="L60"/>
  <c r="K60"/>
  <c r="M60" s="1"/>
  <c r="L59"/>
  <c r="K59"/>
  <c r="L58"/>
  <c r="K58"/>
  <c r="M58" s="1"/>
  <c r="L35"/>
  <c r="K35"/>
  <c r="L26"/>
  <c r="K26"/>
  <c r="M26" s="1"/>
  <c r="L32"/>
  <c r="K32"/>
  <c r="L75"/>
  <c r="L73"/>
  <c r="L57"/>
  <c r="L56"/>
  <c r="K57"/>
  <c r="L28"/>
  <c r="K28"/>
  <c r="M28" s="1"/>
  <c r="L77"/>
  <c r="M59" l="1"/>
  <c r="M35"/>
  <c r="M32"/>
  <c r="M57"/>
  <c r="M73"/>
  <c r="M91"/>
  <c r="K56"/>
  <c r="L55"/>
  <c r="K55"/>
  <c r="L54"/>
  <c r="K54"/>
  <c r="L53"/>
  <c r="K53"/>
  <c r="L51"/>
  <c r="M51" s="1"/>
  <c r="L50"/>
  <c r="L49"/>
  <c r="L48"/>
  <c r="L47"/>
  <c r="L46"/>
  <c r="L45"/>
  <c r="L11"/>
  <c r="L12"/>
  <c r="L13"/>
  <c r="L14"/>
  <c r="L15"/>
  <c r="L16"/>
  <c r="L17"/>
  <c r="L18"/>
  <c r="L19"/>
  <c r="L20"/>
  <c r="L24"/>
  <c r="L25"/>
  <c r="L29"/>
  <c r="L30"/>
  <c r="L10"/>
  <c r="K50"/>
  <c r="K49"/>
  <c r="K93"/>
  <c r="M93" s="1"/>
  <c r="K30"/>
  <c r="K29"/>
  <c r="K90"/>
  <c r="M90" s="1"/>
  <c r="K47"/>
  <c r="K25"/>
  <c r="K24"/>
  <c r="K19"/>
  <c r="M19" s="1"/>
  <c r="K46"/>
  <c r="K20"/>
  <c r="K17"/>
  <c r="K18"/>
  <c r="K15"/>
  <c r="K16"/>
  <c r="K11"/>
  <c r="K48"/>
  <c r="K14"/>
  <c r="K10"/>
  <c r="M20" l="1"/>
  <c r="M30"/>
  <c r="M14"/>
  <c r="M16"/>
  <c r="M56"/>
  <c r="M25"/>
  <c r="M11"/>
  <c r="M15"/>
  <c r="M29"/>
  <c r="M24"/>
  <c r="M54"/>
  <c r="M18"/>
  <c r="M17"/>
  <c r="M47"/>
  <c r="M10"/>
  <c r="M55"/>
  <c r="M50"/>
  <c r="M53"/>
  <c r="M48"/>
  <c r="M49"/>
  <c r="M46"/>
  <c r="K45"/>
  <c r="M45" s="1"/>
  <c r="K13" l="1"/>
  <c r="M13" s="1"/>
  <c r="K12"/>
  <c r="M12" s="1"/>
  <c r="K259"/>
  <c r="L259" s="1"/>
  <c r="M7" l="1"/>
  <c r="F247" l="1"/>
  <c r="K248"/>
  <c r="L248" s="1"/>
  <c r="K239"/>
  <c r="L239" s="1"/>
  <c r="K242"/>
  <c r="L242" s="1"/>
  <c r="K250" l="1"/>
  <c r="L250" s="1"/>
  <c r="F241"/>
  <c r="F240"/>
  <c r="F238"/>
  <c r="K238" s="1"/>
  <c r="L238" s="1"/>
  <c r="F218"/>
  <c r="F170"/>
  <c r="K249" l="1"/>
  <c r="L249" s="1"/>
  <c r="K247"/>
  <c r="L247" s="1"/>
  <c r="K253"/>
  <c r="L253" s="1"/>
  <c r="K254"/>
  <c r="L254" s="1"/>
  <c r="K246"/>
  <c r="L246" s="1"/>
  <c r="K256"/>
  <c r="L256" s="1"/>
  <c r="K252"/>
  <c r="L252" s="1"/>
  <c r="K245" l="1"/>
  <c r="L245" s="1"/>
  <c r="K234"/>
  <c r="L234" s="1"/>
  <c r="K236"/>
  <c r="L236" s="1"/>
  <c r="K233"/>
  <c r="L233" s="1"/>
  <c r="K235"/>
  <c r="L235" s="1"/>
  <c r="K164"/>
  <c r="L164" s="1"/>
  <c r="K217"/>
  <c r="L217" s="1"/>
  <c r="K231"/>
  <c r="L231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K218"/>
  <c r="L218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K166"/>
  <c r="L166" s="1"/>
  <c r="K165"/>
  <c r="L165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D7" i="6"/>
  <c r="K6" i="4"/>
  <c r="K6" i="3"/>
  <c r="L6" i="2"/>
</calcChain>
</file>

<file path=xl/sharedStrings.xml><?xml version="1.0" encoding="utf-8"?>
<sst xmlns="http://schemas.openxmlformats.org/spreadsheetml/2006/main" count="7365" uniqueCount="3783">
  <si>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</si>
  <si>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</si>
  <si>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</si>
  <si>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</si>
  <si>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</si>
  <si>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</si>
  <si>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</si>
  <si>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</si>
  <si>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</si>
  <si>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</si>
  <si>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</si>
  <si>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</si>
  <si>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</si>
  <si>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</si>
  <si>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</si>
  <si>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</si>
  <si>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</si>
  <si>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</si>
  <si>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</si>
  <si>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</si>
  <si>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</si>
  <si>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</si>
  <si>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</si>
  <si>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</si>
  <si>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</si>
  <si>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</si>
  <si>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</si>
  <si>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</si>
  <si>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</si>
  <si>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</si>
  <si>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</si>
  <si>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</si>
  <si>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</si>
  <si>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</si>
  <si>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</si>
  <si>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</si>
  <si>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</si>
  <si>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</si>
  <si>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</si>
  <si>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</si>
  <si>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</si>
  <si>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</si>
  <si>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</si>
  <si>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</si>
  <si>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</si>
  <si>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</si>
  <si>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</si>
  <si>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</si>
  <si>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</si>
  <si>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</si>
  <si>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</si>
  <si>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</si>
  <si>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</si>
  <si>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</si>
  <si>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</si>
  <si>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</si>
  <si>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</si>
  <si>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</si>
  <si>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</si>
  <si>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</si>
  <si>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</si>
  <si>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</si>
  <si>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</si>
  <si>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</si>
  <si>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</si>
  <si>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</si>
  <si>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</si>
  <si>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</si>
  <si>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</si>
  <si>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</si>
  <si>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</si>
  <si>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</si>
  <si>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</si>
  <si>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</si>
  <si>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</si>
  <si>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</si>
  <si>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</si>
  <si>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</si>
  <si>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</si>
  <si>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</si>
  <si>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</si>
  <si>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</si>
  <si>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</si>
  <si>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</si>
  <si>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</si>
  <si>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</si>
  <si>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</si>
  <si>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</si>
  <si>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</si>
  <si>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</si>
  <si>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</si>
  <si>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</si>
  <si>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</si>
  <si>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</si>
  <si>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</si>
  <si>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</si>
  <si>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</si>
  <si>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</si>
  <si>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</si>
  <si>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</si>
  <si>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</si>
  <si>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</si>
  <si>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</si>
  <si>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</si>
  <si>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</si>
  <si>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</si>
  <si>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</si>
  <si>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</si>
  <si>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</si>
  <si>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</si>
  <si>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</si>
  <si>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</si>
  <si>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</si>
  <si>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</si>
  <si>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</si>
  <si>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</si>
  <si>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</si>
  <si>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</si>
  <si>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</si>
  <si>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</si>
  <si>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</si>
  <si>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</si>
  <si>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</si>
  <si>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</si>
  <si>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</si>
  <si>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</si>
  <si>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</si>
  <si>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</si>
  <si>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</si>
  <si>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</si>
  <si>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</si>
  <si>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</si>
  <si>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</si>
  <si>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</si>
  <si>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</si>
  <si>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</si>
  <si>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</si>
  <si>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</si>
  <si>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</si>
  <si>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</si>
  <si>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</si>
  <si>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</si>
  <si>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</si>
  <si>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</si>
  <si>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</si>
  <si>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</si>
  <si>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</si>
  <si>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</si>
  <si>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</si>
  <si>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</si>
  <si>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</si>
  <si>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</si>
  <si>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</si>
  <si>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</si>
  <si>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</si>
  <si>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</si>
  <si>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</si>
  <si>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</si>
  <si>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</si>
  <si>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</si>
  <si>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</si>
  <si>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</si>
  <si>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</si>
  <si>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</si>
  <si>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</si>
  <si>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</si>
  <si>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</si>
  <si>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</si>
  <si>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</si>
  <si>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</si>
  <si>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</si>
  <si>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</si>
  <si>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</si>
  <si>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</si>
  <si>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</si>
  <si>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</si>
  <si>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</si>
  <si>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</si>
  <si>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</si>
  <si>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</si>
  <si>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</si>
  <si>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</si>
  <si>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</si>
  <si>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</si>
  <si>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</si>
  <si>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</si>
  <si>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</si>
  <si>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</si>
  <si>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</si>
  <si>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</si>
  <si>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</si>
  <si>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</si>
  <si>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</si>
  <si>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</si>
  <si>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</si>
  <si>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</si>
  <si>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</si>
  <si>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</si>
  <si>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</si>
  <si>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</si>
  <si>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</si>
  <si>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</si>
  <si>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</si>
  <si>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</si>
  <si>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</si>
  <si>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</si>
  <si>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</si>
  <si>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</si>
  <si>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</si>
  <si>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</si>
  <si>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</si>
  <si>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</si>
  <si>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</si>
  <si>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</si>
  <si>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</si>
  <si>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</si>
  <si>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</si>
  <si>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</si>
  <si>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</si>
  <si>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</si>
  <si>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</si>
  <si>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</si>
  <si>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</si>
  <si>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</si>
  <si>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</si>
  <si>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</si>
  <si>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</si>
  <si>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</si>
  <si>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</si>
  <si>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</si>
  <si>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</si>
  <si>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</si>
  <si>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</si>
  <si>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</si>
  <si>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</si>
  <si>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</si>
  <si>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</si>
  <si>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</si>
  <si>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</si>
  <si>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</si>
  <si>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</si>
  <si>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</si>
  <si>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</si>
  <si>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</si>
  <si>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</si>
  <si>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</si>
  <si>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</si>
  <si>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</si>
  <si>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</si>
  <si>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</si>
  <si>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</si>
  <si>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</si>
  <si>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</si>
  <si>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</si>
  <si>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</si>
  <si>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</si>
  <si>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</si>
  <si>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</si>
  <si>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</si>
  <si>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</si>
  <si>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</si>
  <si>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</si>
  <si>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</si>
  <si>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</si>
  <si>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</si>
  <si>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</si>
  <si>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</si>
  <si>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</si>
  <si>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</si>
  <si>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</si>
  <si>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</si>
  <si>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</si>
  <si>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</si>
  <si>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</si>
  <si>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</si>
  <si>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</si>
  <si>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</si>
  <si>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</si>
  <si>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</si>
  <si>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</si>
  <si>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</si>
  <si>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</si>
  <si>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</si>
  <si>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</si>
  <si>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</si>
  <si>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</si>
  <si>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</si>
  <si>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</si>
  <si>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</si>
  <si>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</si>
  <si>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</si>
  <si>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</si>
  <si>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</si>
  <si>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</si>
  <si>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</si>
  <si>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</si>
  <si>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</si>
  <si>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</si>
  <si>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</si>
  <si>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</si>
  <si>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</si>
  <si>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</si>
  <si>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</si>
  <si>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</si>
  <si>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</si>
  <si>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</si>
  <si>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</si>
  <si>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</si>
  <si>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</si>
  <si>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</si>
  <si>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</si>
  <si>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</si>
  <si>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</si>
  <si>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</si>
  <si>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</si>
  <si>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</si>
  <si>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</si>
  <si>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</si>
  <si>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</si>
  <si>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</si>
  <si>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</si>
  <si>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</si>
  <si>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</si>
  <si>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</si>
  <si>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</si>
  <si>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</si>
  <si>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</si>
  <si>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</si>
  <si>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</si>
  <si>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</si>
  <si>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</si>
  <si>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</si>
  <si>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</si>
  <si>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</si>
  <si>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</si>
  <si>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</si>
  <si>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</si>
  <si>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</si>
  <si>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</si>
  <si>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</si>
  <si>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</si>
  <si>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</si>
  <si>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</si>
  <si>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</si>
  <si>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</si>
  <si>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</si>
  <si>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</si>
  <si>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</si>
  <si>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</si>
  <si>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</si>
  <si>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</si>
  <si>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</si>
  <si>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</si>
  <si>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</si>
  <si>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</si>
  <si>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</si>
  <si>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</si>
  <si>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</si>
  <si>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</si>
  <si>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</si>
  <si>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</si>
  <si>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</si>
  <si>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</si>
  <si>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</si>
  <si>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</si>
  <si>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</si>
  <si>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</si>
  <si>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</si>
  <si>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</si>
  <si>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</si>
  <si>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</si>
  <si>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</si>
  <si>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</si>
  <si>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</si>
  <si>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</si>
  <si>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</si>
  <si>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</si>
  <si>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</si>
  <si>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</si>
  <si>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</si>
  <si>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</si>
  <si>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</si>
  <si>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</si>
  <si>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</si>
  <si>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</si>
  <si>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</si>
  <si>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</si>
  <si>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</si>
  <si>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</si>
  <si>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</si>
  <si>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</si>
  <si>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</si>
  <si>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</si>
  <si>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</si>
  <si>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</si>
  <si>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</si>
  <si>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</si>
  <si>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</si>
  <si>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</si>
  <si>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</si>
  <si>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</si>
  <si>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</si>
  <si>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</si>
  <si>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</si>
  <si>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</si>
  <si>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</si>
  <si>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</si>
  <si>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</si>
  <si>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</si>
  <si>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</si>
  <si>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</si>
  <si>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</si>
  <si>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</si>
  <si>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</si>
  <si>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</si>
  <si>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</si>
  <si>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</si>
  <si>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</si>
  <si>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</si>
  <si>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</si>
  <si>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</si>
  <si>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</si>
  <si>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</si>
  <si>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</si>
  <si>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</si>
  <si>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</si>
  <si>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</si>
  <si>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</si>
  <si>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</si>
  <si>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</si>
  <si>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</si>
  <si>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</si>
  <si>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</si>
  <si>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</si>
  <si>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</si>
  <si>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</si>
  <si>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</si>
  <si>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</si>
  <si>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</si>
  <si>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</si>
  <si>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</si>
  <si>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</si>
  <si>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</si>
  <si>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</si>
  <si>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</si>
  <si>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</si>
  <si>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</si>
  <si>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</si>
  <si>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</si>
  <si>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</si>
  <si>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</si>
  <si>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</si>
  <si>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</si>
  <si>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</si>
  <si>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</si>
  <si>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</si>
  <si>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</si>
  <si>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</si>
  <si>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</si>
  <si>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</si>
  <si>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</si>
  <si>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</si>
  <si>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</si>
  <si>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</si>
  <si>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</si>
  <si>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</si>
  <si>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</si>
  <si>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</si>
  <si>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</si>
  <si>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</si>
  <si>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</si>
  <si>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</si>
  <si>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</si>
  <si>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</si>
  <si>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</si>
  <si>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</si>
  <si>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</si>
  <si>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</si>
  <si>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</si>
  <si>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</si>
  <si>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</si>
  <si>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</si>
  <si>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</si>
  <si>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</si>
  <si>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</si>
  <si>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</si>
  <si>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</si>
  <si>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</si>
  <si>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</si>
  <si>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</si>
  <si>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</si>
  <si>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</si>
  <si>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</si>
  <si>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</si>
  <si>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</si>
  <si>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</si>
  <si>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</si>
  <si>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</si>
  <si>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</si>
  <si>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</si>
  <si>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</si>
  <si>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</si>
  <si>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</si>
  <si>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</si>
  <si>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</si>
  <si>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</si>
  <si>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</si>
  <si>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</si>
  <si>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</si>
  <si>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</si>
  <si>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</si>
  <si>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</si>
  <si>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</si>
  <si>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</si>
  <si>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</si>
  <si>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</si>
  <si>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</si>
  <si>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</si>
  <si>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</si>
  <si>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</si>
  <si>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</si>
  <si>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</si>
  <si>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</si>
  <si>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</si>
  <si>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</si>
  <si>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</si>
  <si>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</si>
  <si>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</si>
  <si>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</si>
  <si>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</si>
  <si>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</si>
  <si>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</si>
  <si>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</si>
  <si>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</si>
  <si>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</si>
  <si>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</si>
  <si>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</si>
  <si>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</si>
  <si>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</si>
  <si>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</si>
  <si>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</si>
  <si>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</si>
  <si>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</si>
  <si>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</si>
  <si>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</si>
  <si>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</si>
  <si>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</si>
  <si>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</si>
  <si>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</si>
  <si>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</si>
  <si>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</si>
  <si>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</si>
  <si>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</si>
  <si>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</si>
  <si>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</si>
  <si>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</si>
  <si>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</si>
  <si>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</si>
  <si>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</si>
  <si>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</si>
  <si>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</si>
  <si>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</si>
  <si>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</si>
  <si>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</si>
  <si>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</si>
  <si>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</si>
  <si>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</si>
  <si>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</si>
  <si>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</si>
  <si>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</si>
  <si>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</si>
  <si>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</si>
  <si>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</si>
  <si>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</si>
  <si>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</si>
  <si>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</si>
  <si>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</si>
  <si>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</si>
  <si>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</si>
  <si>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</si>
  <si>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</si>
  <si>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</si>
  <si>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</si>
  <si>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</si>
  <si>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</si>
  <si>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</si>
  <si>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</si>
  <si>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</si>
  <si>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</si>
  <si>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</si>
  <si>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</si>
  <si>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</si>
  <si>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</si>
  <si>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</si>
  <si>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</si>
  <si>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</si>
  <si>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</si>
  <si>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</si>
  <si>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</si>
  <si>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</si>
  <si>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</si>
  <si>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</si>
  <si>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</si>
  <si>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</si>
  <si>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</si>
  <si>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</si>
  <si>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</si>
  <si>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</si>
  <si>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</si>
  <si>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</si>
  <si>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</si>
  <si>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</si>
  <si>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</si>
  <si>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</si>
  <si>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</si>
  <si>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</si>
  <si>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</si>
  <si>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</si>
  <si>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</si>
  <si>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</si>
  <si>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</si>
  <si>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</si>
  <si>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</si>
  <si>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</si>
  <si>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</si>
  <si>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</si>
  <si>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</si>
  <si>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</si>
  <si>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</si>
  <si>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</si>
  <si>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</si>
  <si>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</si>
  <si>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</si>
  <si>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</si>
  <si>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</si>
  <si>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</si>
  <si>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</si>
  <si>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</si>
  <si>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</si>
  <si>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</si>
  <si>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</si>
  <si>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</si>
  <si>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</si>
  <si>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</si>
  <si>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</si>
  <si>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</si>
  <si>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</si>
  <si>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</si>
  <si>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</si>
  <si>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</si>
  <si>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</si>
  <si>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</si>
  <si>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</si>
  <si>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</si>
  <si>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</si>
  <si>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</si>
  <si>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</si>
  <si>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</si>
  <si>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</si>
  <si>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</si>
  <si>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</si>
  <si>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</si>
  <si>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</si>
  <si>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</si>
  <si>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</si>
  <si>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</si>
  <si>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</si>
  <si>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</si>
  <si>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</si>
  <si>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</si>
  <si>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</si>
  <si>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</si>
  <si>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</si>
  <si>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</si>
  <si>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</si>
  <si>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</si>
  <si>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</si>
  <si>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</si>
  <si>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</si>
  <si>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</si>
  <si>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</si>
  <si>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</si>
  <si>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</si>
  <si>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</si>
  <si>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</si>
  <si>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</si>
  <si>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</si>
  <si>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</si>
  <si>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</si>
  <si>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</si>
  <si>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</si>
  <si>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</si>
  <si>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</si>
  <si>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</si>
  <si>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</si>
  <si>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</si>
  <si>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</si>
  <si>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</si>
  <si>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</si>
  <si>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</si>
  <si>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</si>
  <si>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</si>
  <si>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</si>
  <si>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</si>
  <si>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</si>
  <si>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</si>
  <si>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</si>
  <si>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</si>
  <si>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</si>
  <si>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</si>
  <si>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</si>
  <si>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</si>
  <si>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</si>
  <si>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</si>
  <si>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</si>
  <si>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</si>
  <si>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</si>
  <si>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</si>
  <si>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</si>
  <si>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</si>
  <si>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</si>
  <si>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</si>
  <si>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</si>
  <si>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</si>
  <si>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</si>
  <si>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</si>
  <si>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</si>
  <si>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</si>
  <si>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</si>
  <si>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</si>
  <si>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</si>
  <si>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</si>
  <si>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</si>
  <si>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</si>
  <si>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</si>
  <si>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</si>
  <si>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</si>
  <si>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</si>
  <si>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</si>
  <si>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</si>
  <si>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</si>
  <si>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</si>
  <si>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</si>
  <si>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</si>
  <si>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</si>
  <si>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</si>
  <si>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</si>
  <si>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</si>
  <si>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</si>
  <si>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</si>
  <si>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</si>
  <si>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</si>
  <si>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</si>
  <si>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</si>
  <si>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</si>
  <si>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</si>
  <si>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</si>
  <si>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</si>
  <si>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</si>
  <si>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</si>
  <si>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</si>
  <si>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</si>
  <si>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</si>
  <si>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</si>
  <si>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</si>
  <si>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</si>
  <si>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</si>
  <si>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</si>
  <si>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</si>
  <si>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</si>
  <si>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</si>
  <si>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</si>
  <si>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</si>
  <si>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</si>
  <si>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</si>
  <si>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</si>
  <si>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</si>
  <si>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</si>
  <si>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</si>
  <si>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</si>
  <si>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</si>
  <si>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</si>
  <si>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</si>
  <si>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</si>
  <si>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</si>
  <si>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</si>
  <si>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</si>
  <si>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</si>
  <si>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</si>
  <si>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</si>
  <si>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</si>
  <si>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</si>
  <si>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</si>
  <si>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</si>
  <si>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</si>
  <si>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</si>
  <si>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</si>
  <si>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</si>
  <si>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</si>
  <si>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</si>
  <si>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</si>
  <si>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</si>
  <si>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</si>
  <si>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</si>
  <si>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</si>
  <si>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</si>
  <si>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</si>
  <si>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</si>
  <si>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</si>
  <si>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</si>
  <si>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</si>
  <si>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</si>
  <si>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</si>
  <si>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</si>
  <si>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</si>
  <si>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</si>
  <si>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</si>
  <si>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</si>
  <si>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</si>
  <si>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</si>
  <si>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</si>
  <si>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</si>
  <si>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</si>
  <si>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</si>
  <si>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</si>
  <si>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</si>
  <si>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</si>
  <si>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</si>
  <si>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</si>
  <si>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</si>
  <si>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</si>
  <si>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</si>
  <si>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</si>
  <si>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</si>
  <si>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</si>
  <si>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</si>
  <si>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</si>
  <si>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</si>
  <si>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</si>
  <si>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</si>
  <si>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</si>
  <si>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</si>
  <si>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</si>
  <si>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</si>
  <si>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</si>
  <si>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</si>
  <si>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</si>
  <si>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</si>
  <si>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</si>
  <si>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</si>
  <si>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</si>
  <si>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</si>
  <si>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</si>
  <si>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</si>
  <si>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</si>
  <si>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</si>
  <si>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</si>
  <si>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</si>
  <si>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</si>
  <si>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</si>
  <si>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</si>
  <si>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</si>
  <si>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</si>
  <si>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</si>
  <si>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</si>
  <si>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</si>
  <si>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</si>
  <si>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</si>
  <si>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</si>
  <si>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</si>
  <si>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</si>
  <si>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</si>
  <si>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</si>
  <si>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</si>
  <si>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</si>
  <si>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</si>
  <si>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</si>
  <si>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</si>
  <si>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</si>
  <si>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</si>
  <si>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</si>
  <si>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</si>
  <si>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</si>
  <si>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</si>
  <si>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</si>
  <si>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</si>
  <si>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</si>
  <si>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</si>
  <si>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</si>
  <si>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</si>
  <si>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</si>
  <si>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</si>
  <si>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</si>
  <si>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</si>
  <si>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</si>
  <si>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</si>
  <si>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</si>
  <si>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</si>
  <si>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</si>
  <si>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</si>
  <si>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</si>
  <si>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</si>
  <si>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</si>
  <si>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</si>
  <si>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</si>
  <si>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</si>
  <si>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</si>
  <si>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</si>
  <si>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</si>
  <si>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</si>
  <si>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</si>
  <si>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</si>
  <si>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</si>
  <si>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</si>
  <si>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</si>
  <si>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</si>
  <si>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</si>
  <si>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</si>
  <si>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</si>
  <si>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</si>
  <si>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</si>
  <si>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</si>
  <si>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</si>
  <si>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</si>
  <si>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</si>
  <si>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</si>
  <si>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</si>
  <si>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</si>
  <si>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</si>
  <si>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</si>
  <si>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</si>
  <si>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</si>
  <si>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</si>
  <si>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</si>
  <si>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</si>
  <si>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</si>
  <si>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</si>
  <si>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</si>
  <si>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</si>
  <si>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</si>
  <si>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</si>
  <si>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</si>
  <si>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</si>
  <si>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</si>
  <si>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</si>
  <si>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</si>
  <si>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</si>
  <si>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</si>
  <si>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</si>
  <si>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</si>
  <si>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</si>
  <si>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</si>
  <si>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</si>
  <si>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</si>
  <si>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</si>
  <si>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</si>
  <si>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</si>
  <si>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</si>
  <si>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</si>
  <si>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</si>
  <si>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</si>
  <si>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</si>
  <si>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</si>
  <si>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</si>
  <si>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</si>
  <si>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</si>
  <si>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</si>
  <si>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</si>
  <si>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</si>
  <si>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</si>
  <si>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</si>
  <si>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</si>
  <si>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</si>
  <si>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</si>
  <si>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</si>
  <si>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</si>
  <si>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</si>
  <si>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</si>
  <si>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</si>
  <si>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</si>
  <si>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</si>
  <si>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</si>
  <si>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</si>
  <si>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</si>
  <si>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</si>
  <si>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</si>
  <si>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</si>
  <si>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</si>
  <si>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</si>
  <si>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</si>
  <si>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</si>
  <si>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</si>
  <si>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</si>
  <si>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</si>
  <si>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</si>
  <si>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</si>
  <si>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</si>
  <si>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</si>
  <si>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</si>
  <si>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</si>
  <si>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</si>
  <si>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</si>
  <si>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</si>
  <si>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</si>
  <si>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</si>
  <si>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</si>
  <si>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</si>
  <si>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</si>
  <si>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</si>
  <si>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</si>
  <si>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</si>
  <si>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</si>
  <si>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</si>
  <si>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</si>
  <si>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</si>
  <si>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</si>
  <si>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</si>
  <si>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</si>
  <si>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</si>
  <si>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</si>
  <si>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</si>
  <si>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</si>
  <si>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</si>
  <si>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</si>
  <si>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</si>
  <si>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</si>
  <si>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</si>
  <si>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</si>
  <si>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</si>
  <si>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</si>
  <si>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</si>
  <si>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</si>
  <si>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</si>
  <si>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</si>
  <si>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</si>
  <si>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</si>
  <si>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</si>
  <si>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</si>
  <si>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</si>
  <si>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</si>
  <si>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</si>
  <si>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</si>
  <si>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</si>
  <si>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</si>
  <si>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</si>
  <si>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</si>
  <si>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</si>
  <si>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</si>
  <si>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</si>
  <si>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</si>
  <si>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</si>
  <si>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</si>
  <si>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</si>
  <si>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</si>
  <si>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</si>
  <si>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</si>
  <si>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</si>
  <si>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</si>
  <si>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</si>
  <si>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</si>
  <si>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</si>
  <si>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</si>
  <si>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</si>
  <si>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</si>
  <si>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</si>
  <si>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</si>
  <si>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</si>
  <si>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</si>
  <si>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</si>
  <si>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</si>
  <si>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</si>
  <si>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</si>
  <si>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</si>
  <si>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</si>
  <si>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</si>
  <si>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</si>
  <si>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</si>
  <si>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</si>
  <si>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</si>
  <si>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</si>
  <si>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</si>
  <si>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</si>
  <si>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</si>
  <si>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</si>
  <si>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</si>
  <si>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</si>
  <si>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</si>
  <si>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</si>
  <si>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</si>
  <si>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</si>
  <si>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</si>
  <si>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</si>
  <si>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</si>
  <si>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</si>
  <si>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</si>
  <si>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</si>
  <si>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</si>
  <si>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</si>
  <si>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</si>
  <si>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</si>
  <si>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</si>
  <si>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</si>
  <si>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</si>
  <si>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</si>
  <si>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</si>
  <si>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</si>
  <si>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</si>
  <si>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</si>
  <si>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</si>
  <si>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</si>
  <si>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</si>
  <si>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</si>
  <si>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</si>
  <si>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</si>
  <si>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</si>
  <si>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</si>
  <si>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</si>
  <si>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</si>
  <si>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</si>
  <si>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</si>
  <si>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</si>
  <si>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</si>
  <si>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</si>
  <si>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</si>
  <si>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</si>
  <si>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</si>
  <si>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</si>
  <si>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</si>
  <si>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</si>
  <si>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</si>
  <si>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</si>
  <si>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</si>
  <si>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</si>
  <si>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</si>
  <si>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</si>
  <si>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</si>
  <si>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</si>
  <si>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</si>
  <si>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</si>
  <si>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</si>
  <si>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</si>
  <si>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</si>
  <si>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</si>
  <si>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</si>
  <si>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</si>
  <si>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</si>
  <si>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</si>
  <si>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</si>
  <si>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</si>
  <si>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</si>
  <si>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</si>
  <si>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</si>
  <si>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</si>
  <si>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</si>
  <si>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</si>
  <si>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</si>
  <si>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</si>
  <si>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</si>
  <si>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</si>
  <si>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</si>
  <si>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</si>
  <si>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</si>
  <si>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</si>
  <si>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</si>
  <si>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</si>
  <si>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</si>
  <si>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</si>
  <si>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</si>
  <si>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</si>
  <si>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</si>
  <si>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</si>
  <si>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</si>
  <si>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</si>
  <si>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</si>
  <si>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</si>
  <si>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</si>
  <si>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</si>
  <si>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</si>
  <si>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</si>
  <si>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</si>
  <si>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</si>
  <si>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</si>
  <si>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</si>
  <si>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</si>
  <si>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</si>
  <si>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</si>
  <si>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</si>
  <si>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</si>
  <si>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</si>
  <si>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</si>
  <si>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</si>
  <si>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</si>
  <si>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</si>
  <si>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</si>
  <si>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</si>
  <si>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</si>
  <si>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</si>
  <si>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</si>
  <si>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</si>
  <si>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</si>
  <si>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</si>
  <si>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</si>
  <si>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</si>
  <si>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</si>
  <si>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</si>
  <si>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</si>
  <si>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</si>
  <si>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</si>
  <si>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</si>
  <si>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</si>
  <si>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</si>
  <si>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</si>
  <si>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</si>
  <si>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</si>
  <si>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</si>
  <si>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</si>
  <si>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</si>
  <si>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</si>
  <si>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</si>
  <si>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</si>
  <si>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</si>
  <si>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</si>
  <si>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</si>
  <si>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</si>
  <si>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</si>
  <si>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</si>
  <si>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</si>
  <si>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</si>
  <si>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</si>
  <si>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</si>
  <si>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</si>
  <si>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</si>
  <si>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</si>
  <si>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</si>
  <si>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</si>
  <si>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</si>
  <si>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</si>
  <si>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</si>
  <si>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</si>
  <si>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</si>
  <si>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</si>
  <si>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</si>
  <si>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</si>
  <si>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</si>
  <si>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</si>
  <si>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</si>
  <si>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</si>
  <si>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</si>
  <si>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</si>
  <si>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</si>
  <si>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</si>
  <si>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</si>
  <si>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</si>
  <si>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</si>
  <si>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</si>
  <si>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</si>
  <si>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</si>
  <si>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</si>
  <si>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</si>
  <si>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</si>
  <si>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</si>
  <si>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</si>
  <si>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</si>
  <si>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</si>
  <si>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</si>
  <si>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</si>
  <si>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</si>
  <si>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</si>
  <si>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</si>
  <si>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</si>
  <si>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</si>
  <si>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</si>
  <si>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</si>
  <si>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</si>
  <si>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</si>
  <si>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</si>
  <si>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</si>
  <si>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</si>
  <si>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</si>
  <si>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</si>
  <si>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</si>
  <si>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</si>
  <si>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</si>
  <si>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</si>
  <si>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</si>
  <si>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</si>
  <si>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</si>
  <si>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</si>
  <si>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</si>
  <si>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</si>
  <si>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</si>
  <si>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</si>
  <si>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</si>
  <si>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</si>
  <si>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</si>
  <si>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</si>
  <si>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</si>
  <si>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</si>
  <si>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</si>
  <si>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</si>
  <si>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</si>
  <si>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</si>
  <si>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</si>
  <si>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</si>
  <si>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</si>
  <si>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</si>
  <si>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</si>
  <si>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</si>
  <si>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</si>
  <si>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</si>
  <si>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</si>
  <si>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</si>
  <si>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</si>
  <si>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</si>
  <si>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</si>
  <si>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</si>
  <si>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</si>
  <si>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</si>
  <si>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</si>
  <si>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</si>
  <si>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</si>
  <si>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</si>
  <si>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</si>
  <si>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</si>
  <si>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</si>
  <si>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</si>
  <si>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</si>
  <si>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</si>
  <si>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</si>
  <si>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</si>
  <si>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</si>
  <si>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</si>
  <si>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</si>
  <si>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</si>
  <si>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</si>
  <si>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</si>
  <si>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</si>
  <si>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</si>
  <si>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</si>
  <si>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</si>
  <si>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</si>
  <si>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</si>
  <si>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</si>
  <si>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</si>
  <si>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</si>
  <si>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</si>
  <si>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</si>
  <si>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</si>
  <si>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</si>
  <si>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</si>
  <si>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</si>
  <si>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</si>
  <si>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</si>
  <si>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</si>
  <si>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</si>
  <si>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</si>
  <si>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</si>
  <si>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</si>
  <si>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</si>
  <si>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</si>
  <si>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</si>
  <si>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</si>
  <si>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</si>
  <si>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</si>
  <si>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</si>
  <si>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</si>
  <si>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</si>
  <si>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</si>
  <si>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</si>
  <si>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</si>
  <si>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</si>
  <si>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</si>
  <si>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</si>
  <si>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</si>
  <si>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</si>
  <si>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</si>
  <si>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</si>
  <si>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</si>
  <si>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</si>
  <si>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</si>
  <si>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</si>
  <si>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</si>
  <si>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</si>
  <si>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</si>
  <si>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</si>
  <si>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</si>
  <si>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</si>
  <si>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</si>
  <si>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</si>
  <si>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</si>
  <si>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</si>
  <si>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</si>
  <si>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</si>
  <si>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</si>
  <si>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</si>
  <si>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</si>
  <si>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</si>
  <si>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</si>
  <si>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</si>
  <si>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</si>
  <si>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</si>
  <si>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</si>
  <si>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</si>
  <si>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</si>
  <si>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</si>
  <si>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</si>
  <si>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</si>
  <si>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</si>
  <si>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</si>
  <si>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</si>
  <si>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</si>
  <si>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</si>
  <si>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</si>
  <si>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</si>
  <si>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</si>
  <si>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</si>
  <si>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</si>
  <si>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</si>
  <si>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</si>
  <si>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</si>
  <si>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</si>
  <si>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</si>
  <si>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</si>
  <si>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</si>
  <si>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</si>
  <si>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</si>
  <si>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</si>
  <si>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</si>
  <si>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</si>
  <si>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</si>
  <si>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</si>
  <si>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</si>
  <si>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</si>
  <si>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</si>
  <si>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</si>
  <si>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</si>
  <si>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</si>
  <si>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</si>
  <si>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</si>
  <si>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</si>
  <si>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</si>
  <si>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</si>
  <si>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</si>
  <si>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</si>
  <si>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</si>
  <si>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</si>
  <si>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</si>
  <si>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</si>
  <si>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</si>
  <si>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</si>
  <si>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</si>
  <si>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</si>
  <si>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</si>
  <si>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</si>
  <si>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</si>
  <si>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</si>
  <si>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</si>
  <si>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</si>
  <si>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</si>
  <si>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</si>
  <si>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</si>
  <si>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</si>
  <si>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</si>
  <si>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</si>
  <si>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</si>
  <si>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</si>
  <si>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</si>
  <si>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</si>
  <si>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</si>
  <si>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</si>
  <si>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</si>
  <si>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</si>
  <si>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</si>
  <si>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</si>
  <si>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</si>
  <si>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</si>
  <si>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</si>
  <si>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</si>
  <si>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</si>
  <si>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</si>
  <si>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</si>
  <si>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</si>
  <si>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</si>
  <si>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</si>
  <si>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</si>
  <si>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</si>
  <si>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</si>
  <si>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</si>
  <si>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</si>
  <si>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</si>
  <si>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</si>
  <si>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</si>
  <si>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</si>
  <si>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</si>
  <si>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</si>
  <si>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</si>
  <si>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</si>
  <si>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</si>
  <si>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</si>
  <si>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</si>
  <si>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</si>
  <si>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</si>
  <si>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</si>
  <si>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</si>
  <si>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</si>
  <si>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</si>
  <si>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</si>
  <si>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</si>
  <si>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</si>
  <si>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</si>
  <si>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</si>
  <si>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</si>
  <si>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</si>
  <si>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</si>
  <si>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</si>
  <si>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</si>
  <si>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</si>
  <si>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</si>
  <si>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</si>
  <si>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</si>
  <si>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</si>
  <si>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</si>
  <si>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</si>
  <si>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</si>
  <si>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</si>
  <si>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</si>
  <si>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</si>
  <si>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</si>
  <si>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</si>
  <si>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</si>
  <si>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</si>
  <si>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</si>
  <si>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</si>
  <si>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</si>
  <si>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</si>
  <si>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</si>
  <si>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</si>
  <si>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</si>
  <si>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</si>
  <si>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</si>
  <si>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</si>
  <si>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</si>
  <si>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</si>
  <si>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</si>
  <si>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</si>
  <si>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</si>
  <si>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</si>
  <si>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</si>
  <si>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</si>
  <si>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</si>
  <si>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</si>
  <si>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</si>
  <si>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</si>
  <si>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</si>
  <si>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</si>
  <si>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</si>
  <si>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</si>
  <si>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</si>
  <si>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</si>
  <si>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</si>
  <si>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</si>
  <si>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</si>
  <si>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</si>
  <si>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</si>
  <si>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</si>
  <si>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</si>
  <si>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</si>
  <si>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</si>
  <si>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</si>
  <si>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</si>
  <si>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</si>
  <si>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</si>
  <si>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</si>
  <si>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</si>
  <si>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</si>
  <si>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</si>
  <si>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</si>
  <si>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</si>
  <si>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</si>
  <si>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</si>
  <si>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</si>
  <si>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</si>
  <si>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</si>
  <si>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</si>
  <si>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</si>
  <si>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</si>
  <si>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</si>
  <si>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</si>
  <si>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</si>
  <si>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</si>
  <si>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</si>
  <si>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</si>
  <si>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</si>
  <si>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</si>
  <si>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</si>
  <si>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</si>
  <si>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</si>
  <si>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</si>
  <si>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</si>
  <si>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</si>
  <si>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</si>
  <si>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</si>
  <si>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</si>
  <si>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</si>
  <si>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</si>
  <si>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</si>
  <si>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</si>
  <si>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</si>
  <si>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</si>
  <si>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</si>
  <si>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</si>
  <si>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</si>
  <si>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</si>
  <si>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</si>
  <si>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</si>
  <si>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</si>
  <si>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</si>
  <si>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</si>
  <si>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</si>
  <si>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</si>
  <si>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</si>
  <si>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</si>
  <si>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</si>
  <si>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</si>
  <si>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</si>
  <si>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</si>
  <si>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</si>
  <si>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</si>
  <si>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</si>
  <si>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</si>
  <si>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</si>
  <si>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</si>
  <si>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</si>
  <si>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</si>
  <si>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</si>
  <si>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</si>
  <si>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</si>
  <si>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</si>
  <si>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</si>
  <si>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</si>
  <si>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</si>
  <si>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</si>
  <si>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</si>
  <si>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</si>
  <si>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</si>
  <si>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</si>
  <si>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</si>
  <si>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</si>
  <si>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</si>
  <si>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</si>
  <si>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</si>
  <si>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</si>
  <si>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</si>
  <si>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</si>
  <si>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</si>
  <si>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</si>
  <si>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</si>
  <si>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</si>
  <si>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</si>
  <si>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</si>
  <si>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</si>
  <si>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</si>
  <si>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</si>
  <si>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</si>
  <si>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</si>
  <si>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</si>
  <si>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</si>
  <si>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</si>
  <si>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</si>
  <si>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</si>
  <si>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</si>
  <si>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</si>
  <si>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</si>
  <si>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</si>
  <si>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</si>
  <si>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</si>
  <si>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</si>
  <si>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</si>
  <si>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</si>
  <si>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</si>
  <si>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</si>
  <si>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</si>
  <si>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</si>
  <si>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</si>
  <si>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</si>
  <si>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</si>
  <si>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</si>
  <si>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</si>
  <si>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</si>
  <si>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</si>
  <si>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</si>
  <si>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</si>
  <si>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</si>
  <si>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</si>
  <si>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</si>
  <si>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</si>
  <si>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</si>
  <si>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</si>
  <si>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</si>
  <si>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</si>
  <si>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</si>
  <si>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</si>
  <si>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</si>
  <si>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</si>
  <si>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</si>
  <si>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</si>
  <si>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</si>
  <si>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</si>
  <si>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</si>
  <si>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</si>
  <si>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</si>
  <si>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</si>
  <si>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</si>
  <si>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</si>
  <si>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</si>
  <si>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</si>
  <si>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</si>
  <si>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</si>
  <si>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</si>
  <si>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</si>
  <si>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</si>
  <si>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</si>
  <si>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</si>
  <si>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</si>
  <si>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</si>
  <si>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</si>
  <si>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</si>
  <si>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</si>
  <si>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</si>
  <si>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</si>
  <si>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</si>
  <si>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</si>
  <si>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</si>
  <si>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</si>
  <si>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</si>
  <si>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</si>
  <si>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</si>
  <si>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</si>
  <si>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</si>
  <si>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</si>
  <si>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</si>
  <si>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</si>
  <si>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</si>
  <si>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</si>
  <si>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</si>
  <si>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</si>
  <si>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</si>
  <si>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</si>
  <si>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</si>
  <si>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</si>
  <si>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</si>
  <si>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</si>
  <si>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</si>
  <si>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</si>
  <si>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</si>
  <si>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</si>
  <si>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</si>
  <si>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</si>
  <si>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</si>
  <si>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</si>
  <si>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</si>
  <si>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</si>
  <si>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</si>
  <si>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</si>
  <si>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</si>
  <si>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</si>
  <si>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</si>
  <si>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</si>
  <si>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</si>
  <si>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</si>
  <si>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</si>
  <si>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</si>
  <si>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</si>
  <si>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</si>
  <si>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</si>
  <si>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</si>
  <si>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</si>
  <si>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</si>
  <si>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</si>
  <si>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</si>
  <si>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</si>
  <si>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</si>
  <si>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</si>
  <si>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</si>
  <si>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</si>
  <si>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</si>
  <si>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</si>
  <si>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</si>
  <si>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</si>
  <si>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</si>
  <si>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</si>
  <si>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</si>
  <si>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</si>
  <si>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</si>
  <si>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</si>
  <si>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</si>
  <si>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</si>
  <si>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</si>
  <si>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</si>
  <si>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</si>
  <si>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</si>
  <si>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</si>
  <si>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</si>
  <si>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</si>
  <si>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</si>
  <si>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</si>
  <si>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</si>
  <si>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</si>
  <si>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</si>
  <si>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</si>
  <si>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</si>
  <si>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</si>
  <si>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</si>
  <si>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</si>
  <si>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</si>
  <si>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</si>
  <si>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</si>
  <si>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</si>
  <si>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</si>
  <si>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</si>
  <si>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</si>
  <si>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</si>
  <si>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</si>
  <si>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</si>
  <si>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</si>
  <si>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</si>
  <si>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</si>
  <si>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</si>
  <si>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</si>
  <si>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</si>
  <si>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</si>
  <si>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</si>
  <si>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</si>
  <si>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</si>
  <si>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</si>
  <si>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</si>
  <si>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</si>
  <si>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</si>
  <si>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</si>
  <si>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</si>
  <si>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</si>
  <si>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</si>
  <si>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</si>
  <si>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</si>
  <si>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</si>
  <si>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</si>
  <si>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</si>
  <si>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</si>
  <si>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</si>
  <si>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</si>
  <si>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</si>
  <si>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</si>
  <si>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</si>
  <si>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</si>
  <si>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</si>
  <si>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</si>
  <si>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</si>
  <si>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</si>
  <si>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</si>
  <si>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</si>
  <si>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</si>
  <si>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</si>
  <si>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</si>
  <si>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</si>
  <si>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</si>
  <si>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</si>
  <si>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</si>
  <si>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</si>
  <si>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</si>
  <si>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</si>
  <si>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</si>
  <si>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</si>
  <si>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</si>
  <si>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</si>
  <si>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</si>
  <si>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</si>
  <si>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</si>
  <si>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</si>
  <si>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</si>
  <si>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</si>
  <si>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</si>
  <si>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</si>
  <si>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</si>
  <si>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</si>
  <si>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</si>
  <si>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</si>
  <si>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</si>
  <si>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</si>
  <si>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</si>
  <si>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</si>
  <si>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</si>
  <si>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</si>
  <si>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</si>
  <si>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</si>
  <si>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</si>
  <si>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</si>
  <si>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</si>
  <si>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</si>
  <si>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</si>
  <si>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</si>
  <si>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</si>
  <si>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</si>
  <si>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</si>
  <si>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</si>
  <si>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</si>
  <si>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</si>
  <si>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</si>
  <si>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</si>
  <si>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</si>
  <si>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</si>
  <si>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</si>
  <si>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</si>
  <si>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</si>
  <si>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</si>
  <si>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</si>
  <si>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</si>
  <si>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</si>
  <si>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</si>
  <si>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</si>
  <si>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</si>
  <si>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</si>
  <si>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</si>
  <si>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</si>
  <si>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</si>
  <si>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</si>
  <si>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</si>
  <si>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</si>
  <si>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</si>
  <si>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</si>
  <si>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</si>
  <si>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</si>
  <si>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</si>
  <si>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</si>
  <si>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</si>
  <si>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</si>
  <si>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</si>
  <si>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</si>
  <si>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</si>
  <si>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</si>
  <si>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</si>
  <si>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</si>
  <si>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</si>
  <si>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</si>
  <si>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</si>
  <si>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</si>
  <si>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</si>
  <si>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</si>
  <si>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</si>
  <si>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</si>
  <si>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</si>
  <si>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</si>
  <si>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</si>
  <si>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</si>
  <si>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</si>
  <si>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</si>
  <si>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</si>
  <si>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</si>
  <si>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</si>
  <si>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</si>
  <si>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</si>
  <si>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</si>
  <si>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</si>
  <si>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</si>
  <si>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</si>
  <si>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</si>
  <si>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</si>
  <si>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</si>
  <si>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</si>
  <si>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</si>
  <si>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</si>
  <si>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</si>
  <si>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</si>
  <si>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</si>
  <si>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</si>
  <si>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</si>
  <si>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</si>
  <si>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</si>
  <si>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</si>
  <si>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</si>
  <si>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</si>
  <si>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</si>
  <si>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</si>
  <si>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</si>
  <si>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</si>
  <si>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</si>
  <si>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</si>
  <si>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</si>
  <si>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</si>
  <si>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</si>
  <si>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</si>
  <si>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</si>
  <si>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</si>
  <si>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</si>
  <si>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</si>
  <si>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</si>
  <si>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</si>
  <si>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</si>
  <si>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</si>
  <si>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</si>
  <si>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</si>
  <si>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</si>
  <si>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</si>
  <si>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</si>
  <si>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</si>
  <si>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</si>
  <si>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</si>
  <si>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</si>
  <si>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</si>
  <si>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</si>
  <si>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</si>
  <si>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</si>
  <si>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</si>
  <si>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</si>
  <si>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</si>
  <si>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</si>
  <si>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</si>
  <si>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</si>
  <si>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</si>
  <si>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</si>
  <si>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</si>
  <si>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</si>
  <si>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</si>
  <si>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</si>
  <si>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</si>
  <si>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</si>
  <si>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</si>
  <si>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</si>
  <si>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</si>
  <si>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</si>
  <si>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</si>
  <si>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</si>
  <si>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</si>
  <si>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</si>
  <si>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</si>
  <si>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</si>
  <si>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</si>
  <si>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</si>
  <si>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</si>
  <si>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</si>
  <si>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</si>
  <si>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</si>
  <si>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</si>
  <si>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</si>
  <si>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</si>
  <si>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</si>
  <si>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</si>
  <si>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</si>
  <si>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</si>
  <si>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</si>
  <si>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</si>
  <si>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</si>
  <si>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</si>
  <si>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</si>
  <si>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</si>
  <si>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</si>
  <si>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</si>
  <si>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</si>
  <si>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</si>
  <si>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</si>
  <si>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</si>
  <si>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</si>
  <si>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</si>
  <si>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</si>
  <si>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</si>
  <si>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</si>
  <si>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</si>
  <si>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</si>
  <si>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</si>
  <si>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</si>
  <si>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</si>
  <si>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</si>
  <si>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</si>
  <si>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</si>
  <si>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</si>
  <si>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</si>
  <si>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</si>
  <si>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</si>
  <si>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</si>
  <si>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</si>
  <si>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</si>
  <si>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</si>
  <si>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</si>
  <si>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</si>
  <si>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</si>
  <si>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</si>
  <si>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</si>
  <si>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</si>
  <si>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</si>
  <si>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</si>
  <si>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</si>
  <si>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</si>
  <si>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</si>
  <si>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</si>
  <si>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</si>
  <si>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</si>
  <si>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</si>
  <si>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</si>
  <si>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</si>
  <si>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</si>
  <si>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</si>
  <si>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</si>
  <si>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</si>
  <si>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</si>
  <si>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</si>
  <si>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</si>
  <si>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</si>
  <si>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</si>
  <si>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</si>
  <si>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</si>
  <si>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</si>
  <si>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</si>
  <si>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</si>
  <si>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</si>
  <si>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</si>
  <si>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</si>
  <si>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</si>
  <si>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</si>
  <si>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</si>
  <si>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</si>
  <si>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</si>
  <si>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</si>
  <si>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</si>
  <si>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</si>
  <si>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</si>
  <si>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</si>
  <si>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</si>
  <si>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</si>
  <si>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</si>
  <si>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</si>
  <si>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</si>
  <si>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</si>
  <si>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</si>
  <si>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</si>
  <si>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</si>
  <si>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</si>
  <si>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</si>
  <si>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</si>
  <si>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</si>
  <si>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</si>
  <si>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</si>
  <si>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</si>
  <si>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</si>
  <si>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</si>
  <si>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</si>
  <si>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</si>
  <si>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</si>
  <si>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</si>
  <si>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</si>
  <si>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</si>
  <si>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</si>
  <si>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</si>
  <si>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</si>
  <si>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</si>
  <si>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</si>
  <si>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</si>
  <si>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</si>
  <si>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</si>
  <si>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</si>
  <si>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</si>
  <si>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</si>
  <si>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</si>
  <si>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</si>
  <si>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</si>
  <si>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</si>
  <si>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</si>
  <si>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</si>
  <si>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</si>
  <si>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</si>
  <si>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</si>
  <si>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</si>
  <si>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</si>
  <si>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</si>
  <si>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</si>
  <si>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</si>
  <si>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</si>
  <si>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</si>
  <si>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</si>
  <si>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</si>
  <si>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</si>
  <si>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</si>
  <si>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</si>
  <si>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</si>
  <si>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</si>
  <si>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</si>
  <si>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</si>
  <si>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</si>
  <si>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</si>
  <si>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</si>
  <si>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</si>
  <si>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</si>
  <si>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</si>
  <si>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</si>
  <si>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</si>
  <si>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</si>
  <si>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</si>
  <si>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</si>
  <si>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</si>
  <si>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</si>
  <si>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</si>
  <si>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</si>
  <si>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</si>
  <si>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</si>
  <si>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</si>
  <si>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</si>
  <si>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</si>
  <si>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</si>
  <si>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</si>
  <si>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</si>
  <si>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</si>
  <si>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</si>
  <si>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</si>
  <si>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</si>
  <si>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</si>
  <si>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</si>
  <si>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</si>
  <si>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</si>
  <si>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</si>
  <si>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</si>
  <si>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</si>
  <si>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</si>
  <si>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</si>
  <si>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</si>
  <si>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</si>
  <si>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</si>
  <si>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</si>
  <si>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</si>
  <si>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</si>
  <si>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</si>
  <si>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</si>
  <si>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</si>
  <si>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</si>
  <si>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</si>
  <si>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</si>
  <si>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</si>
  <si>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</si>
  <si>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</si>
  <si>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</si>
  <si>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</si>
  <si>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</si>
  <si>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</si>
  <si>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</si>
  <si>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</si>
  <si>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</si>
  <si>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</si>
  <si>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</si>
  <si>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</si>
  <si>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</si>
  <si>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</si>
  <si>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</si>
  <si>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</si>
  <si>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</si>
  <si>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</si>
  <si>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</si>
  <si>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</si>
  <si>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</si>
  <si>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</si>
  <si>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</si>
  <si>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</si>
  <si>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</si>
  <si>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</si>
  <si>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</si>
  <si>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</si>
  <si>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</si>
  <si>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</si>
  <si>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</si>
  <si>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</si>
  <si>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</si>
  <si>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</si>
  <si>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</si>
  <si>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</si>
  <si>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</si>
  <si>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</si>
  <si>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</si>
  <si>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</si>
  <si>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</si>
  <si>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</si>
  <si>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</si>
  <si>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</si>
  <si>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</si>
  <si>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</si>
  <si>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</si>
  <si>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</si>
  <si>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</si>
  <si>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</si>
  <si>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</si>
  <si>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</si>
  <si>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</si>
  <si>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</si>
  <si>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</si>
  <si>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</si>
  <si>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</si>
  <si>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</si>
  <si>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</si>
  <si>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</si>
  <si>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</si>
  <si>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</si>
  <si>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</si>
  <si>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</si>
  <si>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</si>
  <si>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</si>
  <si>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</si>
  <si>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</si>
  <si>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</si>
  <si>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</si>
  <si>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</si>
  <si>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</si>
  <si>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</si>
  <si>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</si>
  <si>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</si>
  <si>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</si>
  <si>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</si>
  <si>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</si>
  <si>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</si>
  <si>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</si>
  <si>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</si>
  <si>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</si>
  <si>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</si>
  <si>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</si>
  <si>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</si>
  <si>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</si>
  <si>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</si>
  <si>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</si>
  <si>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</si>
  <si>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</si>
  <si>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</si>
  <si>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</si>
  <si>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</si>
  <si>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</si>
  <si>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</si>
  <si>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</si>
  <si>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</si>
  <si>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</si>
  <si>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</si>
  <si>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</si>
  <si>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</si>
  <si>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</si>
  <si>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</si>
  <si>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</si>
  <si>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</si>
  <si>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</si>
  <si>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</si>
  <si>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</si>
  <si>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</si>
  <si>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</si>
  <si>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</si>
  <si>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</si>
  <si>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</si>
  <si>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</si>
  <si>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</si>
  <si>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</si>
  <si>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</si>
  <si>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</si>
  <si>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</si>
  <si>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</si>
  <si>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</si>
  <si>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</si>
  <si>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</si>
  <si>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</si>
  <si>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</si>
  <si>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</si>
  <si>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</si>
  <si>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</si>
  <si>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</si>
  <si>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</si>
  <si>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</si>
  <si>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</si>
  <si>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</si>
  <si>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</si>
  <si>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</si>
  <si>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</si>
  <si>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</si>
  <si>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</si>
  <si>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</si>
  <si>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</si>
  <si>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</si>
  <si>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</si>
  <si>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</si>
  <si>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</si>
  <si>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</si>
  <si>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</si>
  <si>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</si>
  <si>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</si>
  <si>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</si>
  <si>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</si>
  <si>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</si>
  <si>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</si>
  <si>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</si>
  <si>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</si>
  <si>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</si>
  <si>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</si>
  <si>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</si>
  <si>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</si>
  <si>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</si>
  <si>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</si>
  <si>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</si>
  <si>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</si>
  <si>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</si>
  <si>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</si>
  <si>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</si>
  <si>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</si>
  <si>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</si>
  <si>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</si>
  <si>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</si>
  <si>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</si>
  <si>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</si>
  <si>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</si>
  <si>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</si>
  <si>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</si>
  <si>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</si>
  <si>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</si>
  <si>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</si>
  <si>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</si>
  <si>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</si>
  <si>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</si>
  <si>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</si>
  <si>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</si>
  <si>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</si>
  <si>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</si>
  <si>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</si>
  <si>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</si>
  <si>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</si>
  <si>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</si>
  <si>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</si>
  <si>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</si>
  <si>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</si>
  <si>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</si>
  <si>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</si>
  <si>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</si>
  <si>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</si>
  <si>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</si>
  <si>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</si>
  <si>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</si>
  <si>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</si>
  <si>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</si>
  <si>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</si>
  <si>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</si>
  <si>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</si>
  <si>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</si>
  <si>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</si>
  <si>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</si>
  <si>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</si>
  <si>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</si>
  <si>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</si>
  <si>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</si>
  <si>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</si>
  <si>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</si>
  <si>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</si>
  <si>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</si>
  <si>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</si>
  <si>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</si>
  <si>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</si>
  <si>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</si>
  <si>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</si>
  <si>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</si>
  <si>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</si>
  <si>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</si>
  <si>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</si>
  <si>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</si>
  <si>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</si>
  <si>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</si>
  <si>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</si>
  <si>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</si>
  <si>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</si>
  <si>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</si>
  <si>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</si>
  <si>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</si>
  <si>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</si>
  <si>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</si>
  <si>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</si>
  <si>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</si>
  <si>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</si>
  <si>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</si>
  <si>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</si>
  <si>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</si>
  <si>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</si>
  <si>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</si>
  <si>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</si>
  <si>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</si>
  <si>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</si>
  <si>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</si>
  <si>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</si>
  <si>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</si>
  <si>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</si>
  <si>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</si>
  <si>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</si>
  <si>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</si>
  <si>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</si>
  <si>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</si>
  <si>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</si>
  <si>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</si>
  <si>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</si>
  <si>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</si>
  <si>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</si>
  <si>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</si>
  <si>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</si>
  <si>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</si>
  <si>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</si>
  <si>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</si>
  <si>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</si>
  <si>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</si>
  <si>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</si>
  <si>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</si>
  <si>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</si>
  <si>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</si>
  <si>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</si>
  <si>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</si>
  <si>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</si>
  <si>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</si>
  <si>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</si>
  <si>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</si>
  <si>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</si>
  <si>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</si>
  <si>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</si>
  <si>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</si>
  <si>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</si>
  <si>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</si>
  <si>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</si>
  <si>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</si>
  <si>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</si>
  <si>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</si>
  <si>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</si>
  <si>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</si>
  <si>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</si>
  <si>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</si>
  <si>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</si>
  <si>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</si>
  <si>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</si>
  <si>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</si>
  <si>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</si>
  <si>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</si>
  <si>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</si>
  <si>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</si>
  <si>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</si>
  <si>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</si>
  <si>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</si>
  <si>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</si>
  <si>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</si>
  <si>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</si>
  <si>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</si>
  <si>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</si>
  <si>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</si>
  <si>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</si>
  <si>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</si>
  <si>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</si>
  <si>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</si>
  <si>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</si>
  <si>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</si>
  <si>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</si>
  <si>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</si>
  <si>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</si>
  <si>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</si>
  <si>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</si>
  <si>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</si>
  <si>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</si>
  <si>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</si>
  <si>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</si>
  <si>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</si>
  <si>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</si>
  <si>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</si>
  <si>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</si>
  <si>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</si>
  <si>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</si>
  <si>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</si>
  <si>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</si>
  <si>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</si>
  <si>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</si>
  <si>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</si>
  <si>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</si>
  <si>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</si>
  <si>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</si>
  <si>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</si>
  <si>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</si>
  <si>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</si>
  <si>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</si>
  <si>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</si>
  <si>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</si>
  <si>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</si>
  <si>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</si>
  <si>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</si>
  <si>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</si>
  <si>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</si>
  <si>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</si>
  <si>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</si>
  <si>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</si>
  <si>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</si>
  <si>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</si>
  <si>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</si>
  <si>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</si>
  <si>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</si>
  <si>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</si>
  <si>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</si>
  <si>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</si>
  <si>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</si>
  <si>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</si>
  <si>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</si>
  <si>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</si>
  <si>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</si>
  <si>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</si>
  <si>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</si>
  <si>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</si>
  <si>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</si>
  <si>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</si>
  <si>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</si>
  <si>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</si>
  <si>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</si>
  <si>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</si>
  <si>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</si>
  <si>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</si>
  <si>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</si>
  <si>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</si>
  <si>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</si>
  <si>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</si>
  <si>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</si>
  <si>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</si>
  <si>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</si>
  <si>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</si>
  <si>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</si>
  <si>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</si>
  <si>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</si>
  <si>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</si>
  <si>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</si>
  <si>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</si>
  <si>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</si>
  <si>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</si>
  <si>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</si>
  <si>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</si>
  <si>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</si>
  <si>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</si>
  <si>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</si>
  <si>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</si>
  <si>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</si>
  <si>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</si>
  <si>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</si>
  <si>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</si>
  <si>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</si>
  <si>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</si>
  <si>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</si>
  <si>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</si>
  <si>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</si>
  <si>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</si>
  <si>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</si>
  <si>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</si>
  <si>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</si>
  <si>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</si>
  <si>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</si>
  <si>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</si>
  <si>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</si>
  <si>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</si>
  <si>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</si>
  <si>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</si>
  <si>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</si>
  <si>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</si>
  <si>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</si>
  <si>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</si>
  <si>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</si>
  <si>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</si>
  <si>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</si>
  <si>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</si>
  <si>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</si>
  <si>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</si>
  <si>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</si>
  <si>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</si>
  <si>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</si>
  <si>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</si>
  <si>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</si>
  <si>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</si>
  <si>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</si>
  <si>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</si>
  <si>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</si>
  <si>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</si>
  <si>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</si>
  <si>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</si>
  <si>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</si>
  <si>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</si>
  <si>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</si>
  <si>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</si>
  <si>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</si>
  <si>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</si>
  <si>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</si>
  <si>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</si>
  <si>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</si>
  <si>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</si>
  <si>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</si>
  <si>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</si>
  <si>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</si>
  <si>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</si>
  <si>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</si>
  <si>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</si>
  <si>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</si>
  <si>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</si>
  <si>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</si>
  <si>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</si>
  <si>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</si>
  <si>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</si>
  <si>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</si>
  <si>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</si>
  <si>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</si>
  <si>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</si>
  <si>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</si>
  <si>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</si>
  <si>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</si>
  <si>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</si>
  <si>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</si>
  <si>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</si>
  <si>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</si>
  <si>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</si>
  <si>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</si>
  <si>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</si>
  <si>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</si>
  <si>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</si>
  <si>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</si>
  <si>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</si>
  <si>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</si>
  <si>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</si>
  <si>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</si>
  <si>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</si>
  <si>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</si>
  <si>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</si>
  <si>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</si>
  <si>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</si>
  <si>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</si>
  <si>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</si>
  <si>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</si>
  <si>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</si>
  <si>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</si>
  <si>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</si>
  <si>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</si>
  <si>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</si>
  <si>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</si>
  <si>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</si>
  <si>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</si>
  <si>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</si>
  <si>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</si>
  <si>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</si>
  <si>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</si>
  <si>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</si>
  <si>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</si>
  <si>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</si>
  <si>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</si>
  <si>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</si>
  <si>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</si>
  <si>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</si>
  <si>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</si>
  <si>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</si>
  <si>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</si>
  <si>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</si>
  <si>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</si>
  <si>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</si>
  <si>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</si>
  <si>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</si>
  <si>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</si>
  <si>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</si>
  <si>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</si>
  <si>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</si>
  <si>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</si>
  <si>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</si>
  <si>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</si>
  <si>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</si>
  <si>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</si>
  <si>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</si>
  <si>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</si>
  <si>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</si>
  <si>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</si>
  <si>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</si>
  <si>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</si>
  <si>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</si>
  <si>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</si>
  <si>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</si>
  <si>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</si>
  <si>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</si>
  <si>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</si>
  <si>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</si>
  <si>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</si>
  <si>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</si>
  <si>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</si>
  <si>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</si>
  <si>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</si>
  <si>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</si>
  <si>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</si>
  <si>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</si>
  <si>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</si>
  <si>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</si>
  <si>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</si>
  <si>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</si>
  <si>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</si>
  <si>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</si>
  <si>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</si>
  <si>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</si>
  <si>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</si>
  <si>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</si>
  <si>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</si>
  <si>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</si>
  <si>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</si>
  <si>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</si>
  <si>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</si>
  <si>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</si>
  <si>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</si>
  <si>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</si>
  <si>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</si>
  <si>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</si>
  <si>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</si>
  <si>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</si>
  <si>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</si>
  <si>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</si>
  <si>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</si>
  <si>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</si>
  <si>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</si>
  <si>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</si>
  <si>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</si>
  <si>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</si>
  <si>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</si>
  <si>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</si>
  <si>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</si>
  <si>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</si>
  <si>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</si>
  <si>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</si>
  <si>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</si>
  <si>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</si>
  <si>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</si>
  <si>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</si>
  <si>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</si>
  <si>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</si>
  <si>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</si>
  <si>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</si>
  <si>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</si>
  <si>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</si>
  <si>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</si>
  <si>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</si>
  <si>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</si>
  <si>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</si>
  <si>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</si>
  <si>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</si>
  <si>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</si>
  <si>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</si>
  <si>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</si>
  <si>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</si>
  <si>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</si>
  <si>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</si>
  <si>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</si>
  <si>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</si>
  <si>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</si>
  <si>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</si>
  <si>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</si>
  <si>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</si>
  <si>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</si>
  <si>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</si>
  <si>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</si>
  <si>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</si>
  <si>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</si>
  <si>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</si>
  <si>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</si>
  <si>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</si>
  <si>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</si>
  <si>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</si>
  <si>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</si>
  <si>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</si>
  <si>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</si>
  <si>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</si>
  <si>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</si>
  <si>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</si>
  <si>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</si>
  <si>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</si>
  <si>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</si>
  <si>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</si>
  <si>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</si>
  <si>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</si>
  <si>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</si>
  <si>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</si>
  <si>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</si>
  <si>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</si>
  <si>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</si>
  <si>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</si>
  <si>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</si>
  <si>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</si>
  <si>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</si>
  <si>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</si>
  <si>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</si>
  <si>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</si>
  <si>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</si>
  <si>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</si>
  <si>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</si>
  <si>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</si>
  <si>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</si>
  <si>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</si>
  <si>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</si>
  <si>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</si>
  <si>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</si>
  <si>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</si>
  <si>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</si>
  <si>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</si>
  <si>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</si>
  <si>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</si>
  <si>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</si>
  <si>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</si>
  <si>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</si>
  <si>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</si>
  <si>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</si>
  <si>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</si>
  <si>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</si>
  <si>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</si>
  <si>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</si>
  <si>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</si>
  <si>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</si>
  <si>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</si>
  <si>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</si>
  <si>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</si>
  <si>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</si>
  <si>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</si>
  <si>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</si>
  <si>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</si>
  <si>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</si>
  <si>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</si>
  <si>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</si>
  <si>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</si>
  <si>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</si>
  <si>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</si>
  <si>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</si>
  <si>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</si>
  <si>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</si>
  <si>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</si>
  <si>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</si>
  <si>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</si>
  <si>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</si>
  <si>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</si>
  <si>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</si>
  <si>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</si>
  <si>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</si>
  <si>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</si>
  <si>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</si>
  <si>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</si>
  <si>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</si>
  <si>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</si>
  <si>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</si>
  <si>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</si>
  <si>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</si>
  <si>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</si>
  <si>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</si>
  <si>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</si>
  <si>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</si>
  <si>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</si>
  <si>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</si>
  <si>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</si>
  <si>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</si>
  <si>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</si>
  <si>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</si>
  <si>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</si>
  <si>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</si>
  <si>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</si>
  <si>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</si>
  <si>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</si>
  <si>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</si>
  <si>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</si>
  <si>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</si>
  <si>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</si>
  <si>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</si>
  <si>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</si>
  <si>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</si>
  <si>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</si>
  <si>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</si>
  <si>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</si>
  <si>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</si>
  <si>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</si>
  <si>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</si>
  <si>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</si>
  <si>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</si>
  <si>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</si>
  <si>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</si>
  <si>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</si>
  <si>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</si>
  <si>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</si>
  <si>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</si>
  <si>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</si>
  <si>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</si>
  <si>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</si>
  <si>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</si>
  <si>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</si>
  <si>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</si>
  <si>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</si>
  <si>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</si>
  <si>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</si>
  <si>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</si>
  <si>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</si>
  <si>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</si>
  <si>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</si>
  <si>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</si>
  <si>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</si>
  <si>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</si>
  <si>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</si>
  <si>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</si>
  <si>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</si>
  <si>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</si>
  <si>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</si>
  <si>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</si>
  <si>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</si>
  <si>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</si>
  <si>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</si>
  <si>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</si>
  <si>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</si>
  <si>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</si>
  <si>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</si>
  <si>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</si>
  <si>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</si>
  <si>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</si>
  <si>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</si>
  <si>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</si>
  <si>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</si>
  <si>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</si>
  <si>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</si>
  <si>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</si>
  <si>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</si>
  <si>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</si>
  <si>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</si>
  <si>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</si>
  <si>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</si>
  <si>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</si>
  <si>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</si>
  <si>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</si>
  <si>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</si>
  <si>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</si>
  <si>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</si>
  <si>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</si>
  <si>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</si>
  <si>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</si>
  <si>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</si>
  <si>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</si>
  <si>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</si>
  <si>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</si>
  <si>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</si>
  <si>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</si>
  <si>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</si>
  <si>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</si>
  <si>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</si>
  <si>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</si>
  <si>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</si>
  <si>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</si>
  <si>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</si>
  <si>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</si>
  <si>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</si>
  <si>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</si>
  <si>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</si>
  <si>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</si>
  <si>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</si>
  <si>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</si>
  <si>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</si>
  <si>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</si>
  <si>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</si>
  <si>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</si>
  <si>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</si>
  <si>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</si>
  <si>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</si>
  <si>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</si>
  <si>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</si>
  <si>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</si>
  <si>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</si>
  <si>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</si>
  <si>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</si>
  <si>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</si>
  <si>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</si>
  <si>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</si>
  <si>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</si>
  <si>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</si>
  <si>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</si>
  <si>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</si>
  <si>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</si>
  <si>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</si>
  <si>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</si>
  <si>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</si>
  <si>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</si>
  <si>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</si>
  <si>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</si>
  <si>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</si>
  <si>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</si>
  <si>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</si>
  <si>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</si>
  <si>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</si>
  <si>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</si>
  <si>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</si>
  <si>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</si>
  <si>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</si>
  <si>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</si>
  <si>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</si>
  <si>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</si>
  <si>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</si>
  <si>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</si>
  <si>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</si>
  <si>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</si>
  <si>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</si>
  <si>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</si>
  <si>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</si>
  <si>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</si>
  <si>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</si>
  <si>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</si>
  <si>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</si>
  <si>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</si>
  <si>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</si>
  <si>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</si>
  <si>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</si>
  <si>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</si>
  <si>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</si>
  <si>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</si>
  <si>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</si>
  <si>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</si>
  <si>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</si>
  <si>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</si>
  <si>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</si>
  <si>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</si>
  <si>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</si>
  <si>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</si>
  <si>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</si>
  <si>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</si>
  <si>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</si>
  <si>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</si>
  <si>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</si>
  <si>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</si>
  <si>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</si>
  <si>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</si>
  <si>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</si>
  <si>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</si>
  <si>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</si>
  <si>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</si>
  <si>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</si>
  <si>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</si>
  <si>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</si>
  <si>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</si>
  <si>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</si>
  <si>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</si>
  <si>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</si>
  <si>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</si>
  <si>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</si>
  <si>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</si>
  <si>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</si>
  <si>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</si>
  <si>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</si>
  <si>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</si>
  <si>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</si>
  <si>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</si>
  <si>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</si>
  <si>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</si>
  <si>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</si>
  <si>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</si>
  <si>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</si>
  <si>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</si>
  <si>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</si>
  <si>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</si>
  <si>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</si>
  <si>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</si>
  <si>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</si>
  <si>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</si>
  <si>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</si>
  <si>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</si>
  <si>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</si>
  <si>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</si>
  <si>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</si>
  <si>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</si>
  <si>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</si>
  <si>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</si>
  <si>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</si>
  <si>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</si>
  <si>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</si>
  <si>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</si>
  <si>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</si>
  <si>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</si>
  <si>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</si>
  <si>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</si>
  <si>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</si>
  <si>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</si>
  <si>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</si>
  <si>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</si>
  <si>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</si>
  <si>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</si>
  <si>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</si>
  <si>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</si>
  <si>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</si>
  <si>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</si>
  <si>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</si>
  <si>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</si>
  <si>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</si>
  <si>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</si>
  <si>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</si>
  <si>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</si>
  <si>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</si>
  <si>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</si>
  <si>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</si>
  <si>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</si>
  <si>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</si>
  <si>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</si>
  <si>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</si>
  <si>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</si>
  <si>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</si>
  <si>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</si>
  <si>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</si>
  <si>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</si>
  <si>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</si>
  <si>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</si>
  <si>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</si>
  <si>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</si>
  <si>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</si>
  <si>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</si>
  <si>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</si>
  <si>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</si>
  <si>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</si>
  <si>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</si>
  <si>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</si>
  <si>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</si>
  <si>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</si>
  <si>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</si>
  <si>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</si>
  <si>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</si>
  <si>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</si>
  <si>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</si>
  <si>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</si>
  <si>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</si>
  <si>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</si>
  <si>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</si>
  <si>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</si>
  <si>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</si>
  <si>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</si>
  <si>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</si>
  <si>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</si>
  <si>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</si>
  <si>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</si>
  <si>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</si>
  <si>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</si>
  <si>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</si>
  <si>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</si>
  <si>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</si>
  <si>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</si>
  <si>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</si>
  <si>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</si>
  <si>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</si>
  <si>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</si>
  <si>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</si>
  <si>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</si>
  <si>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</si>
  <si>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</si>
  <si>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</si>
  <si>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</si>
  <si>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</si>
  <si>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</si>
  <si>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</si>
  <si>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</si>
  <si>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</si>
  <si>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</si>
  <si>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</si>
  <si>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</si>
  <si>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</si>
  <si>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</si>
  <si>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</si>
  <si>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</si>
  <si>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</si>
  <si>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</si>
  <si>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</si>
  <si>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</si>
  <si>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</si>
  <si>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</si>
  <si>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</si>
  <si>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</si>
  <si>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</si>
  <si>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</si>
  <si>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</si>
  <si>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</si>
  <si>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</si>
  <si>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</si>
  <si>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</si>
  <si>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</si>
  <si>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</si>
  <si>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</si>
  <si>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</si>
  <si>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</si>
  <si>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</si>
  <si>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</si>
  <si>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</si>
  <si>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</si>
  <si>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</si>
  <si>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</si>
  <si>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</si>
  <si>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</si>
  <si>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</si>
  <si>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</si>
  <si>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</si>
  <si>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</si>
  <si>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</si>
  <si>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</si>
  <si>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</si>
  <si>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</si>
  <si>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</si>
  <si>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</si>
  <si>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</si>
  <si>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</si>
  <si>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</si>
  <si>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</si>
  <si>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</si>
  <si>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</si>
  <si>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</si>
  <si>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</si>
  <si>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</si>
  <si>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</si>
  <si>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</si>
  <si>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</si>
  <si>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</si>
  <si>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</si>
  <si>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</si>
  <si>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</si>
  <si>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</si>
  <si>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</si>
  <si>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</si>
  <si>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</si>
  <si>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</si>
  <si>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</si>
  <si>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</si>
  <si>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</si>
  <si>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</si>
  <si>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</si>
  <si>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</si>
  <si>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</si>
  <si>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</si>
  <si>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</si>
  <si>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</si>
  <si>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</si>
  <si>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</si>
  <si>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</si>
  <si>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</si>
  <si>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</si>
  <si>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</si>
  <si>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</si>
  <si>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</si>
  <si>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</si>
  <si>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</si>
  <si>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</si>
  <si>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</si>
  <si>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</si>
  <si>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</si>
  <si>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</si>
  <si>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</si>
  <si>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</si>
  <si>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</si>
  <si>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</si>
  <si>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</si>
  <si>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</si>
  <si>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</si>
  <si>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</si>
  <si>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</si>
  <si>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</si>
  <si>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</si>
  <si>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</si>
  <si>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</si>
  <si>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</si>
  <si>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</si>
  <si>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</si>
  <si>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</si>
  <si>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</si>
  <si>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</si>
  <si>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</si>
  <si>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</si>
  <si>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</si>
  <si>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</si>
  <si>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</si>
  <si>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</si>
  <si>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</si>
  <si>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</si>
  <si>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</si>
  <si>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</si>
  <si>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</si>
  <si>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</si>
  <si>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</si>
  <si>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</si>
  <si>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</si>
  <si>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</si>
  <si>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</si>
  <si>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</si>
  <si>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</si>
  <si>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</si>
  <si>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</si>
  <si>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</si>
  <si>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</si>
  <si>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</si>
  <si>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</si>
  <si>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</si>
  <si>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</si>
  <si>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</si>
  <si>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</si>
  <si>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</si>
  <si>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</si>
  <si>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</si>
  <si>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</si>
  <si>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</si>
  <si>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</si>
  <si>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</si>
  <si>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</si>
  <si>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</si>
  <si>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</si>
  <si>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</si>
  <si>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</si>
  <si>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</si>
  <si>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</si>
  <si>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</si>
  <si>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</si>
  <si>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</si>
  <si>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</si>
  <si>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</si>
  <si>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</si>
  <si>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</si>
  <si>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</si>
  <si>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</si>
  <si>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</si>
  <si>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</si>
  <si>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</si>
  <si>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</si>
  <si>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</si>
  <si>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</si>
  <si>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</si>
  <si>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</si>
  <si>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</si>
  <si>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</si>
  <si>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</si>
  <si>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</si>
  <si>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</si>
  <si>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</si>
  <si>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</si>
  <si>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</si>
  <si>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</si>
  <si>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</si>
  <si>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</si>
  <si>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</si>
  <si>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</si>
  <si>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</si>
  <si>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</si>
  <si>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</si>
  <si>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</si>
  <si>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</si>
  <si>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</si>
  <si>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</si>
  <si>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</si>
  <si>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</si>
  <si>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</si>
  <si>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</si>
  <si>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</si>
  <si>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</si>
  <si>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</si>
  <si>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</si>
  <si>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</si>
  <si>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</si>
  <si>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</si>
  <si>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</si>
  <si>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</si>
  <si>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</si>
  <si>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</si>
  <si>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</si>
  <si>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</si>
  <si>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</si>
  <si>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</si>
  <si>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</si>
  <si>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</si>
  <si>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</si>
  <si>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</si>
  <si>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</si>
  <si>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</si>
  <si>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</si>
  <si>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</si>
  <si>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</si>
  <si>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</si>
  <si>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</si>
  <si>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</si>
  <si>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</si>
  <si>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</si>
  <si>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</si>
  <si>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</si>
  <si>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</si>
  <si>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</si>
  <si>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</si>
  <si>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</si>
  <si>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</si>
  <si>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</si>
  <si>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</si>
  <si>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</si>
  <si>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</si>
  <si>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</si>
  <si>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</si>
  <si>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</si>
  <si>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</si>
  <si>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</si>
  <si>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</si>
  <si>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</si>
  <si>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</si>
  <si>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</si>
  <si>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</si>
  <si>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</si>
  <si>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</si>
  <si>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</si>
  <si>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</si>
  <si>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</si>
  <si>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</si>
  <si>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</si>
  <si>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</si>
  <si>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</si>
  <si>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</si>
  <si>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</si>
  <si>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</si>
  <si>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</si>
  <si>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</si>
  <si>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</si>
  <si>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</si>
  <si>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</si>
  <si>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</si>
  <si>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</si>
  <si>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</si>
  <si>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</si>
  <si>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</si>
  <si>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</si>
  <si>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</si>
  <si>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</si>
  <si>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</si>
  <si>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</si>
  <si>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</si>
  <si>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</si>
  <si>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</si>
  <si>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</si>
  <si>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</si>
  <si>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</si>
  <si>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</si>
  <si>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</si>
  <si>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</si>
  <si>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</si>
  <si>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</si>
  <si>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</si>
  <si>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</si>
  <si>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</si>
  <si>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</si>
  <si>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</si>
  <si>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</si>
  <si>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</si>
  <si>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</si>
  <si>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</si>
  <si>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</si>
  <si>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</si>
  <si>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</si>
  <si>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</si>
  <si>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</si>
  <si>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</si>
  <si>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</si>
  <si>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</si>
  <si>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</si>
  <si>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</si>
  <si>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</si>
  <si>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</si>
  <si>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</si>
  <si>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</si>
  <si>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</si>
  <si>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</si>
  <si>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</si>
  <si>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</si>
  <si>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</si>
  <si>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</si>
  <si>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</si>
  <si>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</si>
  <si>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</si>
  <si>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</si>
  <si>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</si>
  <si>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</si>
  <si>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</si>
  <si>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</si>
  <si>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</si>
  <si>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</si>
  <si>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</si>
  <si>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</si>
  <si>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</si>
  <si>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</si>
  <si>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</si>
  <si>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</si>
  <si>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</si>
  <si>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</si>
  <si>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</si>
  <si>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</si>
  <si>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</si>
  <si>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</si>
  <si>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</si>
  <si>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</si>
  <si>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</si>
  <si>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</si>
  <si>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</si>
  <si>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</si>
  <si>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</si>
  <si>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</si>
  <si>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</si>
  <si>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</si>
  <si>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</si>
  <si>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</si>
  <si>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</si>
  <si>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</si>
  <si>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</si>
  <si>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</si>
  <si>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</si>
  <si>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</si>
  <si>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</si>
  <si>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</si>
  <si>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</si>
  <si>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</si>
  <si>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</si>
  <si>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</si>
  <si>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</si>
  <si>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</si>
  <si>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</si>
  <si>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</si>
  <si>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</si>
  <si>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</si>
  <si>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</si>
  <si>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</si>
  <si>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</si>
  <si>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</si>
  <si>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</si>
  <si>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</si>
  <si>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</si>
  <si>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</si>
  <si>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</si>
  <si>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</si>
  <si>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</si>
  <si>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</si>
  <si>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</si>
  <si>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</si>
  <si>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</si>
  <si>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</si>
  <si>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</si>
  <si>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</si>
  <si>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</si>
  <si>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</si>
  <si>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</si>
  <si>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</si>
  <si>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</si>
  <si>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</si>
  <si>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</si>
  <si>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</si>
  <si>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</si>
  <si>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</si>
  <si>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</si>
  <si>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</si>
  <si>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</si>
  <si>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</si>
  <si>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</si>
  <si>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</si>
  <si>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</si>
  <si>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</si>
  <si>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</si>
  <si>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</si>
  <si>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</si>
  <si>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</si>
  <si>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</si>
  <si>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</si>
  <si>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</si>
  <si>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</si>
  <si>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</si>
  <si>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</si>
  <si>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</si>
  <si>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</si>
  <si>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</si>
  <si>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</si>
  <si>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</si>
  <si>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</si>
  <si>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</si>
  <si>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</si>
  <si>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</si>
  <si>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</si>
  <si>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</si>
  <si>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</si>
  <si>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</si>
  <si>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</si>
  <si>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</si>
  <si>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</si>
  <si>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</si>
  <si>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16770-16800</t>
  </si>
  <si>
    <t>18000-18500</t>
  </si>
  <si>
    <t>640-643</t>
  </si>
  <si>
    <t>670-680</t>
  </si>
  <si>
    <t>Profit of Rs.26/-</t>
  </si>
  <si>
    <t>Loss of Rs.65/-</t>
  </si>
  <si>
    <t>Part Profit of Rs.46/-</t>
  </si>
  <si>
    <t>365-368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</si>
  <si>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</si>
  <si>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</si>
  <si>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</si>
  <si>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</si>
  <si>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</si>
  <si>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</si>
  <si>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</si>
  <si>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</si>
  <si>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</si>
  <si>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</si>
  <si>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</si>
  <si>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</si>
  <si>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</si>
  <si>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</si>
  <si>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</si>
  <si>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</si>
  <si>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</si>
  <si>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</si>
  <si>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1130-1140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</si>
  <si>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</si>
  <si>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</si>
  <si>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</si>
  <si>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</si>
  <si>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</si>
  <si>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</si>
  <si>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</si>
  <si>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</si>
  <si>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</si>
  <si>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</si>
  <si>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</si>
  <si>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</si>
  <si>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</si>
  <si>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</si>
  <si>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</si>
  <si>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CBPL</t>
  </si>
  <si>
    <t>GRAVITON RESEARCH CAPITAL LLP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</si>
  <si>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</si>
  <si>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</si>
  <si>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</si>
  <si>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</si>
  <si>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</si>
  <si>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</si>
  <si>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</si>
  <si>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</si>
  <si>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</si>
  <si>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</si>
  <si>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</si>
  <si>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</si>
  <si>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</si>
  <si>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</si>
  <si>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300-304</t>
  </si>
  <si>
    <t>Loss of Rs.34/-</t>
  </si>
  <si>
    <t>Indiabulls Hsg Fin Ltd</t>
  </si>
  <si>
    <t>Reliance Indl Infra Ltd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</si>
  <si>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</si>
  <si>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</si>
  <si>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</si>
  <si>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</si>
  <si>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</si>
  <si>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</si>
  <si>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</si>
  <si>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</si>
  <si>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</si>
  <si>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VISTRA ITCL INDIA LIMITED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</si>
  <si>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</si>
  <si>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</si>
  <si>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</si>
  <si>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</si>
  <si>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</si>
  <si>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</si>
  <si>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</si>
  <si>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164,5-165</t>
  </si>
  <si>
    <t>172-175</t>
  </si>
  <si>
    <t>567-569</t>
  </si>
  <si>
    <t>80</t>
  </si>
  <si>
    <t>115</t>
  </si>
  <si>
    <t>-20</t>
  </si>
  <si>
    <t>-22.5</t>
  </si>
  <si>
    <t>Profit of Rs.92.5/-</t>
  </si>
  <si>
    <t>238-240</t>
  </si>
  <si>
    <t>265-270</t>
  </si>
  <si>
    <t>ACEMEN</t>
  </si>
  <si>
    <t>RAJA PRABHULAL CHOUDHARY</t>
  </si>
  <si>
    <t>ASRL</t>
  </si>
  <si>
    <t>ARVINDBHAI NANDLAL DATTANI</t>
  </si>
  <si>
    <t>SHASHANK PRAVINCHANDRA DOSHI</t>
  </si>
  <si>
    <t>L&amp;T FINANCE LIMITED</t>
  </si>
  <si>
    <t>SHYAM RAMESHCHANDRA PARMAR</t>
  </si>
  <si>
    <t>JIYA PRASHANTBHAI UKANI</t>
  </si>
  <si>
    <t>GSTL</t>
  </si>
  <si>
    <t>SMEATON DEVELOPERS PRIVATE LIMITED</t>
  </si>
  <si>
    <t>PRISMMEDI</t>
  </si>
  <si>
    <t>MANISH NITIN THAKUR</t>
  </si>
  <si>
    <t>VMV</t>
  </si>
  <si>
    <t>NAMRATA KAUSHIK VYAS</t>
  </si>
  <si>
    <t>Ind Terrain Fashions Ltd</t>
  </si>
  <si>
    <t>M T CORPORATION</t>
  </si>
  <si>
    <t>Oil Country Tubular Ltd</t>
  </si>
  <si>
    <t>RAJA GIRIDHAR KUMAR  NIMMAGADDA</t>
  </si>
  <si>
    <t>Sarla Performance Fibers</t>
  </si>
  <si>
    <t>BEENA JAIN</t>
  </si>
  <si>
    <t>Ujjivan Fin. Servc. Ltd.</t>
  </si>
  <si>
    <t>SKYVEIL TRADE SOLUTIONS LLP</t>
  </si>
  <si>
    <t>AAKASH</t>
  </si>
  <si>
    <t>Aakash Exploration Ser L</t>
  </si>
  <si>
    <t>PATEL NIRAVKUMAR VASANTLALHUF</t>
  </si>
  <si>
    <t>UMW INDIA VENTURES (L)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</si>
</sst>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0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0" fontId="8" fillId="25" borderId="37" xfId="0" applyFont="1" applyFill="1" applyBorder="1" applyAlignment="1">
      <alignment horizontal="center" vertical="center"/>
    </xf>
    <xf numFmtId="165" fontId="8" fillId="25" borderId="37" xfId="0" applyNumberFormat="1" applyFont="1" applyFill="1" applyBorder="1" applyAlignment="1">
      <alignment horizontal="center" vertical="center"/>
    </xf>
    <xf numFmtId="0" fontId="6" fillId="25" borderId="37" xfId="0" applyFont="1" applyFill="1" applyBorder="1"/>
    <xf numFmtId="49" fontId="8" fillId="25" borderId="37" xfId="0" applyNumberFormat="1" applyFont="1" applyFill="1" applyBorder="1" applyAlignment="1">
      <alignment horizontal="center"/>
    </xf>
    <xf numFmtId="165" fontId="8" fillId="25" borderId="38" xfId="0" applyNumberFormat="1" applyFont="1" applyFill="1" applyBorder="1" applyAlignment="1">
      <alignment horizontal="center" vertical="center"/>
    </xf>
    <xf numFmtId="49" fontId="7" fillId="25" borderId="5" xfId="0" applyNumberFormat="1" applyFont="1" applyFill="1" applyBorder="1" applyAlignment="1">
      <alignment horizontal="center"/>
    </xf>
    <xf numFmtId="0" fontId="8" fillId="25" borderId="39" xfId="0" applyFont="1" applyFill="1" applyBorder="1" applyAlignment="1">
      <alignment horizontal="center" vertical="center"/>
    </xf>
    <xf numFmtId="16" fontId="8" fillId="25" borderId="39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2" t="s">
        <v>16</v>
      </c>
      <c r="B9" s="574" t="s">
        <v>17</v>
      </c>
      <c r="C9" s="574" t="s">
        <v>18</v>
      </c>
      <c r="D9" s="274" t="s">
        <v>19</v>
      </c>
      <c r="E9" s="274" t="s">
        <v>20</v>
      </c>
      <c r="F9" s="569" t="s">
        <v>21</v>
      </c>
      <c r="G9" s="570"/>
      <c r="H9" s="571"/>
      <c r="I9" s="569" t="s">
        <v>22</v>
      </c>
      <c r="J9" s="570"/>
      <c r="K9" s="571"/>
      <c r="L9" s="274"/>
      <c r="M9" s="281"/>
      <c r="N9" s="281"/>
      <c r="O9" s="281"/>
    </row>
    <row r="10" spans="1:15" ht="59.25" customHeight="1">
      <c r="A10" s="573"/>
      <c r="B10" s="575" t="s">
        <v>17</v>
      </c>
      <c r="C10" s="57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5" t="s">
        <v>34</v>
      </c>
      <c r="C11" s="277" t="s">
        <v>35</v>
      </c>
      <c r="D11" s="303">
        <v>21320.95</v>
      </c>
      <c r="E11" s="303">
        <v>21491.016666666666</v>
      </c>
      <c r="F11" s="315">
        <v>21042.033333333333</v>
      </c>
      <c r="G11" s="315">
        <v>20763.116666666665</v>
      </c>
      <c r="H11" s="315">
        <v>20314.133333333331</v>
      </c>
      <c r="I11" s="315">
        <v>21769.933333333334</v>
      </c>
      <c r="J11" s="315">
        <v>22218.916666666664</v>
      </c>
      <c r="K11" s="315">
        <v>22497.833333333336</v>
      </c>
      <c r="L11" s="302">
        <v>21940</v>
      </c>
      <c r="M11" s="302">
        <v>21212.1</v>
      </c>
      <c r="N11" s="319">
        <v>1756500</v>
      </c>
      <c r="O11" s="320">
        <v>-1.5497575876467785E-2</v>
      </c>
    </row>
    <row r="12" spans="1:15" ht="15">
      <c r="A12" s="277">
        <v>2</v>
      </c>
      <c r="B12" s="395" t="s">
        <v>34</v>
      </c>
      <c r="C12" s="277" t="s">
        <v>36</v>
      </c>
      <c r="D12" s="316">
        <v>10628.25</v>
      </c>
      <c r="E12" s="316">
        <v>10680.75</v>
      </c>
      <c r="F12" s="317">
        <v>10538.5</v>
      </c>
      <c r="G12" s="317">
        <v>10448.75</v>
      </c>
      <c r="H12" s="317">
        <v>10306.5</v>
      </c>
      <c r="I12" s="317">
        <v>10770.5</v>
      </c>
      <c r="J12" s="317">
        <v>10912.75</v>
      </c>
      <c r="K12" s="317">
        <v>11002.5</v>
      </c>
      <c r="L12" s="304">
        <v>10823</v>
      </c>
      <c r="M12" s="304">
        <v>10591</v>
      </c>
      <c r="N12" s="319">
        <v>11240475</v>
      </c>
      <c r="O12" s="320">
        <v>-0.10819077087858142</v>
      </c>
    </row>
    <row r="13" spans="1:15" ht="15">
      <c r="A13" s="277">
        <v>3</v>
      </c>
      <c r="B13" s="395" t="s">
        <v>37</v>
      </c>
      <c r="C13" s="277" t="s">
        <v>38</v>
      </c>
      <c r="D13" s="316">
        <v>1289.4000000000001</v>
      </c>
      <c r="E13" s="316">
        <v>1296.1166666666668</v>
      </c>
      <c r="F13" s="317">
        <v>1278.9833333333336</v>
      </c>
      <c r="G13" s="317">
        <v>1268.5666666666668</v>
      </c>
      <c r="H13" s="317">
        <v>1251.4333333333336</v>
      </c>
      <c r="I13" s="317">
        <v>1306.5333333333335</v>
      </c>
      <c r="J13" s="317">
        <v>1323.6666666666667</v>
      </c>
      <c r="K13" s="317">
        <v>1334.0833333333335</v>
      </c>
      <c r="L13" s="304">
        <v>1313.25</v>
      </c>
      <c r="M13" s="304">
        <v>1285.7</v>
      </c>
      <c r="N13" s="319">
        <v>1979500</v>
      </c>
      <c r="O13" s="320">
        <v>-4.0475036354823073E-2</v>
      </c>
    </row>
    <row r="14" spans="1:15" ht="15">
      <c r="A14" s="277">
        <v>4</v>
      </c>
      <c r="B14" s="395" t="s">
        <v>39</v>
      </c>
      <c r="C14" s="277" t="s">
        <v>40</v>
      </c>
      <c r="D14" s="316">
        <v>147.80000000000001</v>
      </c>
      <c r="E14" s="316">
        <v>149.61666666666667</v>
      </c>
      <c r="F14" s="317">
        <v>145.18333333333334</v>
      </c>
      <c r="G14" s="317">
        <v>142.56666666666666</v>
      </c>
      <c r="H14" s="317">
        <v>138.13333333333333</v>
      </c>
      <c r="I14" s="317">
        <v>152.23333333333335</v>
      </c>
      <c r="J14" s="317">
        <v>156.66666666666669</v>
      </c>
      <c r="K14" s="317">
        <v>159.28333333333336</v>
      </c>
      <c r="L14" s="304">
        <v>154.05000000000001</v>
      </c>
      <c r="M14" s="304">
        <v>147</v>
      </c>
      <c r="N14" s="319">
        <v>19220000</v>
      </c>
      <c r="O14" s="320">
        <v>-9.2783505154639175E-3</v>
      </c>
    </row>
    <row r="15" spans="1:15" ht="15">
      <c r="A15" s="277">
        <v>5</v>
      </c>
      <c r="B15" s="395" t="s">
        <v>39</v>
      </c>
      <c r="C15" s="277" t="s">
        <v>41</v>
      </c>
      <c r="D15" s="316">
        <v>316.3</v>
      </c>
      <c r="E15" s="316">
        <v>318.73333333333329</v>
      </c>
      <c r="F15" s="317">
        <v>311.96666666666658</v>
      </c>
      <c r="G15" s="317">
        <v>307.63333333333327</v>
      </c>
      <c r="H15" s="317">
        <v>300.86666666666656</v>
      </c>
      <c r="I15" s="317">
        <v>323.06666666666661</v>
      </c>
      <c r="J15" s="317">
        <v>329.83333333333337</v>
      </c>
      <c r="K15" s="317">
        <v>334.16666666666663</v>
      </c>
      <c r="L15" s="304">
        <v>325.5</v>
      </c>
      <c r="M15" s="304">
        <v>314.39999999999998</v>
      </c>
      <c r="N15" s="319">
        <v>30387500</v>
      </c>
      <c r="O15" s="320">
        <v>-1.7539605560944069E-2</v>
      </c>
    </row>
    <row r="16" spans="1:15" ht="15">
      <c r="A16" s="277">
        <v>6</v>
      </c>
      <c r="B16" s="395" t="s">
        <v>44</v>
      </c>
      <c r="C16" s="277" t="s">
        <v>45</v>
      </c>
      <c r="D16" s="316">
        <v>683.35</v>
      </c>
      <c r="E16" s="316">
        <v>688.91666666666663</v>
      </c>
      <c r="F16" s="317">
        <v>674.83333333333326</v>
      </c>
      <c r="G16" s="317">
        <v>666.31666666666661</v>
      </c>
      <c r="H16" s="317">
        <v>652.23333333333323</v>
      </c>
      <c r="I16" s="317">
        <v>697.43333333333328</v>
      </c>
      <c r="J16" s="317">
        <v>711.51666666666654</v>
      </c>
      <c r="K16" s="317">
        <v>720.0333333333333</v>
      </c>
      <c r="L16" s="304">
        <v>703</v>
      </c>
      <c r="M16" s="304">
        <v>680.4</v>
      </c>
      <c r="N16" s="319">
        <v>1540000</v>
      </c>
      <c r="O16" s="320">
        <v>-3.8809831824062097E-3</v>
      </c>
    </row>
    <row r="17" spans="1:15" ht="15">
      <c r="A17" s="277">
        <v>7</v>
      </c>
      <c r="B17" s="395" t="s">
        <v>37</v>
      </c>
      <c r="C17" s="277" t="s">
        <v>46</v>
      </c>
      <c r="D17" s="316">
        <v>189.35</v>
      </c>
      <c r="E17" s="316">
        <v>190.39999999999998</v>
      </c>
      <c r="F17" s="317">
        <v>187.34999999999997</v>
      </c>
      <c r="G17" s="317">
        <v>185.35</v>
      </c>
      <c r="H17" s="317">
        <v>182.29999999999998</v>
      </c>
      <c r="I17" s="317">
        <v>192.39999999999995</v>
      </c>
      <c r="J17" s="317">
        <v>195.44999999999996</v>
      </c>
      <c r="K17" s="317">
        <v>197.44999999999993</v>
      </c>
      <c r="L17" s="304">
        <v>193.45</v>
      </c>
      <c r="M17" s="304">
        <v>188.4</v>
      </c>
      <c r="N17" s="319">
        <v>17757000</v>
      </c>
      <c r="O17" s="320">
        <v>-4.7082562636623507E-3</v>
      </c>
    </row>
    <row r="18" spans="1:15" ht="15">
      <c r="A18" s="277">
        <v>8</v>
      </c>
      <c r="B18" s="395" t="s">
        <v>39</v>
      </c>
      <c r="C18" s="277" t="s">
        <v>47</v>
      </c>
      <c r="D18" s="316">
        <v>1462.4</v>
      </c>
      <c r="E18" s="316">
        <v>1457.45</v>
      </c>
      <c r="F18" s="317">
        <v>1443.75</v>
      </c>
      <c r="G18" s="317">
        <v>1425.1</v>
      </c>
      <c r="H18" s="317">
        <v>1411.3999999999999</v>
      </c>
      <c r="I18" s="317">
        <v>1476.1000000000001</v>
      </c>
      <c r="J18" s="317">
        <v>1489.8000000000004</v>
      </c>
      <c r="K18" s="317">
        <v>1508.4500000000003</v>
      </c>
      <c r="L18" s="304">
        <v>1471.15</v>
      </c>
      <c r="M18" s="304">
        <v>1438.8</v>
      </c>
      <c r="N18" s="319">
        <v>865500</v>
      </c>
      <c r="O18" s="320">
        <v>-3.7798777098387991E-2</v>
      </c>
    </row>
    <row r="19" spans="1:15" ht="15">
      <c r="A19" s="277">
        <v>9</v>
      </c>
      <c r="B19" s="395" t="s">
        <v>44</v>
      </c>
      <c r="C19" s="277" t="s">
        <v>48</v>
      </c>
      <c r="D19" s="316">
        <v>112.1</v>
      </c>
      <c r="E19" s="316">
        <v>112.55</v>
      </c>
      <c r="F19" s="317">
        <v>110.1</v>
      </c>
      <c r="G19" s="317">
        <v>108.1</v>
      </c>
      <c r="H19" s="317">
        <v>105.64999999999999</v>
      </c>
      <c r="I19" s="317">
        <v>114.55</v>
      </c>
      <c r="J19" s="317">
        <v>117.00000000000001</v>
      </c>
      <c r="K19" s="317">
        <v>119</v>
      </c>
      <c r="L19" s="304">
        <v>115</v>
      </c>
      <c r="M19" s="304">
        <v>110.55</v>
      </c>
      <c r="N19" s="319">
        <v>9780000</v>
      </c>
      <c r="O19" s="320">
        <v>5.6555269922879178E-3</v>
      </c>
    </row>
    <row r="20" spans="1:15" ht="15">
      <c r="A20" s="277">
        <v>10</v>
      </c>
      <c r="B20" s="395" t="s">
        <v>44</v>
      </c>
      <c r="C20" s="277" t="s">
        <v>49</v>
      </c>
      <c r="D20" s="316">
        <v>49.3</v>
      </c>
      <c r="E20" s="316">
        <v>49.766666666666673</v>
      </c>
      <c r="F20" s="317">
        <v>48.533333333333346</v>
      </c>
      <c r="G20" s="317">
        <v>47.766666666666673</v>
      </c>
      <c r="H20" s="317">
        <v>46.533333333333346</v>
      </c>
      <c r="I20" s="317">
        <v>50.533333333333346</v>
      </c>
      <c r="J20" s="317">
        <v>51.76666666666668</v>
      </c>
      <c r="K20" s="317">
        <v>52.533333333333346</v>
      </c>
      <c r="L20" s="304">
        <v>51</v>
      </c>
      <c r="M20" s="304">
        <v>49</v>
      </c>
      <c r="N20" s="319">
        <v>43344000</v>
      </c>
      <c r="O20" s="320">
        <v>-3.176517893043828E-2</v>
      </c>
    </row>
    <row r="21" spans="1:15" ht="15">
      <c r="A21" s="277">
        <v>11</v>
      </c>
      <c r="B21" s="395" t="s">
        <v>50</v>
      </c>
      <c r="C21" s="277" t="s">
        <v>51</v>
      </c>
      <c r="D21" s="316">
        <v>1677.25</v>
      </c>
      <c r="E21" s="316">
        <v>1687.5833333333333</v>
      </c>
      <c r="F21" s="317">
        <v>1658.4666666666665</v>
      </c>
      <c r="G21" s="317">
        <v>1639.6833333333332</v>
      </c>
      <c r="H21" s="317">
        <v>1610.5666666666664</v>
      </c>
      <c r="I21" s="317">
        <v>1706.3666666666666</v>
      </c>
      <c r="J21" s="317">
        <v>1735.4833333333333</v>
      </c>
      <c r="K21" s="317">
        <v>1754.2666666666667</v>
      </c>
      <c r="L21" s="304">
        <v>1716.7</v>
      </c>
      <c r="M21" s="304">
        <v>1668.8</v>
      </c>
      <c r="N21" s="319">
        <v>5482500</v>
      </c>
      <c r="O21" s="320">
        <v>3.2194295396780571E-2</v>
      </c>
    </row>
    <row r="22" spans="1:15" ht="15">
      <c r="A22" s="277">
        <v>12</v>
      </c>
      <c r="B22" s="395" t="s">
        <v>52</v>
      </c>
      <c r="C22" s="277" t="s">
        <v>53</v>
      </c>
      <c r="D22" s="316">
        <v>841.5</v>
      </c>
      <c r="E22" s="316">
        <v>833.9666666666667</v>
      </c>
      <c r="F22" s="317">
        <v>819.53333333333342</v>
      </c>
      <c r="G22" s="317">
        <v>797.56666666666672</v>
      </c>
      <c r="H22" s="317">
        <v>783.13333333333344</v>
      </c>
      <c r="I22" s="317">
        <v>855.93333333333339</v>
      </c>
      <c r="J22" s="317">
        <v>870.36666666666679</v>
      </c>
      <c r="K22" s="317">
        <v>892.33333333333337</v>
      </c>
      <c r="L22" s="304">
        <v>848.4</v>
      </c>
      <c r="M22" s="304">
        <v>812</v>
      </c>
      <c r="N22" s="319">
        <v>13224900</v>
      </c>
      <c r="O22" s="320">
        <v>3.5513465522343888E-3</v>
      </c>
    </row>
    <row r="23" spans="1:15" ht="15">
      <c r="A23" s="277">
        <v>13</v>
      </c>
      <c r="B23" s="395" t="s">
        <v>54</v>
      </c>
      <c r="C23" s="277" t="s">
        <v>55</v>
      </c>
      <c r="D23" s="316">
        <v>427.15</v>
      </c>
      <c r="E23" s="316">
        <v>431.93333333333339</v>
      </c>
      <c r="F23" s="317">
        <v>418.56666666666678</v>
      </c>
      <c r="G23" s="317">
        <v>409.98333333333341</v>
      </c>
      <c r="H23" s="317">
        <v>396.61666666666679</v>
      </c>
      <c r="I23" s="317">
        <v>440.51666666666677</v>
      </c>
      <c r="J23" s="317">
        <v>453.88333333333333</v>
      </c>
      <c r="K23" s="317">
        <v>462.46666666666675</v>
      </c>
      <c r="L23" s="304">
        <v>445.3</v>
      </c>
      <c r="M23" s="304">
        <v>423.35</v>
      </c>
      <c r="N23" s="319">
        <v>56926800</v>
      </c>
      <c r="O23" s="320">
        <v>-4.4339242546333604E-2</v>
      </c>
    </row>
    <row r="24" spans="1:15" ht="15">
      <c r="A24" s="277">
        <v>14</v>
      </c>
      <c r="B24" s="395" t="s">
        <v>44</v>
      </c>
      <c r="C24" s="277" t="s">
        <v>56</v>
      </c>
      <c r="D24" s="316">
        <v>2941.95</v>
      </c>
      <c r="E24" s="316">
        <v>2934.9166666666665</v>
      </c>
      <c r="F24" s="317">
        <v>2909.7333333333331</v>
      </c>
      <c r="G24" s="317">
        <v>2877.5166666666664</v>
      </c>
      <c r="H24" s="317">
        <v>2852.333333333333</v>
      </c>
      <c r="I24" s="317">
        <v>2967.1333333333332</v>
      </c>
      <c r="J24" s="317">
        <v>2992.3166666666666</v>
      </c>
      <c r="K24" s="317">
        <v>3024.5333333333333</v>
      </c>
      <c r="L24" s="304">
        <v>2960.1</v>
      </c>
      <c r="M24" s="304">
        <v>2902.7</v>
      </c>
      <c r="N24" s="319">
        <v>1641250</v>
      </c>
      <c r="O24" s="320">
        <v>-2.6108885921970033E-2</v>
      </c>
    </row>
    <row r="25" spans="1:15" ht="15">
      <c r="A25" s="277">
        <v>15</v>
      </c>
      <c r="B25" s="395" t="s">
        <v>57</v>
      </c>
      <c r="C25" s="277" t="s">
        <v>58</v>
      </c>
      <c r="D25" s="316">
        <v>6184.85</v>
      </c>
      <c r="E25" s="316">
        <v>6256.3833333333341</v>
      </c>
      <c r="F25" s="317">
        <v>6052.7166666666681</v>
      </c>
      <c r="G25" s="317">
        <v>5920.5833333333339</v>
      </c>
      <c r="H25" s="317">
        <v>5716.9166666666679</v>
      </c>
      <c r="I25" s="317">
        <v>6388.5166666666682</v>
      </c>
      <c r="J25" s="317">
        <v>6592.1833333333343</v>
      </c>
      <c r="K25" s="317">
        <v>6724.3166666666684</v>
      </c>
      <c r="L25" s="304">
        <v>6460.05</v>
      </c>
      <c r="M25" s="304">
        <v>6124.25</v>
      </c>
      <c r="N25" s="319">
        <v>755625</v>
      </c>
      <c r="O25" s="320">
        <v>-5.1913425345043916E-2</v>
      </c>
    </row>
    <row r="26" spans="1:15" ht="15">
      <c r="A26" s="277">
        <v>16</v>
      </c>
      <c r="B26" s="395" t="s">
        <v>57</v>
      </c>
      <c r="C26" s="277" t="s">
        <v>59</v>
      </c>
      <c r="D26" s="316">
        <v>3152.2</v>
      </c>
      <c r="E26" s="316">
        <v>3193.7666666666664</v>
      </c>
      <c r="F26" s="317">
        <v>3085.5333333333328</v>
      </c>
      <c r="G26" s="317">
        <v>3018.8666666666663</v>
      </c>
      <c r="H26" s="317">
        <v>2910.6333333333328</v>
      </c>
      <c r="I26" s="317">
        <v>3260.4333333333329</v>
      </c>
      <c r="J26" s="317">
        <v>3368.6666666666665</v>
      </c>
      <c r="K26" s="317">
        <v>3435.333333333333</v>
      </c>
      <c r="L26" s="304">
        <v>3302</v>
      </c>
      <c r="M26" s="304">
        <v>3127.1</v>
      </c>
      <c r="N26" s="319">
        <v>6726750</v>
      </c>
      <c r="O26" s="320">
        <v>-1.8918317382595148E-3</v>
      </c>
    </row>
    <row r="27" spans="1:15" ht="15">
      <c r="A27" s="277">
        <v>17</v>
      </c>
      <c r="B27" s="395" t="s">
        <v>44</v>
      </c>
      <c r="C27" s="277" t="s">
        <v>60</v>
      </c>
      <c r="D27" s="316">
        <v>1251.9000000000001</v>
      </c>
      <c r="E27" s="316">
        <v>1258.7333333333333</v>
      </c>
      <c r="F27" s="317">
        <v>1240.8166666666666</v>
      </c>
      <c r="G27" s="317">
        <v>1229.7333333333333</v>
      </c>
      <c r="H27" s="317">
        <v>1211.8166666666666</v>
      </c>
      <c r="I27" s="317">
        <v>1269.8166666666666</v>
      </c>
      <c r="J27" s="317">
        <v>1287.7333333333331</v>
      </c>
      <c r="K27" s="317">
        <v>1298.8166666666666</v>
      </c>
      <c r="L27" s="304">
        <v>1276.6500000000001</v>
      </c>
      <c r="M27" s="304">
        <v>1247.6500000000001</v>
      </c>
      <c r="N27" s="319">
        <v>1631200</v>
      </c>
      <c r="O27" s="320">
        <v>4.4569672131147542E-2</v>
      </c>
    </row>
    <row r="28" spans="1:15" ht="15">
      <c r="A28" s="277">
        <v>18</v>
      </c>
      <c r="B28" s="395" t="s">
        <v>54</v>
      </c>
      <c r="C28" s="277" t="s">
        <v>233</v>
      </c>
      <c r="D28" s="316">
        <v>350.65</v>
      </c>
      <c r="E28" s="316">
        <v>356.08333333333331</v>
      </c>
      <c r="F28" s="317">
        <v>340.81666666666661</v>
      </c>
      <c r="G28" s="317">
        <v>330.98333333333329</v>
      </c>
      <c r="H28" s="317">
        <v>315.71666666666658</v>
      </c>
      <c r="I28" s="317">
        <v>365.91666666666663</v>
      </c>
      <c r="J28" s="317">
        <v>381.18333333333339</v>
      </c>
      <c r="K28" s="317">
        <v>391.01666666666665</v>
      </c>
      <c r="L28" s="304">
        <v>371.35</v>
      </c>
      <c r="M28" s="304">
        <v>346.25</v>
      </c>
      <c r="N28" s="319">
        <v>10780200</v>
      </c>
      <c r="O28" s="320">
        <v>-4.7096260938743036E-2</v>
      </c>
    </row>
    <row r="29" spans="1:15" ht="15">
      <c r="A29" s="277">
        <v>19</v>
      </c>
      <c r="B29" s="395" t="s">
        <v>54</v>
      </c>
      <c r="C29" s="277" t="s">
        <v>61</v>
      </c>
      <c r="D29" s="316">
        <v>47.55</v>
      </c>
      <c r="E29" s="316">
        <v>48.233333333333327</v>
      </c>
      <c r="F29" s="317">
        <v>46.616666666666653</v>
      </c>
      <c r="G29" s="317">
        <v>45.683333333333323</v>
      </c>
      <c r="H29" s="317">
        <v>44.066666666666649</v>
      </c>
      <c r="I29" s="317">
        <v>49.166666666666657</v>
      </c>
      <c r="J29" s="317">
        <v>50.783333333333331</v>
      </c>
      <c r="K29" s="317">
        <v>51.716666666666661</v>
      </c>
      <c r="L29" s="304">
        <v>49.85</v>
      </c>
      <c r="M29" s="304">
        <v>47.3</v>
      </c>
      <c r="N29" s="319">
        <v>46280800</v>
      </c>
      <c r="O29" s="320">
        <v>3.3510346090459622E-2</v>
      </c>
    </row>
    <row r="30" spans="1:15" ht="15">
      <c r="A30" s="277">
        <v>20</v>
      </c>
      <c r="B30" s="395" t="s">
        <v>50</v>
      </c>
      <c r="C30" s="277" t="s">
        <v>63</v>
      </c>
      <c r="D30" s="316">
        <v>1278.45</v>
      </c>
      <c r="E30" s="316">
        <v>1288.7500000000002</v>
      </c>
      <c r="F30" s="317">
        <v>1261.1000000000004</v>
      </c>
      <c r="G30" s="317">
        <v>1243.7500000000002</v>
      </c>
      <c r="H30" s="317">
        <v>1216.1000000000004</v>
      </c>
      <c r="I30" s="317">
        <v>1306.1000000000004</v>
      </c>
      <c r="J30" s="317">
        <v>1333.7500000000005</v>
      </c>
      <c r="K30" s="317">
        <v>1351.1000000000004</v>
      </c>
      <c r="L30" s="304">
        <v>1316.4</v>
      </c>
      <c r="M30" s="304">
        <v>1271.4000000000001</v>
      </c>
      <c r="N30" s="319">
        <v>2201650</v>
      </c>
      <c r="O30" s="320">
        <v>4.7690763052208839E-3</v>
      </c>
    </row>
    <row r="31" spans="1:15" ht="15">
      <c r="A31" s="277">
        <v>21</v>
      </c>
      <c r="B31" s="395" t="s">
        <v>64</v>
      </c>
      <c r="C31" s="277" t="s">
        <v>65</v>
      </c>
      <c r="D31" s="316">
        <v>96.4</v>
      </c>
      <c r="E31" s="316">
        <v>97.350000000000009</v>
      </c>
      <c r="F31" s="317">
        <v>94.800000000000011</v>
      </c>
      <c r="G31" s="317">
        <v>93.2</v>
      </c>
      <c r="H31" s="317">
        <v>90.65</v>
      </c>
      <c r="I31" s="317">
        <v>98.950000000000017</v>
      </c>
      <c r="J31" s="317">
        <v>101.5</v>
      </c>
      <c r="K31" s="317">
        <v>103.10000000000002</v>
      </c>
      <c r="L31" s="304">
        <v>99.9</v>
      </c>
      <c r="M31" s="304">
        <v>95.75</v>
      </c>
      <c r="N31" s="319">
        <v>23575200</v>
      </c>
      <c r="O31" s="320">
        <v>9.765625E-3</v>
      </c>
    </row>
    <row r="32" spans="1:15" ht="15">
      <c r="A32" s="277">
        <v>22</v>
      </c>
      <c r="B32" s="395" t="s">
        <v>50</v>
      </c>
      <c r="C32" s="277" t="s">
        <v>66</v>
      </c>
      <c r="D32" s="316">
        <v>510.45</v>
      </c>
      <c r="E32" s="316">
        <v>510.5333333333333</v>
      </c>
      <c r="F32" s="317">
        <v>506.06666666666661</v>
      </c>
      <c r="G32" s="317">
        <v>501.68333333333328</v>
      </c>
      <c r="H32" s="317">
        <v>497.21666666666658</v>
      </c>
      <c r="I32" s="317">
        <v>514.91666666666663</v>
      </c>
      <c r="J32" s="317">
        <v>519.38333333333333</v>
      </c>
      <c r="K32" s="317">
        <v>523.76666666666665</v>
      </c>
      <c r="L32" s="304">
        <v>515</v>
      </c>
      <c r="M32" s="304">
        <v>506.15</v>
      </c>
      <c r="N32" s="319">
        <v>4316400</v>
      </c>
      <c r="O32" s="320">
        <v>-3.5872235872235869E-2</v>
      </c>
    </row>
    <row r="33" spans="1:15" ht="15">
      <c r="A33" s="277">
        <v>23</v>
      </c>
      <c r="B33" s="395" t="s">
        <v>44</v>
      </c>
      <c r="C33" s="277" t="s">
        <v>67</v>
      </c>
      <c r="D33" s="316">
        <v>367.85</v>
      </c>
      <c r="E33" s="316">
        <v>370.3</v>
      </c>
      <c r="F33" s="317">
        <v>362.75</v>
      </c>
      <c r="G33" s="317">
        <v>357.65</v>
      </c>
      <c r="H33" s="317">
        <v>350.09999999999997</v>
      </c>
      <c r="I33" s="317">
        <v>375.40000000000003</v>
      </c>
      <c r="J33" s="317">
        <v>382.9500000000001</v>
      </c>
      <c r="K33" s="317">
        <v>388.05000000000007</v>
      </c>
      <c r="L33" s="304">
        <v>377.85</v>
      </c>
      <c r="M33" s="304">
        <v>365.2</v>
      </c>
      <c r="N33" s="319">
        <v>6304500</v>
      </c>
      <c r="O33" s="320">
        <v>-2.7758501040943788E-2</v>
      </c>
    </row>
    <row r="34" spans="1:15" ht="15">
      <c r="A34" s="277">
        <v>24</v>
      </c>
      <c r="B34" s="395" t="s">
        <v>68</v>
      </c>
      <c r="C34" s="277" t="s">
        <v>69</v>
      </c>
      <c r="D34" s="316">
        <v>565.29999999999995</v>
      </c>
      <c r="E34" s="316">
        <v>572.11666666666667</v>
      </c>
      <c r="F34" s="317">
        <v>554.2833333333333</v>
      </c>
      <c r="G34" s="317">
        <v>543.26666666666665</v>
      </c>
      <c r="H34" s="317">
        <v>525.43333333333328</v>
      </c>
      <c r="I34" s="317">
        <v>583.13333333333333</v>
      </c>
      <c r="J34" s="317">
        <v>600.96666666666658</v>
      </c>
      <c r="K34" s="317">
        <v>611.98333333333335</v>
      </c>
      <c r="L34" s="304">
        <v>589.95000000000005</v>
      </c>
      <c r="M34" s="304">
        <v>561.1</v>
      </c>
      <c r="N34" s="319">
        <v>82332480</v>
      </c>
      <c r="O34" s="320">
        <v>-1.8513206381429424E-2</v>
      </c>
    </row>
    <row r="35" spans="1:15" ht="15">
      <c r="A35" s="277">
        <v>25</v>
      </c>
      <c r="B35" s="395" t="s">
        <v>64</v>
      </c>
      <c r="C35" s="277" t="s">
        <v>70</v>
      </c>
      <c r="D35" s="316">
        <v>36.85</v>
      </c>
      <c r="E35" s="316">
        <v>37.699999999999996</v>
      </c>
      <c r="F35" s="317">
        <v>35.54999999999999</v>
      </c>
      <c r="G35" s="317">
        <v>34.249999999999993</v>
      </c>
      <c r="H35" s="317">
        <v>32.099999999999987</v>
      </c>
      <c r="I35" s="317">
        <v>38.999999999999993</v>
      </c>
      <c r="J35" s="317">
        <v>41.15</v>
      </c>
      <c r="K35" s="317">
        <v>42.449999999999996</v>
      </c>
      <c r="L35" s="304">
        <v>39.85</v>
      </c>
      <c r="M35" s="304">
        <v>36.4</v>
      </c>
      <c r="N35" s="319">
        <v>52878000</v>
      </c>
      <c r="O35" s="320">
        <v>9.9083369707551286E-2</v>
      </c>
    </row>
    <row r="36" spans="1:15" ht="15">
      <c r="A36" s="277">
        <v>26</v>
      </c>
      <c r="B36" s="395" t="s">
        <v>52</v>
      </c>
      <c r="C36" s="277" t="s">
        <v>71</v>
      </c>
      <c r="D36" s="316">
        <v>426.6</v>
      </c>
      <c r="E36" s="316">
        <v>430.25</v>
      </c>
      <c r="F36" s="317">
        <v>420.35</v>
      </c>
      <c r="G36" s="317">
        <v>414.1</v>
      </c>
      <c r="H36" s="317">
        <v>404.20000000000005</v>
      </c>
      <c r="I36" s="317">
        <v>436.5</v>
      </c>
      <c r="J36" s="317">
        <v>446.4</v>
      </c>
      <c r="K36" s="317">
        <v>452.65</v>
      </c>
      <c r="L36" s="304">
        <v>440.15</v>
      </c>
      <c r="M36" s="304">
        <v>424</v>
      </c>
      <c r="N36" s="319">
        <v>15895300</v>
      </c>
      <c r="O36" s="320">
        <v>-1.3418986438258387E-2</v>
      </c>
    </row>
    <row r="37" spans="1:15" ht="15">
      <c r="A37" s="277">
        <v>27</v>
      </c>
      <c r="B37" s="395" t="s">
        <v>44</v>
      </c>
      <c r="C37" s="277" t="s">
        <v>72</v>
      </c>
      <c r="D37" s="316">
        <v>13053.9</v>
      </c>
      <c r="E37" s="316">
        <v>13203.166666666666</v>
      </c>
      <c r="F37" s="317">
        <v>12811.983333333332</v>
      </c>
      <c r="G37" s="317">
        <v>12570.066666666666</v>
      </c>
      <c r="H37" s="317">
        <v>12178.883333333331</v>
      </c>
      <c r="I37" s="317">
        <v>13445.083333333332</v>
      </c>
      <c r="J37" s="317">
        <v>13836.266666666666</v>
      </c>
      <c r="K37" s="317">
        <v>14078.183333333332</v>
      </c>
      <c r="L37" s="304">
        <v>13594.35</v>
      </c>
      <c r="M37" s="304">
        <v>12961.25</v>
      </c>
      <c r="N37" s="319">
        <v>114550</v>
      </c>
      <c r="O37" s="320">
        <v>8.7374399301004806E-4</v>
      </c>
    </row>
    <row r="38" spans="1:15" ht="15">
      <c r="A38" s="277">
        <v>28</v>
      </c>
      <c r="B38" s="395" t="s">
        <v>73</v>
      </c>
      <c r="C38" s="277" t="s">
        <v>74</v>
      </c>
      <c r="D38" s="316">
        <v>369.7</v>
      </c>
      <c r="E38" s="316">
        <v>373.81666666666661</v>
      </c>
      <c r="F38" s="317">
        <v>364.28333333333319</v>
      </c>
      <c r="G38" s="317">
        <v>358.86666666666656</v>
      </c>
      <c r="H38" s="317">
        <v>349.33333333333314</v>
      </c>
      <c r="I38" s="317">
        <v>379.23333333333323</v>
      </c>
      <c r="J38" s="317">
        <v>388.76666666666665</v>
      </c>
      <c r="K38" s="317">
        <v>394.18333333333328</v>
      </c>
      <c r="L38" s="304">
        <v>383.35</v>
      </c>
      <c r="M38" s="304">
        <v>368.4</v>
      </c>
      <c r="N38" s="319">
        <v>19238400</v>
      </c>
      <c r="O38" s="320">
        <v>1.3560929350403034E-2</v>
      </c>
    </row>
    <row r="39" spans="1:15" ht="15">
      <c r="A39" s="277">
        <v>29</v>
      </c>
      <c r="B39" s="395" t="s">
        <v>50</v>
      </c>
      <c r="C39" s="277" t="s">
        <v>75</v>
      </c>
      <c r="D39" s="316">
        <v>3737.8</v>
      </c>
      <c r="E39" s="316">
        <v>3748.5166666666664</v>
      </c>
      <c r="F39" s="317">
        <v>3715.083333333333</v>
      </c>
      <c r="G39" s="317">
        <v>3692.3666666666668</v>
      </c>
      <c r="H39" s="317">
        <v>3658.9333333333334</v>
      </c>
      <c r="I39" s="317">
        <v>3771.2333333333327</v>
      </c>
      <c r="J39" s="317">
        <v>3804.6666666666661</v>
      </c>
      <c r="K39" s="317">
        <v>3827.3833333333323</v>
      </c>
      <c r="L39" s="304">
        <v>3781.95</v>
      </c>
      <c r="M39" s="304">
        <v>3725.8</v>
      </c>
      <c r="N39" s="319">
        <v>1690200</v>
      </c>
      <c r="O39" s="320">
        <v>-1.2272089761570827E-2</v>
      </c>
    </row>
    <row r="40" spans="1:15" ht="15">
      <c r="A40" s="277">
        <v>30</v>
      </c>
      <c r="B40" s="395" t="s">
        <v>52</v>
      </c>
      <c r="C40" s="277" t="s">
        <v>76</v>
      </c>
      <c r="D40" s="316">
        <v>355.85</v>
      </c>
      <c r="E40" s="316">
        <v>356.41666666666669</v>
      </c>
      <c r="F40" s="317">
        <v>353.88333333333338</v>
      </c>
      <c r="G40" s="317">
        <v>351.91666666666669</v>
      </c>
      <c r="H40" s="317">
        <v>349.38333333333338</v>
      </c>
      <c r="I40" s="317">
        <v>358.38333333333338</v>
      </c>
      <c r="J40" s="317">
        <v>360.91666666666669</v>
      </c>
      <c r="K40" s="317">
        <v>362.88333333333338</v>
      </c>
      <c r="L40" s="304">
        <v>358.95</v>
      </c>
      <c r="M40" s="304">
        <v>354.45</v>
      </c>
      <c r="N40" s="319">
        <v>8071800</v>
      </c>
      <c r="O40" s="320">
        <v>6.9367531331973181E-2</v>
      </c>
    </row>
    <row r="41" spans="1:15" ht="15">
      <c r="A41" s="277">
        <v>31</v>
      </c>
      <c r="B41" s="395" t="s">
        <v>54</v>
      </c>
      <c r="C41" s="277" t="s">
        <v>77</v>
      </c>
      <c r="D41" s="316">
        <v>100.4</v>
      </c>
      <c r="E41" s="316">
        <v>100.95</v>
      </c>
      <c r="F41" s="317">
        <v>98.65</v>
      </c>
      <c r="G41" s="317">
        <v>96.9</v>
      </c>
      <c r="H41" s="317">
        <v>94.600000000000009</v>
      </c>
      <c r="I41" s="317">
        <v>102.7</v>
      </c>
      <c r="J41" s="317">
        <v>104.99999999999999</v>
      </c>
      <c r="K41" s="317">
        <v>106.75</v>
      </c>
      <c r="L41" s="304">
        <v>103.25</v>
      </c>
      <c r="M41" s="304">
        <v>99.2</v>
      </c>
      <c r="N41" s="319">
        <v>13080000</v>
      </c>
      <c r="O41" s="320">
        <v>-7.91974656810982E-2</v>
      </c>
    </row>
    <row r="42" spans="1:15" ht="15">
      <c r="A42" s="277">
        <v>32</v>
      </c>
      <c r="B42" s="395" t="s">
        <v>79</v>
      </c>
      <c r="C42" s="277" t="s">
        <v>80</v>
      </c>
      <c r="D42" s="316">
        <v>296.85000000000002</v>
      </c>
      <c r="E42" s="316">
        <v>294.84999999999997</v>
      </c>
      <c r="F42" s="317">
        <v>287.69999999999993</v>
      </c>
      <c r="G42" s="317">
        <v>278.54999999999995</v>
      </c>
      <c r="H42" s="317">
        <v>271.39999999999992</v>
      </c>
      <c r="I42" s="317">
        <v>303.99999999999994</v>
      </c>
      <c r="J42" s="317">
        <v>311.14999999999992</v>
      </c>
      <c r="K42" s="317">
        <v>320.29999999999995</v>
      </c>
      <c r="L42" s="304">
        <v>302</v>
      </c>
      <c r="M42" s="304">
        <v>285.7</v>
      </c>
      <c r="N42" s="319">
        <v>3052000</v>
      </c>
      <c r="O42" s="320">
        <v>-5.2585832246849193E-2</v>
      </c>
    </row>
    <row r="43" spans="1:15" ht="15">
      <c r="A43" s="277">
        <v>33</v>
      </c>
      <c r="B43" s="395" t="s">
        <v>57</v>
      </c>
      <c r="C43" s="277" t="s">
        <v>82</v>
      </c>
      <c r="D43" s="316">
        <v>199.95</v>
      </c>
      <c r="E43" s="316">
        <v>202.1</v>
      </c>
      <c r="F43" s="317">
        <v>196.45</v>
      </c>
      <c r="G43" s="317">
        <v>192.95</v>
      </c>
      <c r="H43" s="317">
        <v>187.29999999999998</v>
      </c>
      <c r="I43" s="317">
        <v>205.6</v>
      </c>
      <c r="J43" s="317">
        <v>211.25000000000003</v>
      </c>
      <c r="K43" s="317">
        <v>214.75</v>
      </c>
      <c r="L43" s="304">
        <v>207.75</v>
      </c>
      <c r="M43" s="304">
        <v>198.6</v>
      </c>
      <c r="N43" s="319">
        <v>7052500</v>
      </c>
      <c r="O43" s="320">
        <v>5.4185351270553066E-2</v>
      </c>
    </row>
    <row r="44" spans="1:15" ht="15">
      <c r="A44" s="277">
        <v>34</v>
      </c>
      <c r="B44" s="395" t="s">
        <v>52</v>
      </c>
      <c r="C44" s="277" t="s">
        <v>83</v>
      </c>
      <c r="D44" s="316">
        <v>640.75</v>
      </c>
      <c r="E44" s="316">
        <v>640.23333333333335</v>
      </c>
      <c r="F44" s="317">
        <v>635.06666666666672</v>
      </c>
      <c r="G44" s="317">
        <v>629.38333333333333</v>
      </c>
      <c r="H44" s="317">
        <v>624.2166666666667</v>
      </c>
      <c r="I44" s="317">
        <v>645.91666666666674</v>
      </c>
      <c r="J44" s="317">
        <v>651.08333333333326</v>
      </c>
      <c r="K44" s="317">
        <v>656.76666666666677</v>
      </c>
      <c r="L44" s="304">
        <v>645.4</v>
      </c>
      <c r="M44" s="304">
        <v>634.54999999999995</v>
      </c>
      <c r="N44" s="319">
        <v>13123500</v>
      </c>
      <c r="O44" s="320">
        <v>2.4873096446700507E-2</v>
      </c>
    </row>
    <row r="45" spans="1:15" ht="15">
      <c r="A45" s="277">
        <v>35</v>
      </c>
      <c r="B45" s="395" t="s">
        <v>39</v>
      </c>
      <c r="C45" s="277" t="s">
        <v>84</v>
      </c>
      <c r="D45" s="316">
        <v>128.05000000000001</v>
      </c>
      <c r="E45" s="316">
        <v>128.38333333333335</v>
      </c>
      <c r="F45" s="317">
        <v>127.2166666666667</v>
      </c>
      <c r="G45" s="317">
        <v>126.38333333333334</v>
      </c>
      <c r="H45" s="317">
        <v>125.21666666666668</v>
      </c>
      <c r="I45" s="317">
        <v>129.2166666666667</v>
      </c>
      <c r="J45" s="317">
        <v>130.38333333333338</v>
      </c>
      <c r="K45" s="317">
        <v>131.21666666666673</v>
      </c>
      <c r="L45" s="304">
        <v>129.55000000000001</v>
      </c>
      <c r="M45" s="304">
        <v>127.55</v>
      </c>
      <c r="N45" s="319">
        <v>38583600</v>
      </c>
      <c r="O45" s="320">
        <v>-2.9639544889568793E-3</v>
      </c>
    </row>
    <row r="46" spans="1:15" ht="15">
      <c r="A46" s="277">
        <v>36</v>
      </c>
      <c r="B46" s="395" t="s">
        <v>50</v>
      </c>
      <c r="C46" s="277" t="s">
        <v>85</v>
      </c>
      <c r="D46" s="316">
        <v>1416.15</v>
      </c>
      <c r="E46" s="316">
        <v>1426.2833333333335</v>
      </c>
      <c r="F46" s="317">
        <v>1402.5666666666671</v>
      </c>
      <c r="G46" s="317">
        <v>1388.9833333333336</v>
      </c>
      <c r="H46" s="317">
        <v>1365.2666666666671</v>
      </c>
      <c r="I46" s="317">
        <v>1439.866666666667</v>
      </c>
      <c r="J46" s="317">
        <v>1463.5833333333337</v>
      </c>
      <c r="K46" s="317">
        <v>1477.166666666667</v>
      </c>
      <c r="L46" s="304">
        <v>1450</v>
      </c>
      <c r="M46" s="304">
        <v>1412.7</v>
      </c>
      <c r="N46" s="319">
        <v>2713200</v>
      </c>
      <c r="O46" s="320">
        <v>-4.3435340572556762E-2</v>
      </c>
    </row>
    <row r="47" spans="1:15" ht="15">
      <c r="A47" s="277">
        <v>37</v>
      </c>
      <c r="B47" s="395" t="s">
        <v>39</v>
      </c>
      <c r="C47" s="277" t="s">
        <v>86</v>
      </c>
      <c r="D47" s="316">
        <v>431.4</v>
      </c>
      <c r="E47" s="316">
        <v>433.2</v>
      </c>
      <c r="F47" s="317">
        <v>418.9</v>
      </c>
      <c r="G47" s="317">
        <v>406.4</v>
      </c>
      <c r="H47" s="317">
        <v>392.09999999999997</v>
      </c>
      <c r="I47" s="317">
        <v>445.7</v>
      </c>
      <c r="J47" s="317">
        <v>460.00000000000006</v>
      </c>
      <c r="K47" s="317">
        <v>472.5</v>
      </c>
      <c r="L47" s="304">
        <v>447.5</v>
      </c>
      <c r="M47" s="304">
        <v>420.7</v>
      </c>
      <c r="N47" s="319">
        <v>5265747</v>
      </c>
      <c r="O47" s="320">
        <v>-1.9784695955775384E-2</v>
      </c>
    </row>
    <row r="48" spans="1:15" ht="15">
      <c r="A48" s="277">
        <v>38</v>
      </c>
      <c r="B48" s="395" t="s">
        <v>64</v>
      </c>
      <c r="C48" s="277" t="s">
        <v>87</v>
      </c>
      <c r="D48" s="316">
        <v>379.2</v>
      </c>
      <c r="E48" s="316">
        <v>383.26666666666671</v>
      </c>
      <c r="F48" s="317">
        <v>373.03333333333342</v>
      </c>
      <c r="G48" s="317">
        <v>366.86666666666673</v>
      </c>
      <c r="H48" s="317">
        <v>356.63333333333344</v>
      </c>
      <c r="I48" s="317">
        <v>389.43333333333339</v>
      </c>
      <c r="J48" s="317">
        <v>399.66666666666663</v>
      </c>
      <c r="K48" s="317">
        <v>405.83333333333337</v>
      </c>
      <c r="L48" s="304">
        <v>393.5</v>
      </c>
      <c r="M48" s="304">
        <v>377.1</v>
      </c>
      <c r="N48" s="319">
        <v>2006400</v>
      </c>
      <c r="O48" s="320">
        <v>2.3882424984690752E-2</v>
      </c>
    </row>
    <row r="49" spans="1:15" ht="15">
      <c r="A49" s="277">
        <v>39</v>
      </c>
      <c r="B49" s="395" t="s">
        <v>50</v>
      </c>
      <c r="C49" s="277" t="s">
        <v>88</v>
      </c>
      <c r="D49" s="316">
        <v>480.7</v>
      </c>
      <c r="E49" s="316">
        <v>482.36666666666662</v>
      </c>
      <c r="F49" s="317">
        <v>477.53333333333325</v>
      </c>
      <c r="G49" s="317">
        <v>474.36666666666662</v>
      </c>
      <c r="H49" s="317">
        <v>469.53333333333325</v>
      </c>
      <c r="I49" s="317">
        <v>485.53333333333325</v>
      </c>
      <c r="J49" s="317">
        <v>490.36666666666662</v>
      </c>
      <c r="K49" s="317">
        <v>493.53333333333325</v>
      </c>
      <c r="L49" s="304">
        <v>487.2</v>
      </c>
      <c r="M49" s="304">
        <v>479.2</v>
      </c>
      <c r="N49" s="319">
        <v>13632500</v>
      </c>
      <c r="O49" s="320">
        <v>-2.8344152875560027E-3</v>
      </c>
    </row>
    <row r="50" spans="1:15" ht="15">
      <c r="A50" s="277">
        <v>40</v>
      </c>
      <c r="B50" s="395" t="s">
        <v>52</v>
      </c>
      <c r="C50" s="277" t="s">
        <v>91</v>
      </c>
      <c r="D50" s="316">
        <v>2230.4499999999998</v>
      </c>
      <c r="E50" s="316">
        <v>2234.9666666666667</v>
      </c>
      <c r="F50" s="317">
        <v>2217.4833333333336</v>
      </c>
      <c r="G50" s="317">
        <v>2204.5166666666669</v>
      </c>
      <c r="H50" s="317">
        <v>2187.0333333333338</v>
      </c>
      <c r="I50" s="317">
        <v>2247.9333333333334</v>
      </c>
      <c r="J50" s="317">
        <v>2265.4166666666661</v>
      </c>
      <c r="K50" s="317">
        <v>2278.3833333333332</v>
      </c>
      <c r="L50" s="304">
        <v>2252.4499999999998</v>
      </c>
      <c r="M50" s="304">
        <v>2222</v>
      </c>
      <c r="N50" s="319">
        <v>4618400</v>
      </c>
      <c r="O50" s="320">
        <v>-1.0031724256194804E-2</v>
      </c>
    </row>
    <row r="51" spans="1:15" ht="15">
      <c r="A51" s="277">
        <v>41</v>
      </c>
      <c r="B51" s="395" t="s">
        <v>92</v>
      </c>
      <c r="C51" s="277" t="s">
        <v>93</v>
      </c>
      <c r="D51" s="316">
        <v>137.65</v>
      </c>
      <c r="E51" s="316">
        <v>139.20000000000002</v>
      </c>
      <c r="F51" s="317">
        <v>135.45000000000005</v>
      </c>
      <c r="G51" s="317">
        <v>133.25000000000003</v>
      </c>
      <c r="H51" s="317">
        <v>129.50000000000006</v>
      </c>
      <c r="I51" s="317">
        <v>141.40000000000003</v>
      </c>
      <c r="J51" s="317">
        <v>145.14999999999998</v>
      </c>
      <c r="K51" s="317">
        <v>147.35000000000002</v>
      </c>
      <c r="L51" s="304">
        <v>142.94999999999999</v>
      </c>
      <c r="M51" s="304">
        <v>137</v>
      </c>
      <c r="N51" s="319">
        <v>30294000</v>
      </c>
      <c r="O51" s="320">
        <v>-2.3907846120408607E-3</v>
      </c>
    </row>
    <row r="52" spans="1:15" ht="15">
      <c r="A52" s="277">
        <v>42</v>
      </c>
      <c r="B52" s="395" t="s">
        <v>52</v>
      </c>
      <c r="C52" s="277" t="s">
        <v>94</v>
      </c>
      <c r="D52" s="316">
        <v>4037.05</v>
      </c>
      <c r="E52" s="316">
        <v>4016.1333333333337</v>
      </c>
      <c r="F52" s="317">
        <v>3984.9666666666672</v>
      </c>
      <c r="G52" s="317">
        <v>3932.8833333333337</v>
      </c>
      <c r="H52" s="317">
        <v>3901.7166666666672</v>
      </c>
      <c r="I52" s="317">
        <v>4068.2166666666672</v>
      </c>
      <c r="J52" s="317">
        <v>4099.3833333333341</v>
      </c>
      <c r="K52" s="317">
        <v>4151.4666666666672</v>
      </c>
      <c r="L52" s="304">
        <v>4047.3</v>
      </c>
      <c r="M52" s="304">
        <v>3964.05</v>
      </c>
      <c r="N52" s="319">
        <v>3400750</v>
      </c>
      <c r="O52" s="320">
        <v>-4.7342250857903216E-2</v>
      </c>
    </row>
    <row r="53" spans="1:15" ht="15">
      <c r="A53" s="277">
        <v>43</v>
      </c>
      <c r="B53" s="395" t="s">
        <v>44</v>
      </c>
      <c r="C53" s="277" t="s">
        <v>95</v>
      </c>
      <c r="D53" s="316">
        <v>18635.55</v>
      </c>
      <c r="E53" s="316">
        <v>18799.916666666668</v>
      </c>
      <c r="F53" s="317">
        <v>18375.633333333335</v>
      </c>
      <c r="G53" s="317">
        <v>18115.716666666667</v>
      </c>
      <c r="H53" s="317">
        <v>17691.433333333334</v>
      </c>
      <c r="I53" s="317">
        <v>19059.833333333336</v>
      </c>
      <c r="J53" s="317">
        <v>19484.116666666669</v>
      </c>
      <c r="K53" s="317">
        <v>19744.033333333336</v>
      </c>
      <c r="L53" s="304">
        <v>19224.2</v>
      </c>
      <c r="M53" s="304">
        <v>18540</v>
      </c>
      <c r="N53" s="319">
        <v>275555</v>
      </c>
      <c r="O53" s="320">
        <v>-1.0307982401005656E-2</v>
      </c>
    </row>
    <row r="54" spans="1:15" ht="15">
      <c r="A54" s="277">
        <v>44</v>
      </c>
      <c r="B54" s="395" t="s">
        <v>57</v>
      </c>
      <c r="C54" s="277" t="s">
        <v>96</v>
      </c>
      <c r="D54" s="316">
        <v>55.65</v>
      </c>
      <c r="E54" s="316">
        <v>56.083333333333336</v>
      </c>
      <c r="F54" s="317">
        <v>54.266666666666673</v>
      </c>
      <c r="G54" s="317">
        <v>52.88333333333334</v>
      </c>
      <c r="H54" s="317">
        <v>51.066666666666677</v>
      </c>
      <c r="I54" s="317">
        <v>57.466666666666669</v>
      </c>
      <c r="J54" s="317">
        <v>59.283333333333331</v>
      </c>
      <c r="K54" s="317">
        <v>60.666666666666664</v>
      </c>
      <c r="L54" s="304">
        <v>57.9</v>
      </c>
      <c r="M54" s="304">
        <v>54.7</v>
      </c>
      <c r="N54" s="319">
        <v>11339200</v>
      </c>
      <c r="O54" s="320">
        <v>-2.5473546701502287E-2</v>
      </c>
    </row>
    <row r="55" spans="1:15" ht="15">
      <c r="A55" s="277">
        <v>45</v>
      </c>
      <c r="B55" s="395" t="s">
        <v>44</v>
      </c>
      <c r="C55" s="277" t="s">
        <v>97</v>
      </c>
      <c r="D55" s="316">
        <v>1106.0999999999999</v>
      </c>
      <c r="E55" s="316">
        <v>1106.8166666666668</v>
      </c>
      <c r="F55" s="317">
        <v>1085.1833333333336</v>
      </c>
      <c r="G55" s="317">
        <v>1064.2666666666669</v>
      </c>
      <c r="H55" s="317">
        <v>1042.6333333333337</v>
      </c>
      <c r="I55" s="317">
        <v>1127.7333333333336</v>
      </c>
      <c r="J55" s="317">
        <v>1149.3666666666668</v>
      </c>
      <c r="K55" s="317">
        <v>1170.2833333333335</v>
      </c>
      <c r="L55" s="304">
        <v>1128.45</v>
      </c>
      <c r="M55" s="304">
        <v>1085.9000000000001</v>
      </c>
      <c r="N55" s="319">
        <v>2654300</v>
      </c>
      <c r="O55" s="320">
        <v>-3.7495013960909457E-2</v>
      </c>
    </row>
    <row r="56" spans="1:15" ht="15">
      <c r="A56" s="277">
        <v>46</v>
      </c>
      <c r="B56" s="395" t="s">
        <v>44</v>
      </c>
      <c r="C56" s="277" t="s">
        <v>98</v>
      </c>
      <c r="D56" s="316">
        <v>155.05000000000001</v>
      </c>
      <c r="E56" s="316">
        <v>155.05000000000001</v>
      </c>
      <c r="F56" s="317">
        <v>153.55000000000001</v>
      </c>
      <c r="G56" s="317">
        <v>152.05000000000001</v>
      </c>
      <c r="H56" s="317">
        <v>150.55000000000001</v>
      </c>
      <c r="I56" s="317">
        <v>156.55000000000001</v>
      </c>
      <c r="J56" s="317">
        <v>158.05000000000001</v>
      </c>
      <c r="K56" s="317">
        <v>159.55000000000001</v>
      </c>
      <c r="L56" s="304">
        <v>156.55000000000001</v>
      </c>
      <c r="M56" s="304">
        <v>153.55000000000001</v>
      </c>
      <c r="N56" s="319">
        <v>11048400</v>
      </c>
      <c r="O56" s="320">
        <v>-4.1237113402061855E-2</v>
      </c>
    </row>
    <row r="57" spans="1:15" ht="15">
      <c r="A57" s="277">
        <v>47</v>
      </c>
      <c r="B57" s="395" t="s">
        <v>54</v>
      </c>
      <c r="C57" s="277" t="s">
        <v>99</v>
      </c>
      <c r="D57" s="316">
        <v>49.95</v>
      </c>
      <c r="E57" s="316">
        <v>50.816666666666663</v>
      </c>
      <c r="F57" s="317">
        <v>48.433333333333323</v>
      </c>
      <c r="G57" s="317">
        <v>46.916666666666657</v>
      </c>
      <c r="H57" s="317">
        <v>44.533333333333317</v>
      </c>
      <c r="I57" s="317">
        <v>52.333333333333329</v>
      </c>
      <c r="J57" s="317">
        <v>54.716666666666669</v>
      </c>
      <c r="K57" s="317">
        <v>56.233333333333334</v>
      </c>
      <c r="L57" s="304">
        <v>53.2</v>
      </c>
      <c r="M57" s="304">
        <v>49.3</v>
      </c>
      <c r="N57" s="319">
        <v>57672500</v>
      </c>
      <c r="O57" s="320">
        <v>4.6906341613948466E-2</v>
      </c>
    </row>
    <row r="58" spans="1:15" ht="15">
      <c r="A58" s="277">
        <v>48</v>
      </c>
      <c r="B58" s="395" t="s">
        <v>73</v>
      </c>
      <c r="C58" s="277" t="s">
        <v>100</v>
      </c>
      <c r="D58" s="316">
        <v>97.25</v>
      </c>
      <c r="E58" s="316">
        <v>97.966666666666654</v>
      </c>
      <c r="F58" s="317">
        <v>96.083333333333314</v>
      </c>
      <c r="G58" s="317">
        <v>94.916666666666657</v>
      </c>
      <c r="H58" s="317">
        <v>93.033333333333317</v>
      </c>
      <c r="I58" s="317">
        <v>99.133333333333312</v>
      </c>
      <c r="J58" s="317">
        <v>101.01666666666667</v>
      </c>
      <c r="K58" s="317">
        <v>102.18333333333331</v>
      </c>
      <c r="L58" s="304">
        <v>99.85</v>
      </c>
      <c r="M58" s="304">
        <v>96.8</v>
      </c>
      <c r="N58" s="319">
        <v>34660200</v>
      </c>
      <c r="O58" s="320">
        <v>-8.0307262569832404E-3</v>
      </c>
    </row>
    <row r="59" spans="1:15" ht="15">
      <c r="A59" s="277">
        <v>49</v>
      </c>
      <c r="B59" s="395" t="s">
        <v>52</v>
      </c>
      <c r="C59" s="277" t="s">
        <v>101</v>
      </c>
      <c r="D59" s="316">
        <v>417.8</v>
      </c>
      <c r="E59" s="316">
        <v>418.55</v>
      </c>
      <c r="F59" s="317">
        <v>412.1</v>
      </c>
      <c r="G59" s="317">
        <v>406.40000000000003</v>
      </c>
      <c r="H59" s="317">
        <v>399.95000000000005</v>
      </c>
      <c r="I59" s="317">
        <v>424.25</v>
      </c>
      <c r="J59" s="317">
        <v>430.69999999999993</v>
      </c>
      <c r="K59" s="317">
        <v>436.4</v>
      </c>
      <c r="L59" s="304">
        <v>425</v>
      </c>
      <c r="M59" s="304">
        <v>412.85</v>
      </c>
      <c r="N59" s="319">
        <v>6175500</v>
      </c>
      <c r="O59" s="320">
        <v>0.20134228187919462</v>
      </c>
    </row>
    <row r="60" spans="1:15" ht="15">
      <c r="A60" s="277">
        <v>50</v>
      </c>
      <c r="B60" s="395" t="s">
        <v>102</v>
      </c>
      <c r="C60" s="277" t="s">
        <v>103</v>
      </c>
      <c r="D60" s="316">
        <v>19.55</v>
      </c>
      <c r="E60" s="316">
        <v>19.7</v>
      </c>
      <c r="F60" s="317">
        <v>19.25</v>
      </c>
      <c r="G60" s="317">
        <v>18.95</v>
      </c>
      <c r="H60" s="317">
        <v>18.5</v>
      </c>
      <c r="I60" s="317">
        <v>20</v>
      </c>
      <c r="J60" s="317">
        <v>20.449999999999996</v>
      </c>
      <c r="K60" s="317">
        <v>20.75</v>
      </c>
      <c r="L60" s="304">
        <v>20.149999999999999</v>
      </c>
      <c r="M60" s="304">
        <v>19.399999999999999</v>
      </c>
      <c r="N60" s="319">
        <v>100530000</v>
      </c>
      <c r="O60" s="320">
        <v>5.8532192705988296E-3</v>
      </c>
    </row>
    <row r="61" spans="1:15" ht="15">
      <c r="A61" s="277">
        <v>51</v>
      </c>
      <c r="B61" s="395" t="s">
        <v>50</v>
      </c>
      <c r="C61" s="277" t="s">
        <v>104</v>
      </c>
      <c r="D61" s="316">
        <v>696.75</v>
      </c>
      <c r="E61" s="316">
        <v>699.66666666666663</v>
      </c>
      <c r="F61" s="317">
        <v>690.48333333333323</v>
      </c>
      <c r="G61" s="317">
        <v>684.21666666666658</v>
      </c>
      <c r="H61" s="317">
        <v>675.03333333333319</v>
      </c>
      <c r="I61" s="317">
        <v>705.93333333333328</v>
      </c>
      <c r="J61" s="317">
        <v>715.11666666666667</v>
      </c>
      <c r="K61" s="317">
        <v>721.38333333333333</v>
      </c>
      <c r="L61" s="304">
        <v>708.85</v>
      </c>
      <c r="M61" s="304">
        <v>693.4</v>
      </c>
      <c r="N61" s="319">
        <v>6911000</v>
      </c>
      <c r="O61" s="320">
        <v>-2.0272185993762404E-2</v>
      </c>
    </row>
    <row r="62" spans="1:15" ht="15">
      <c r="A62" s="277">
        <v>52</v>
      </c>
      <c r="B62" s="448" t="s">
        <v>39</v>
      </c>
      <c r="C62" s="277" t="s">
        <v>248</v>
      </c>
      <c r="D62" s="316">
        <v>852.2</v>
      </c>
      <c r="E62" s="316">
        <v>865.73333333333323</v>
      </c>
      <c r="F62" s="317">
        <v>836.46666666666647</v>
      </c>
      <c r="G62" s="317">
        <v>820.73333333333323</v>
      </c>
      <c r="H62" s="317">
        <v>791.46666666666647</v>
      </c>
      <c r="I62" s="317">
        <v>881.46666666666647</v>
      </c>
      <c r="J62" s="317">
        <v>910.73333333333312</v>
      </c>
      <c r="K62" s="317">
        <v>926.46666666666647</v>
      </c>
      <c r="L62" s="304">
        <v>895</v>
      </c>
      <c r="M62" s="304">
        <v>850</v>
      </c>
      <c r="N62" s="319">
        <v>373750</v>
      </c>
      <c r="O62" s="320">
        <v>7.2761194029850748E-2</v>
      </c>
    </row>
    <row r="63" spans="1:15" ht="15">
      <c r="A63" s="277">
        <v>53</v>
      </c>
      <c r="B63" s="395" t="s">
        <v>37</v>
      </c>
      <c r="C63" s="277" t="s">
        <v>105</v>
      </c>
      <c r="D63" s="316">
        <v>591.25</v>
      </c>
      <c r="E63" s="316">
        <v>596.56666666666672</v>
      </c>
      <c r="F63" s="317">
        <v>583.68333333333339</v>
      </c>
      <c r="G63" s="317">
        <v>576.11666666666667</v>
      </c>
      <c r="H63" s="317">
        <v>563.23333333333335</v>
      </c>
      <c r="I63" s="317">
        <v>604.13333333333344</v>
      </c>
      <c r="J63" s="317">
        <v>617.01666666666688</v>
      </c>
      <c r="K63" s="317">
        <v>624.58333333333348</v>
      </c>
      <c r="L63" s="304">
        <v>609.45000000000005</v>
      </c>
      <c r="M63" s="304">
        <v>589</v>
      </c>
      <c r="N63" s="319">
        <v>18630450</v>
      </c>
      <c r="O63" s="320">
        <v>6.1227613653757848E-4</v>
      </c>
    </row>
    <row r="64" spans="1:15" ht="15">
      <c r="A64" s="277">
        <v>54</v>
      </c>
      <c r="B64" s="395" t="s">
        <v>39</v>
      </c>
      <c r="C64" s="277" t="s">
        <v>106</v>
      </c>
      <c r="D64" s="316">
        <v>577.15</v>
      </c>
      <c r="E64" s="316">
        <v>579.63333333333333</v>
      </c>
      <c r="F64" s="317">
        <v>572.76666666666665</v>
      </c>
      <c r="G64" s="317">
        <v>568.38333333333333</v>
      </c>
      <c r="H64" s="317">
        <v>561.51666666666665</v>
      </c>
      <c r="I64" s="317">
        <v>584.01666666666665</v>
      </c>
      <c r="J64" s="317">
        <v>590.88333333333321</v>
      </c>
      <c r="K64" s="317">
        <v>595.26666666666665</v>
      </c>
      <c r="L64" s="304">
        <v>586.5</v>
      </c>
      <c r="M64" s="304">
        <v>575.25</v>
      </c>
      <c r="N64" s="319">
        <v>5314000</v>
      </c>
      <c r="O64" s="320">
        <v>7.3933649289099528E-3</v>
      </c>
    </row>
    <row r="65" spans="1:15" ht="15">
      <c r="A65" s="277">
        <v>55</v>
      </c>
      <c r="B65" s="395" t="s">
        <v>107</v>
      </c>
      <c r="C65" s="277" t="s">
        <v>108</v>
      </c>
      <c r="D65" s="316">
        <v>615.95000000000005</v>
      </c>
      <c r="E65" s="316">
        <v>611.2833333333333</v>
      </c>
      <c r="F65" s="317">
        <v>595.66666666666663</v>
      </c>
      <c r="G65" s="317">
        <v>575.38333333333333</v>
      </c>
      <c r="H65" s="317">
        <v>559.76666666666665</v>
      </c>
      <c r="I65" s="317">
        <v>631.56666666666661</v>
      </c>
      <c r="J65" s="317">
        <v>647.18333333333339</v>
      </c>
      <c r="K65" s="317">
        <v>667.46666666666658</v>
      </c>
      <c r="L65" s="304">
        <v>626.9</v>
      </c>
      <c r="M65" s="304">
        <v>591</v>
      </c>
      <c r="N65" s="319">
        <v>20648600</v>
      </c>
      <c r="O65" s="320">
        <v>1.2493993272465162E-2</v>
      </c>
    </row>
    <row r="66" spans="1:15" ht="15">
      <c r="A66" s="277">
        <v>56</v>
      </c>
      <c r="B66" s="395" t="s">
        <v>57</v>
      </c>
      <c r="C66" s="277" t="s">
        <v>109</v>
      </c>
      <c r="D66" s="316">
        <v>1796.25</v>
      </c>
      <c r="E66" s="316">
        <v>1803.5666666666666</v>
      </c>
      <c r="F66" s="317">
        <v>1780.1333333333332</v>
      </c>
      <c r="G66" s="317">
        <v>1764.0166666666667</v>
      </c>
      <c r="H66" s="317">
        <v>1740.5833333333333</v>
      </c>
      <c r="I66" s="317">
        <v>1819.6833333333332</v>
      </c>
      <c r="J66" s="317">
        <v>1843.1166666666666</v>
      </c>
      <c r="K66" s="317">
        <v>1859.2333333333331</v>
      </c>
      <c r="L66" s="304">
        <v>1827</v>
      </c>
      <c r="M66" s="304">
        <v>1787.45</v>
      </c>
      <c r="N66" s="319">
        <v>28739400</v>
      </c>
      <c r="O66" s="320">
        <v>-1.6053655981347767E-2</v>
      </c>
    </row>
    <row r="67" spans="1:15" ht="15">
      <c r="A67" s="277">
        <v>57</v>
      </c>
      <c r="B67" s="395" t="s">
        <v>54</v>
      </c>
      <c r="C67" s="277" t="s">
        <v>110</v>
      </c>
      <c r="D67" s="316">
        <v>1053.6500000000001</v>
      </c>
      <c r="E67" s="316">
        <v>1060.7166666666667</v>
      </c>
      <c r="F67" s="317">
        <v>1043.9333333333334</v>
      </c>
      <c r="G67" s="317">
        <v>1034.2166666666667</v>
      </c>
      <c r="H67" s="317">
        <v>1017.4333333333334</v>
      </c>
      <c r="I67" s="317">
        <v>1070.4333333333334</v>
      </c>
      <c r="J67" s="317">
        <v>1087.2166666666667</v>
      </c>
      <c r="K67" s="317">
        <v>1096.9333333333334</v>
      </c>
      <c r="L67" s="304">
        <v>1077.5</v>
      </c>
      <c r="M67" s="304">
        <v>1051</v>
      </c>
      <c r="N67" s="319">
        <v>40762700</v>
      </c>
      <c r="O67" s="320">
        <v>-2.4777293840546336E-2</v>
      </c>
    </row>
    <row r="68" spans="1:15" ht="15">
      <c r="A68" s="277">
        <v>58</v>
      </c>
      <c r="B68" s="395" t="s">
        <v>57</v>
      </c>
      <c r="C68" s="277" t="s">
        <v>253</v>
      </c>
      <c r="D68" s="316">
        <v>596.15</v>
      </c>
      <c r="E68" s="316">
        <v>598.7833333333333</v>
      </c>
      <c r="F68" s="317">
        <v>591.86666666666656</v>
      </c>
      <c r="G68" s="317">
        <v>587.58333333333326</v>
      </c>
      <c r="H68" s="317">
        <v>580.66666666666652</v>
      </c>
      <c r="I68" s="317">
        <v>603.06666666666661</v>
      </c>
      <c r="J68" s="317">
        <v>609.98333333333335</v>
      </c>
      <c r="K68" s="317">
        <v>614.26666666666665</v>
      </c>
      <c r="L68" s="304">
        <v>605.70000000000005</v>
      </c>
      <c r="M68" s="304">
        <v>594.5</v>
      </c>
      <c r="N68" s="319">
        <v>12487200</v>
      </c>
      <c r="O68" s="320">
        <v>-9.8560837331007414E-3</v>
      </c>
    </row>
    <row r="69" spans="1:15" ht="15">
      <c r="A69" s="277">
        <v>59</v>
      </c>
      <c r="B69" s="395" t="s">
        <v>44</v>
      </c>
      <c r="C69" s="277" t="s">
        <v>111</v>
      </c>
      <c r="D69" s="316">
        <v>2622.35</v>
      </c>
      <c r="E69" s="316">
        <v>2624.65</v>
      </c>
      <c r="F69" s="317">
        <v>2592.3000000000002</v>
      </c>
      <c r="G69" s="317">
        <v>2562.25</v>
      </c>
      <c r="H69" s="317">
        <v>2529.9</v>
      </c>
      <c r="I69" s="317">
        <v>2654.7000000000003</v>
      </c>
      <c r="J69" s="317">
        <v>2687.0499999999997</v>
      </c>
      <c r="K69" s="317">
        <v>2717.1000000000004</v>
      </c>
      <c r="L69" s="304">
        <v>2657</v>
      </c>
      <c r="M69" s="304">
        <v>2594.6</v>
      </c>
      <c r="N69" s="319">
        <v>2345100</v>
      </c>
      <c r="O69" s="320">
        <v>-6.1029879211697393E-3</v>
      </c>
    </row>
    <row r="70" spans="1:15" ht="15">
      <c r="A70" s="277">
        <v>60</v>
      </c>
      <c r="B70" s="395" t="s">
        <v>113</v>
      </c>
      <c r="C70" s="277" t="s">
        <v>114</v>
      </c>
      <c r="D70" s="316">
        <v>165.4</v>
      </c>
      <c r="E70" s="316">
        <v>166.26666666666668</v>
      </c>
      <c r="F70" s="317">
        <v>163.73333333333335</v>
      </c>
      <c r="G70" s="317">
        <v>162.06666666666666</v>
      </c>
      <c r="H70" s="317">
        <v>159.53333333333333</v>
      </c>
      <c r="I70" s="317">
        <v>167.93333333333337</v>
      </c>
      <c r="J70" s="317">
        <v>170.46666666666673</v>
      </c>
      <c r="K70" s="317">
        <v>172.13333333333338</v>
      </c>
      <c r="L70" s="304">
        <v>168.8</v>
      </c>
      <c r="M70" s="304">
        <v>164.6</v>
      </c>
      <c r="N70" s="319">
        <v>36008200</v>
      </c>
      <c r="O70" s="320">
        <v>-3.8576349024110217E-2</v>
      </c>
    </row>
    <row r="71" spans="1:15" ht="15">
      <c r="A71" s="277">
        <v>61</v>
      </c>
      <c r="B71" s="395" t="s">
        <v>73</v>
      </c>
      <c r="C71" s="277" t="s">
        <v>115</v>
      </c>
      <c r="D71" s="316">
        <v>202.9</v>
      </c>
      <c r="E71" s="316">
        <v>206.08333333333334</v>
      </c>
      <c r="F71" s="317">
        <v>198.56666666666669</v>
      </c>
      <c r="G71" s="317">
        <v>194.23333333333335</v>
      </c>
      <c r="H71" s="317">
        <v>186.7166666666667</v>
      </c>
      <c r="I71" s="317">
        <v>210.41666666666669</v>
      </c>
      <c r="J71" s="317">
        <v>217.93333333333334</v>
      </c>
      <c r="K71" s="317">
        <v>222.26666666666668</v>
      </c>
      <c r="L71" s="304">
        <v>213.6</v>
      </c>
      <c r="M71" s="304">
        <v>201.75</v>
      </c>
      <c r="N71" s="319">
        <v>27043200</v>
      </c>
      <c r="O71" s="320">
        <v>-1.5723270440251572E-2</v>
      </c>
    </row>
    <row r="72" spans="1:15" ht="15">
      <c r="A72" s="277">
        <v>62</v>
      </c>
      <c r="B72" s="395" t="s">
        <v>50</v>
      </c>
      <c r="C72" s="277" t="s">
        <v>116</v>
      </c>
      <c r="D72" s="316">
        <v>2266.1</v>
      </c>
      <c r="E72" s="316">
        <v>2257.6</v>
      </c>
      <c r="F72" s="317">
        <v>2232.4499999999998</v>
      </c>
      <c r="G72" s="317">
        <v>2198.7999999999997</v>
      </c>
      <c r="H72" s="317">
        <v>2173.6499999999996</v>
      </c>
      <c r="I72" s="317">
        <v>2291.25</v>
      </c>
      <c r="J72" s="317">
        <v>2316.4000000000005</v>
      </c>
      <c r="K72" s="317">
        <v>2350.0500000000002</v>
      </c>
      <c r="L72" s="304">
        <v>2282.75</v>
      </c>
      <c r="M72" s="304">
        <v>2223.9499999999998</v>
      </c>
      <c r="N72" s="319">
        <v>16355400</v>
      </c>
      <c r="O72" s="320">
        <v>-1.9953980010066874E-2</v>
      </c>
    </row>
    <row r="73" spans="1:15" ht="15">
      <c r="A73" s="277">
        <v>63</v>
      </c>
      <c r="B73" s="395" t="s">
        <v>57</v>
      </c>
      <c r="C73" s="277" t="s">
        <v>117</v>
      </c>
      <c r="D73" s="316">
        <v>214.6</v>
      </c>
      <c r="E73" s="316">
        <v>218.68333333333331</v>
      </c>
      <c r="F73" s="317">
        <v>208.66666666666663</v>
      </c>
      <c r="G73" s="317">
        <v>202.73333333333332</v>
      </c>
      <c r="H73" s="317">
        <v>192.71666666666664</v>
      </c>
      <c r="I73" s="317">
        <v>224.61666666666662</v>
      </c>
      <c r="J73" s="317">
        <v>234.63333333333333</v>
      </c>
      <c r="K73" s="317">
        <v>240.56666666666661</v>
      </c>
      <c r="L73" s="304">
        <v>228.7</v>
      </c>
      <c r="M73" s="304">
        <v>212.75</v>
      </c>
      <c r="N73" s="319">
        <v>11634300</v>
      </c>
      <c r="O73" s="320">
        <v>-1.3925380977404098E-2</v>
      </c>
    </row>
    <row r="74" spans="1:15" ht="15">
      <c r="A74" s="277">
        <v>64</v>
      </c>
      <c r="B74" s="395" t="s">
        <v>54</v>
      </c>
      <c r="C74" s="277" t="s">
        <v>118</v>
      </c>
      <c r="D74" s="316">
        <v>347.2</v>
      </c>
      <c r="E74" s="316">
        <v>349.93333333333339</v>
      </c>
      <c r="F74" s="317">
        <v>342.36666666666679</v>
      </c>
      <c r="G74" s="317">
        <v>337.53333333333342</v>
      </c>
      <c r="H74" s="317">
        <v>329.96666666666681</v>
      </c>
      <c r="I74" s="317">
        <v>354.76666666666677</v>
      </c>
      <c r="J74" s="317">
        <v>362.33333333333337</v>
      </c>
      <c r="K74" s="317">
        <v>367.16666666666674</v>
      </c>
      <c r="L74" s="304">
        <v>357.5</v>
      </c>
      <c r="M74" s="304">
        <v>345.1</v>
      </c>
      <c r="N74" s="319">
        <v>109579250</v>
      </c>
      <c r="O74" s="320">
        <v>-6.8045862412761714E-3</v>
      </c>
    </row>
    <row r="75" spans="1:15" ht="15">
      <c r="A75" s="277">
        <v>65</v>
      </c>
      <c r="B75" s="395" t="s">
        <v>57</v>
      </c>
      <c r="C75" s="277" t="s">
        <v>119</v>
      </c>
      <c r="D75" s="316">
        <v>422.5</v>
      </c>
      <c r="E75" s="316">
        <v>425.5</v>
      </c>
      <c r="F75" s="317">
        <v>418</v>
      </c>
      <c r="G75" s="317">
        <v>413.5</v>
      </c>
      <c r="H75" s="317">
        <v>406</v>
      </c>
      <c r="I75" s="317">
        <v>430</v>
      </c>
      <c r="J75" s="317">
        <v>437.5</v>
      </c>
      <c r="K75" s="317">
        <v>442</v>
      </c>
      <c r="L75" s="304">
        <v>433</v>
      </c>
      <c r="M75" s="304">
        <v>421</v>
      </c>
      <c r="N75" s="319">
        <v>7677000</v>
      </c>
      <c r="O75" s="320">
        <v>3.3326798666928055E-3</v>
      </c>
    </row>
    <row r="76" spans="1:15" ht="15">
      <c r="A76" s="277">
        <v>66</v>
      </c>
      <c r="B76" s="395" t="s">
        <v>68</v>
      </c>
      <c r="C76" s="277" t="s">
        <v>120</v>
      </c>
      <c r="D76" s="316">
        <v>8.65</v>
      </c>
      <c r="E76" s="316">
        <v>8.7999999999999989</v>
      </c>
      <c r="F76" s="317">
        <v>8.3499999999999979</v>
      </c>
      <c r="G76" s="317">
        <v>8.0499999999999989</v>
      </c>
      <c r="H76" s="317">
        <v>7.5999999999999979</v>
      </c>
      <c r="I76" s="317">
        <v>9.0999999999999979</v>
      </c>
      <c r="J76" s="317">
        <v>9.5499999999999972</v>
      </c>
      <c r="K76" s="317">
        <v>9.8499999999999979</v>
      </c>
      <c r="L76" s="304">
        <v>9.25</v>
      </c>
      <c r="M76" s="304">
        <v>8.5</v>
      </c>
      <c r="N76" s="319">
        <v>354900000</v>
      </c>
      <c r="O76" s="320">
        <v>-5.304445274561076E-2</v>
      </c>
    </row>
    <row r="77" spans="1:15" ht="15">
      <c r="A77" s="277">
        <v>67</v>
      </c>
      <c r="B77" s="395" t="s">
        <v>54</v>
      </c>
      <c r="C77" s="277" t="s">
        <v>121</v>
      </c>
      <c r="D77" s="316">
        <v>25.15</v>
      </c>
      <c r="E77" s="316">
        <v>25.516666666666666</v>
      </c>
      <c r="F77" s="317">
        <v>24.533333333333331</v>
      </c>
      <c r="G77" s="317">
        <v>23.916666666666664</v>
      </c>
      <c r="H77" s="317">
        <v>22.93333333333333</v>
      </c>
      <c r="I77" s="317">
        <v>26.133333333333333</v>
      </c>
      <c r="J77" s="317">
        <v>27.116666666666667</v>
      </c>
      <c r="K77" s="317">
        <v>27.733333333333334</v>
      </c>
      <c r="L77" s="304">
        <v>26.5</v>
      </c>
      <c r="M77" s="304">
        <v>24.9</v>
      </c>
      <c r="N77" s="319">
        <v>127661000</v>
      </c>
      <c r="O77" s="320">
        <v>2.8156082631981636E-2</v>
      </c>
    </row>
    <row r="78" spans="1:15" ht="15">
      <c r="A78" s="277">
        <v>68</v>
      </c>
      <c r="B78" s="395" t="s">
        <v>73</v>
      </c>
      <c r="C78" s="277" t="s">
        <v>122</v>
      </c>
      <c r="D78" s="316">
        <v>405.35</v>
      </c>
      <c r="E78" s="316">
        <v>409.5333333333333</v>
      </c>
      <c r="F78" s="317">
        <v>399.56666666666661</v>
      </c>
      <c r="G78" s="317">
        <v>393.7833333333333</v>
      </c>
      <c r="H78" s="317">
        <v>383.81666666666661</v>
      </c>
      <c r="I78" s="317">
        <v>415.31666666666661</v>
      </c>
      <c r="J78" s="317">
        <v>425.2833333333333</v>
      </c>
      <c r="K78" s="317">
        <v>431.06666666666661</v>
      </c>
      <c r="L78" s="304">
        <v>419.5</v>
      </c>
      <c r="M78" s="304">
        <v>403.75</v>
      </c>
      <c r="N78" s="319">
        <v>10197000</v>
      </c>
      <c r="O78" s="320">
        <v>4.3625105544610188E-2</v>
      </c>
    </row>
    <row r="79" spans="1:15" ht="15">
      <c r="A79" s="277">
        <v>69</v>
      </c>
      <c r="B79" s="395" t="s">
        <v>39</v>
      </c>
      <c r="C79" s="277" t="s">
        <v>123</v>
      </c>
      <c r="D79" s="316">
        <v>955.15</v>
      </c>
      <c r="E79" s="316">
        <v>962.46666666666658</v>
      </c>
      <c r="F79" s="317">
        <v>944.13333333333321</v>
      </c>
      <c r="G79" s="317">
        <v>933.11666666666667</v>
      </c>
      <c r="H79" s="317">
        <v>914.7833333333333</v>
      </c>
      <c r="I79" s="317">
        <v>973.48333333333312</v>
      </c>
      <c r="J79" s="317">
        <v>991.81666666666638</v>
      </c>
      <c r="K79" s="317">
        <v>1002.833333333333</v>
      </c>
      <c r="L79" s="304">
        <v>980.8</v>
      </c>
      <c r="M79" s="304">
        <v>951.45</v>
      </c>
      <c r="N79" s="319">
        <v>3036500</v>
      </c>
      <c r="O79" s="320">
        <v>-6.7059208374223092E-3</v>
      </c>
    </row>
    <row r="80" spans="1:15" ht="15">
      <c r="A80" s="277">
        <v>70</v>
      </c>
      <c r="B80" s="395" t="s">
        <v>54</v>
      </c>
      <c r="C80" s="277" t="s">
        <v>124</v>
      </c>
      <c r="D80" s="316">
        <v>503.85</v>
      </c>
      <c r="E80" s="316">
        <v>511.2</v>
      </c>
      <c r="F80" s="317">
        <v>492.54999999999995</v>
      </c>
      <c r="G80" s="317">
        <v>481.24999999999994</v>
      </c>
      <c r="H80" s="317">
        <v>462.59999999999991</v>
      </c>
      <c r="I80" s="317">
        <v>522.5</v>
      </c>
      <c r="J80" s="317">
        <v>541.15</v>
      </c>
      <c r="K80" s="317">
        <v>552.45000000000005</v>
      </c>
      <c r="L80" s="304">
        <v>529.85</v>
      </c>
      <c r="M80" s="304">
        <v>499.9</v>
      </c>
      <c r="N80" s="319">
        <v>31021600</v>
      </c>
      <c r="O80" s="320">
        <v>-2.6755013427703738E-2</v>
      </c>
    </row>
    <row r="81" spans="1:15" ht="15">
      <c r="A81" s="277">
        <v>71</v>
      </c>
      <c r="B81" s="395" t="s">
        <v>68</v>
      </c>
      <c r="C81" s="277" t="s">
        <v>125</v>
      </c>
      <c r="D81" s="316">
        <v>204.5</v>
      </c>
      <c r="E81" s="316">
        <v>206.88333333333335</v>
      </c>
      <c r="F81" s="317">
        <v>201.16666666666671</v>
      </c>
      <c r="G81" s="317">
        <v>197.83333333333337</v>
      </c>
      <c r="H81" s="317">
        <v>192.11666666666673</v>
      </c>
      <c r="I81" s="317">
        <v>210.2166666666667</v>
      </c>
      <c r="J81" s="317">
        <v>215.93333333333334</v>
      </c>
      <c r="K81" s="317">
        <v>219.26666666666668</v>
      </c>
      <c r="L81" s="304">
        <v>212.6</v>
      </c>
      <c r="M81" s="304">
        <v>203.55</v>
      </c>
      <c r="N81" s="319">
        <v>12826800</v>
      </c>
      <c r="O81" s="320">
        <v>1.3271400132714002E-2</v>
      </c>
    </row>
    <row r="82" spans="1:15" ht="15">
      <c r="A82" s="277">
        <v>72</v>
      </c>
      <c r="B82" s="395" t="s">
        <v>107</v>
      </c>
      <c r="C82" s="277" t="s">
        <v>126</v>
      </c>
      <c r="D82" s="316">
        <v>834.45</v>
      </c>
      <c r="E82" s="316">
        <v>825.91666666666663</v>
      </c>
      <c r="F82" s="317">
        <v>804.18333333333328</v>
      </c>
      <c r="G82" s="317">
        <v>773.91666666666663</v>
      </c>
      <c r="H82" s="317">
        <v>752.18333333333328</v>
      </c>
      <c r="I82" s="317">
        <v>856.18333333333328</v>
      </c>
      <c r="J82" s="317">
        <v>877.91666666666663</v>
      </c>
      <c r="K82" s="317">
        <v>908.18333333333328</v>
      </c>
      <c r="L82" s="304">
        <v>847.65</v>
      </c>
      <c r="M82" s="304">
        <v>795.65</v>
      </c>
      <c r="N82" s="319">
        <v>57282000</v>
      </c>
      <c r="O82" s="320">
        <v>6.6608571300889305E-2</v>
      </c>
    </row>
    <row r="83" spans="1:15" ht="15">
      <c r="A83" s="277">
        <v>73</v>
      </c>
      <c r="B83" s="395" t="s">
        <v>73</v>
      </c>
      <c r="C83" s="277" t="s">
        <v>127</v>
      </c>
      <c r="D83" s="316">
        <v>85.6</v>
      </c>
      <c r="E83" s="316">
        <v>85.86666666666666</v>
      </c>
      <c r="F83" s="317">
        <v>84.933333333333323</v>
      </c>
      <c r="G83" s="317">
        <v>84.266666666666666</v>
      </c>
      <c r="H83" s="317">
        <v>83.333333333333329</v>
      </c>
      <c r="I83" s="317">
        <v>86.533333333333317</v>
      </c>
      <c r="J83" s="317">
        <v>87.466666666666654</v>
      </c>
      <c r="K83" s="317">
        <v>88.133333333333312</v>
      </c>
      <c r="L83" s="304">
        <v>86.8</v>
      </c>
      <c r="M83" s="304">
        <v>85.2</v>
      </c>
      <c r="N83" s="319">
        <v>54708600</v>
      </c>
      <c r="O83" s="320">
        <v>8.0873857788047471E-3</v>
      </c>
    </row>
    <row r="84" spans="1:15" ht="15">
      <c r="A84" s="277">
        <v>74</v>
      </c>
      <c r="B84" s="395" t="s">
        <v>50</v>
      </c>
      <c r="C84" s="277" t="s">
        <v>128</v>
      </c>
      <c r="D84" s="316">
        <v>198.7</v>
      </c>
      <c r="E84" s="316">
        <v>197.80000000000004</v>
      </c>
      <c r="F84" s="317">
        <v>195.70000000000007</v>
      </c>
      <c r="G84" s="317">
        <v>192.70000000000005</v>
      </c>
      <c r="H84" s="317">
        <v>190.60000000000008</v>
      </c>
      <c r="I84" s="317">
        <v>200.80000000000007</v>
      </c>
      <c r="J84" s="317">
        <v>202.90000000000003</v>
      </c>
      <c r="K84" s="317">
        <v>205.90000000000006</v>
      </c>
      <c r="L84" s="304">
        <v>199.9</v>
      </c>
      <c r="M84" s="304">
        <v>194.8</v>
      </c>
      <c r="N84" s="319">
        <v>85408000</v>
      </c>
      <c r="O84" s="320">
        <v>-3.6253340073662162E-2</v>
      </c>
    </row>
    <row r="85" spans="1:15" ht="15">
      <c r="A85" s="277">
        <v>75</v>
      </c>
      <c r="B85" s="395" t="s">
        <v>113</v>
      </c>
      <c r="C85" s="277" t="s">
        <v>129</v>
      </c>
      <c r="D85" s="316">
        <v>166.75</v>
      </c>
      <c r="E85" s="316">
        <v>168.45000000000002</v>
      </c>
      <c r="F85" s="317">
        <v>163.90000000000003</v>
      </c>
      <c r="G85" s="317">
        <v>161.05000000000001</v>
      </c>
      <c r="H85" s="317">
        <v>156.50000000000003</v>
      </c>
      <c r="I85" s="317">
        <v>171.30000000000004</v>
      </c>
      <c r="J85" s="317">
        <v>175.85000000000005</v>
      </c>
      <c r="K85" s="317">
        <v>178.70000000000005</v>
      </c>
      <c r="L85" s="304">
        <v>173</v>
      </c>
      <c r="M85" s="304">
        <v>165.6</v>
      </c>
      <c r="N85" s="319">
        <v>16975000</v>
      </c>
      <c r="O85" s="320">
        <v>-3.8516001132823566E-2</v>
      </c>
    </row>
    <row r="86" spans="1:15" ht="15">
      <c r="A86" s="277">
        <v>76</v>
      </c>
      <c r="B86" s="395" t="s">
        <v>113</v>
      </c>
      <c r="C86" s="277" t="s">
        <v>130</v>
      </c>
      <c r="D86" s="316">
        <v>195.5</v>
      </c>
      <c r="E86" s="316">
        <v>196.68333333333331</v>
      </c>
      <c r="F86" s="317">
        <v>192.96666666666661</v>
      </c>
      <c r="G86" s="317">
        <v>190.43333333333331</v>
      </c>
      <c r="H86" s="317">
        <v>186.71666666666661</v>
      </c>
      <c r="I86" s="317">
        <v>199.21666666666661</v>
      </c>
      <c r="J86" s="317">
        <v>202.93333333333331</v>
      </c>
      <c r="K86" s="317">
        <v>205.46666666666661</v>
      </c>
      <c r="L86" s="304">
        <v>200.4</v>
      </c>
      <c r="M86" s="304">
        <v>194.15</v>
      </c>
      <c r="N86" s="319">
        <v>46202400</v>
      </c>
      <c r="O86" s="320">
        <v>-8.804448563484708E-3</v>
      </c>
    </row>
    <row r="87" spans="1:15" ht="15">
      <c r="A87" s="277">
        <v>77</v>
      </c>
      <c r="B87" s="395" t="s">
        <v>39</v>
      </c>
      <c r="C87" s="277" t="s">
        <v>131</v>
      </c>
      <c r="D87" s="316">
        <v>1723.45</v>
      </c>
      <c r="E87" s="316">
        <v>1710.8499999999997</v>
      </c>
      <c r="F87" s="317">
        <v>1686.6999999999994</v>
      </c>
      <c r="G87" s="317">
        <v>1649.9499999999996</v>
      </c>
      <c r="H87" s="317">
        <v>1625.7999999999993</v>
      </c>
      <c r="I87" s="317">
        <v>1747.5999999999995</v>
      </c>
      <c r="J87" s="317">
        <v>1771.7499999999995</v>
      </c>
      <c r="K87" s="317">
        <v>1808.4999999999995</v>
      </c>
      <c r="L87" s="304">
        <v>1735</v>
      </c>
      <c r="M87" s="304">
        <v>1674.1</v>
      </c>
      <c r="N87" s="319">
        <v>2015500</v>
      </c>
      <c r="O87" s="320">
        <v>-5.4865181711606099E-2</v>
      </c>
    </row>
    <row r="88" spans="1:15" ht="15">
      <c r="A88" s="277">
        <v>78</v>
      </c>
      <c r="B88" s="395" t="s">
        <v>39</v>
      </c>
      <c r="C88" s="277" t="s">
        <v>132</v>
      </c>
      <c r="D88" s="316">
        <v>372.55</v>
      </c>
      <c r="E88" s="316">
        <v>376.76666666666665</v>
      </c>
      <c r="F88" s="317">
        <v>366.83333333333331</v>
      </c>
      <c r="G88" s="317">
        <v>361.11666666666667</v>
      </c>
      <c r="H88" s="317">
        <v>351.18333333333334</v>
      </c>
      <c r="I88" s="317">
        <v>382.48333333333329</v>
      </c>
      <c r="J88" s="317">
        <v>392.41666666666669</v>
      </c>
      <c r="K88" s="317">
        <v>398.13333333333327</v>
      </c>
      <c r="L88" s="304">
        <v>386.7</v>
      </c>
      <c r="M88" s="304">
        <v>371.05</v>
      </c>
      <c r="N88" s="319">
        <v>1353800</v>
      </c>
      <c r="O88" s="320">
        <v>0.10262257696693272</v>
      </c>
    </row>
    <row r="89" spans="1:15" ht="15">
      <c r="A89" s="277">
        <v>79</v>
      </c>
      <c r="B89" s="395" t="s">
        <v>54</v>
      </c>
      <c r="C89" s="277" t="s">
        <v>133</v>
      </c>
      <c r="D89" s="316">
        <v>1290.8499999999999</v>
      </c>
      <c r="E89" s="316">
        <v>1295.7166666666667</v>
      </c>
      <c r="F89" s="317">
        <v>1276.9833333333333</v>
      </c>
      <c r="G89" s="317">
        <v>1263.1166666666666</v>
      </c>
      <c r="H89" s="317">
        <v>1244.3833333333332</v>
      </c>
      <c r="I89" s="317">
        <v>1309.5833333333335</v>
      </c>
      <c r="J89" s="317">
        <v>1328.3166666666671</v>
      </c>
      <c r="K89" s="317">
        <v>1342.1833333333336</v>
      </c>
      <c r="L89" s="304">
        <v>1314.45</v>
      </c>
      <c r="M89" s="304">
        <v>1281.8499999999999</v>
      </c>
      <c r="N89" s="319">
        <v>8696000</v>
      </c>
      <c r="O89" s="320">
        <v>5.0855293573740176E-3</v>
      </c>
    </row>
    <row r="90" spans="1:15" ht="15">
      <c r="A90" s="277">
        <v>80</v>
      </c>
      <c r="B90" s="395" t="s">
        <v>57</v>
      </c>
      <c r="C90" s="277" t="s">
        <v>134</v>
      </c>
      <c r="D90" s="316">
        <v>60.8</v>
      </c>
      <c r="E90" s="316">
        <v>62.333333333333336</v>
      </c>
      <c r="F90" s="317">
        <v>58.716666666666669</v>
      </c>
      <c r="G90" s="317">
        <v>56.633333333333333</v>
      </c>
      <c r="H90" s="317">
        <v>53.016666666666666</v>
      </c>
      <c r="I90" s="317">
        <v>64.416666666666671</v>
      </c>
      <c r="J90" s="317">
        <v>68.033333333333331</v>
      </c>
      <c r="K90" s="317">
        <v>70.116666666666674</v>
      </c>
      <c r="L90" s="304">
        <v>65.95</v>
      </c>
      <c r="M90" s="304">
        <v>60.25</v>
      </c>
      <c r="N90" s="319">
        <v>41452800</v>
      </c>
      <c r="O90" s="320">
        <v>0.214584578601315</v>
      </c>
    </row>
    <row r="91" spans="1:15" ht="15">
      <c r="A91" s="277">
        <v>81</v>
      </c>
      <c r="B91" s="395" t="s">
        <v>57</v>
      </c>
      <c r="C91" s="277" t="s">
        <v>135</v>
      </c>
      <c r="D91" s="316">
        <v>259.3</v>
      </c>
      <c r="E91" s="316">
        <v>261.8</v>
      </c>
      <c r="F91" s="317">
        <v>255.55</v>
      </c>
      <c r="G91" s="317">
        <v>251.8</v>
      </c>
      <c r="H91" s="317">
        <v>245.55</v>
      </c>
      <c r="I91" s="317">
        <v>265.55</v>
      </c>
      <c r="J91" s="317">
        <v>271.8</v>
      </c>
      <c r="K91" s="317">
        <v>275.55</v>
      </c>
      <c r="L91" s="304">
        <v>268.05</v>
      </c>
      <c r="M91" s="304">
        <v>258.05</v>
      </c>
      <c r="N91" s="319">
        <v>10122000</v>
      </c>
      <c r="O91" s="320">
        <v>4.9642573471008738E-3</v>
      </c>
    </row>
    <row r="92" spans="1:15" ht="15">
      <c r="A92" s="277">
        <v>82</v>
      </c>
      <c r="B92" s="395" t="s">
        <v>64</v>
      </c>
      <c r="C92" s="277" t="s">
        <v>136</v>
      </c>
      <c r="D92" s="316">
        <v>914.6</v>
      </c>
      <c r="E92" s="316">
        <v>917.75</v>
      </c>
      <c r="F92" s="317">
        <v>907.6</v>
      </c>
      <c r="G92" s="317">
        <v>900.6</v>
      </c>
      <c r="H92" s="317">
        <v>890.45</v>
      </c>
      <c r="I92" s="317">
        <v>924.75</v>
      </c>
      <c r="J92" s="317">
        <v>934.90000000000009</v>
      </c>
      <c r="K92" s="317">
        <v>941.9</v>
      </c>
      <c r="L92" s="304">
        <v>927.9</v>
      </c>
      <c r="M92" s="304">
        <v>910.75</v>
      </c>
      <c r="N92" s="319">
        <v>9468250</v>
      </c>
      <c r="O92" s="320">
        <v>-3.2424295061085056E-3</v>
      </c>
    </row>
    <row r="93" spans="1:15" ht="15">
      <c r="A93" s="277">
        <v>83</v>
      </c>
      <c r="B93" s="395" t="s">
        <v>52</v>
      </c>
      <c r="C93" s="277" t="s">
        <v>137</v>
      </c>
      <c r="D93" s="316">
        <v>859.95</v>
      </c>
      <c r="E93" s="316">
        <v>865.41666666666663</v>
      </c>
      <c r="F93" s="317">
        <v>851.93333333333328</v>
      </c>
      <c r="G93" s="317">
        <v>843.91666666666663</v>
      </c>
      <c r="H93" s="317">
        <v>830.43333333333328</v>
      </c>
      <c r="I93" s="317">
        <v>873.43333333333328</v>
      </c>
      <c r="J93" s="317">
        <v>886.91666666666663</v>
      </c>
      <c r="K93" s="317">
        <v>894.93333333333328</v>
      </c>
      <c r="L93" s="304">
        <v>878.9</v>
      </c>
      <c r="M93" s="304">
        <v>857.4</v>
      </c>
      <c r="N93" s="319">
        <v>9288800</v>
      </c>
      <c r="O93" s="320">
        <v>6.0867876905154841E-2</v>
      </c>
    </row>
    <row r="94" spans="1:15" ht="15">
      <c r="A94" s="277">
        <v>84</v>
      </c>
      <c r="B94" s="395" t="s">
        <v>44</v>
      </c>
      <c r="C94" s="277" t="s">
        <v>138</v>
      </c>
      <c r="D94" s="316">
        <v>548.79999999999995</v>
      </c>
      <c r="E94" s="316">
        <v>549.69999999999993</v>
      </c>
      <c r="F94" s="317">
        <v>541.49999999999989</v>
      </c>
      <c r="G94" s="317">
        <v>534.19999999999993</v>
      </c>
      <c r="H94" s="317">
        <v>525.99999999999989</v>
      </c>
      <c r="I94" s="317">
        <v>556.99999999999989</v>
      </c>
      <c r="J94" s="317">
        <v>565.19999999999993</v>
      </c>
      <c r="K94" s="317">
        <v>572.49999999999989</v>
      </c>
      <c r="L94" s="304">
        <v>557.9</v>
      </c>
      <c r="M94" s="304">
        <v>542.4</v>
      </c>
      <c r="N94" s="319">
        <v>17318000</v>
      </c>
      <c r="O94" s="320">
        <v>-1.4028375577873425E-2</v>
      </c>
    </row>
    <row r="95" spans="1:15" ht="15">
      <c r="A95" s="277">
        <v>85</v>
      </c>
      <c r="B95" s="395" t="s">
        <v>57</v>
      </c>
      <c r="C95" s="277" t="s">
        <v>139</v>
      </c>
      <c r="D95" s="316">
        <v>192.15</v>
      </c>
      <c r="E95" s="316">
        <v>193.98333333333335</v>
      </c>
      <c r="F95" s="317">
        <v>188.16666666666669</v>
      </c>
      <c r="G95" s="317">
        <v>184.18333333333334</v>
      </c>
      <c r="H95" s="317">
        <v>178.36666666666667</v>
      </c>
      <c r="I95" s="317">
        <v>197.9666666666667</v>
      </c>
      <c r="J95" s="317">
        <v>203.78333333333336</v>
      </c>
      <c r="K95" s="317">
        <v>207.76666666666671</v>
      </c>
      <c r="L95" s="304">
        <v>199.8</v>
      </c>
      <c r="M95" s="304">
        <v>190</v>
      </c>
      <c r="N95" s="319">
        <v>9639000</v>
      </c>
      <c r="O95" s="320">
        <v>-5.3413074860796043E-2</v>
      </c>
    </row>
    <row r="96" spans="1:15" ht="15">
      <c r="A96" s="277">
        <v>86</v>
      </c>
      <c r="B96" s="395" t="s">
        <v>57</v>
      </c>
      <c r="C96" s="277" t="s">
        <v>140</v>
      </c>
      <c r="D96" s="316">
        <v>155</v>
      </c>
      <c r="E96" s="316">
        <v>156.71666666666667</v>
      </c>
      <c r="F96" s="317">
        <v>152.68333333333334</v>
      </c>
      <c r="G96" s="317">
        <v>150.36666666666667</v>
      </c>
      <c r="H96" s="317">
        <v>146.33333333333334</v>
      </c>
      <c r="I96" s="317">
        <v>159.03333333333333</v>
      </c>
      <c r="J96" s="317">
        <v>163.06666666666669</v>
      </c>
      <c r="K96" s="317">
        <v>165.38333333333333</v>
      </c>
      <c r="L96" s="304">
        <v>160.75</v>
      </c>
      <c r="M96" s="304">
        <v>154.4</v>
      </c>
      <c r="N96" s="319">
        <v>16848000</v>
      </c>
      <c r="O96" s="320">
        <v>1.9978205593897565E-2</v>
      </c>
    </row>
    <row r="97" spans="1:15" ht="15">
      <c r="A97" s="277">
        <v>87</v>
      </c>
      <c r="B97" s="395" t="s">
        <v>50</v>
      </c>
      <c r="C97" s="277" t="s">
        <v>141</v>
      </c>
      <c r="D97" s="316">
        <v>345.55</v>
      </c>
      <c r="E97" s="316">
        <v>347.7166666666667</v>
      </c>
      <c r="F97" s="317">
        <v>342.63333333333338</v>
      </c>
      <c r="G97" s="317">
        <v>339.7166666666667</v>
      </c>
      <c r="H97" s="317">
        <v>334.63333333333338</v>
      </c>
      <c r="I97" s="317">
        <v>350.63333333333338</v>
      </c>
      <c r="J97" s="317">
        <v>355.71666666666664</v>
      </c>
      <c r="K97" s="317">
        <v>358.63333333333338</v>
      </c>
      <c r="L97" s="304">
        <v>352.8</v>
      </c>
      <c r="M97" s="304">
        <v>344.8</v>
      </c>
      <c r="N97" s="319">
        <v>11360000</v>
      </c>
      <c r="O97" s="320">
        <v>-1.3546370267453978E-2</v>
      </c>
    </row>
    <row r="98" spans="1:15" ht="15">
      <c r="A98" s="277">
        <v>88</v>
      </c>
      <c r="B98" s="395" t="s">
        <v>44</v>
      </c>
      <c r="C98" s="277" t="s">
        <v>142</v>
      </c>
      <c r="D98" s="316">
        <v>5823.2</v>
      </c>
      <c r="E98" s="316">
        <v>5830.3</v>
      </c>
      <c r="F98" s="317">
        <v>5765.6</v>
      </c>
      <c r="G98" s="317">
        <v>5708</v>
      </c>
      <c r="H98" s="317">
        <v>5643.3</v>
      </c>
      <c r="I98" s="317">
        <v>5887.9000000000005</v>
      </c>
      <c r="J98" s="317">
        <v>5952.5999999999995</v>
      </c>
      <c r="K98" s="317">
        <v>6010.2000000000007</v>
      </c>
      <c r="L98" s="304">
        <v>5895</v>
      </c>
      <c r="M98" s="304">
        <v>5772.7</v>
      </c>
      <c r="N98" s="319">
        <v>2750200</v>
      </c>
      <c r="O98" s="320">
        <v>-1.7013367646007579E-2</v>
      </c>
    </row>
    <row r="99" spans="1:15" ht="15">
      <c r="A99" s="277">
        <v>89</v>
      </c>
      <c r="B99" s="395" t="s">
        <v>50</v>
      </c>
      <c r="C99" s="277" t="s">
        <v>143</v>
      </c>
      <c r="D99" s="316">
        <v>600.25</v>
      </c>
      <c r="E99" s="316">
        <v>606.6</v>
      </c>
      <c r="F99" s="317">
        <v>589.20000000000005</v>
      </c>
      <c r="G99" s="317">
        <v>578.15</v>
      </c>
      <c r="H99" s="317">
        <v>560.75</v>
      </c>
      <c r="I99" s="317">
        <v>617.65000000000009</v>
      </c>
      <c r="J99" s="317">
        <v>635.04999999999995</v>
      </c>
      <c r="K99" s="317">
        <v>646.10000000000014</v>
      </c>
      <c r="L99" s="304">
        <v>624</v>
      </c>
      <c r="M99" s="304">
        <v>595.54999999999995</v>
      </c>
      <c r="N99" s="319">
        <v>16995000</v>
      </c>
      <c r="O99" s="320">
        <v>5.4035196526862547E-2</v>
      </c>
    </row>
    <row r="100" spans="1:15" ht="15">
      <c r="A100" s="277">
        <v>90</v>
      </c>
      <c r="B100" s="395" t="s">
        <v>57</v>
      </c>
      <c r="C100" s="277" t="s">
        <v>144</v>
      </c>
      <c r="D100" s="316">
        <v>536.75</v>
      </c>
      <c r="E100" s="316">
        <v>543.29999999999995</v>
      </c>
      <c r="F100" s="317">
        <v>526.74999999999989</v>
      </c>
      <c r="G100" s="317">
        <v>516.74999999999989</v>
      </c>
      <c r="H100" s="317">
        <v>500.19999999999982</v>
      </c>
      <c r="I100" s="317">
        <v>553.29999999999995</v>
      </c>
      <c r="J100" s="317">
        <v>569.85000000000014</v>
      </c>
      <c r="K100" s="317">
        <v>579.85</v>
      </c>
      <c r="L100" s="304">
        <v>559.85</v>
      </c>
      <c r="M100" s="304">
        <v>533.29999999999995</v>
      </c>
      <c r="N100" s="319">
        <v>1485900</v>
      </c>
      <c r="O100" s="320">
        <v>1.6E-2</v>
      </c>
    </row>
    <row r="101" spans="1:15" ht="15">
      <c r="A101" s="277">
        <v>91</v>
      </c>
      <c r="B101" s="395" t="s">
        <v>73</v>
      </c>
      <c r="C101" s="277" t="s">
        <v>145</v>
      </c>
      <c r="D101" s="316">
        <v>977.5</v>
      </c>
      <c r="E101" s="316">
        <v>983.33333333333337</v>
      </c>
      <c r="F101" s="317">
        <v>968.16666666666674</v>
      </c>
      <c r="G101" s="317">
        <v>958.83333333333337</v>
      </c>
      <c r="H101" s="317">
        <v>943.66666666666674</v>
      </c>
      <c r="I101" s="317">
        <v>992.66666666666674</v>
      </c>
      <c r="J101" s="317">
        <v>1007.8333333333335</v>
      </c>
      <c r="K101" s="317">
        <v>1017.1666666666667</v>
      </c>
      <c r="L101" s="304">
        <v>998.5</v>
      </c>
      <c r="M101" s="304">
        <v>974</v>
      </c>
      <c r="N101" s="319">
        <v>1093800</v>
      </c>
      <c r="O101" s="320">
        <v>-6.3206577595066801E-2</v>
      </c>
    </row>
    <row r="102" spans="1:15" ht="15">
      <c r="A102" s="277">
        <v>92</v>
      </c>
      <c r="B102" s="395" t="s">
        <v>107</v>
      </c>
      <c r="C102" s="277" t="s">
        <v>146</v>
      </c>
      <c r="D102" s="316">
        <v>983.75</v>
      </c>
      <c r="E102" s="316">
        <v>983.91666666666663</v>
      </c>
      <c r="F102" s="317">
        <v>962.83333333333326</v>
      </c>
      <c r="G102" s="317">
        <v>941.91666666666663</v>
      </c>
      <c r="H102" s="317">
        <v>920.83333333333326</v>
      </c>
      <c r="I102" s="317">
        <v>1004.8333333333333</v>
      </c>
      <c r="J102" s="317">
        <v>1025.9166666666665</v>
      </c>
      <c r="K102" s="317">
        <v>1046.8333333333333</v>
      </c>
      <c r="L102" s="304">
        <v>1005</v>
      </c>
      <c r="M102" s="304">
        <v>963</v>
      </c>
      <c r="N102" s="319">
        <v>1834400</v>
      </c>
      <c r="O102" s="320">
        <v>-0.14023247094113236</v>
      </c>
    </row>
    <row r="103" spans="1:15" ht="15">
      <c r="A103" s="277">
        <v>93</v>
      </c>
      <c r="B103" s="395" t="s">
        <v>44</v>
      </c>
      <c r="C103" s="277" t="s">
        <v>147</v>
      </c>
      <c r="D103" s="316">
        <v>94.25</v>
      </c>
      <c r="E103" s="316">
        <v>95.100000000000009</v>
      </c>
      <c r="F103" s="317">
        <v>92.90000000000002</v>
      </c>
      <c r="G103" s="317">
        <v>91.550000000000011</v>
      </c>
      <c r="H103" s="317">
        <v>89.350000000000023</v>
      </c>
      <c r="I103" s="317">
        <v>96.450000000000017</v>
      </c>
      <c r="J103" s="317">
        <v>98.65</v>
      </c>
      <c r="K103" s="317">
        <v>100.00000000000001</v>
      </c>
      <c r="L103" s="304">
        <v>97.3</v>
      </c>
      <c r="M103" s="304">
        <v>93.75</v>
      </c>
      <c r="N103" s="319">
        <v>27391000</v>
      </c>
      <c r="O103" s="320">
        <v>-2.903225806451613E-2</v>
      </c>
    </row>
    <row r="104" spans="1:15" ht="15">
      <c r="A104" s="277">
        <v>94</v>
      </c>
      <c r="B104" s="395" t="s">
        <v>44</v>
      </c>
      <c r="C104" s="277" t="s">
        <v>148</v>
      </c>
      <c r="D104" s="316">
        <v>63947.25</v>
      </c>
      <c r="E104" s="316">
        <v>64358.166666666664</v>
      </c>
      <c r="F104" s="317">
        <v>63389.083333333328</v>
      </c>
      <c r="G104" s="317">
        <v>62830.916666666664</v>
      </c>
      <c r="H104" s="317">
        <v>61861.833333333328</v>
      </c>
      <c r="I104" s="317">
        <v>64916.333333333328</v>
      </c>
      <c r="J104" s="317">
        <v>65885.416666666657</v>
      </c>
      <c r="K104" s="317">
        <v>66443.583333333328</v>
      </c>
      <c r="L104" s="304">
        <v>65327.25</v>
      </c>
      <c r="M104" s="304">
        <v>63800</v>
      </c>
      <c r="N104" s="319">
        <v>15760</v>
      </c>
      <c r="O104" s="320">
        <v>0.11614730878186968</v>
      </c>
    </row>
    <row r="105" spans="1:15" ht="15">
      <c r="A105" s="277">
        <v>95</v>
      </c>
      <c r="B105" s="395" t="s">
        <v>57</v>
      </c>
      <c r="C105" s="277" t="s">
        <v>149</v>
      </c>
      <c r="D105" s="316">
        <v>1079.75</v>
      </c>
      <c r="E105" s="316">
        <v>1087.7333333333333</v>
      </c>
      <c r="F105" s="317">
        <v>1065.6666666666667</v>
      </c>
      <c r="G105" s="317">
        <v>1051.5833333333335</v>
      </c>
      <c r="H105" s="317">
        <v>1029.5166666666669</v>
      </c>
      <c r="I105" s="317">
        <v>1101.8166666666666</v>
      </c>
      <c r="J105" s="317">
        <v>1123.8833333333332</v>
      </c>
      <c r="K105" s="317">
        <v>1137.9666666666665</v>
      </c>
      <c r="L105" s="304">
        <v>1109.8</v>
      </c>
      <c r="M105" s="304">
        <v>1073.6500000000001</v>
      </c>
      <c r="N105" s="319">
        <v>4152000</v>
      </c>
      <c r="O105" s="320">
        <v>1.077232061347453E-2</v>
      </c>
    </row>
    <row r="106" spans="1:15" ht="15">
      <c r="A106" s="277">
        <v>96</v>
      </c>
      <c r="B106" s="395" t="s">
        <v>113</v>
      </c>
      <c r="C106" s="277" t="s">
        <v>150</v>
      </c>
      <c r="D106" s="316">
        <v>33.799999999999997</v>
      </c>
      <c r="E106" s="316">
        <v>34.15</v>
      </c>
      <c r="F106" s="317">
        <v>33.25</v>
      </c>
      <c r="G106" s="317">
        <v>32.700000000000003</v>
      </c>
      <c r="H106" s="317">
        <v>31.800000000000004</v>
      </c>
      <c r="I106" s="317">
        <v>34.699999999999996</v>
      </c>
      <c r="J106" s="317">
        <v>35.599999999999987</v>
      </c>
      <c r="K106" s="317">
        <v>36.149999999999991</v>
      </c>
      <c r="L106" s="304">
        <v>35.049999999999997</v>
      </c>
      <c r="M106" s="304">
        <v>33.6</v>
      </c>
      <c r="N106" s="319">
        <v>39151000</v>
      </c>
      <c r="O106" s="320">
        <v>2.8584189370254576E-2</v>
      </c>
    </row>
    <row r="107" spans="1:15" ht="15">
      <c r="A107" s="277">
        <v>97</v>
      </c>
      <c r="B107" s="395" t="s">
        <v>39</v>
      </c>
      <c r="C107" s="277" t="s">
        <v>261</v>
      </c>
      <c r="D107" s="316">
        <v>3037.7</v>
      </c>
      <c r="E107" s="316">
        <v>3002</v>
      </c>
      <c r="F107" s="317">
        <v>2939</v>
      </c>
      <c r="G107" s="317">
        <v>2840.3</v>
      </c>
      <c r="H107" s="317">
        <v>2777.3</v>
      </c>
      <c r="I107" s="317">
        <v>3100.7</v>
      </c>
      <c r="J107" s="317">
        <v>3163.7</v>
      </c>
      <c r="K107" s="317">
        <v>3262.3999999999996</v>
      </c>
      <c r="L107" s="304">
        <v>3065</v>
      </c>
      <c r="M107" s="304">
        <v>2903.3</v>
      </c>
      <c r="N107" s="319">
        <v>766750</v>
      </c>
      <c r="O107" s="320">
        <v>6.4930555555555561E-2</v>
      </c>
    </row>
    <row r="108" spans="1:15" ht="15">
      <c r="A108" s="277">
        <v>98</v>
      </c>
      <c r="B108" s="395" t="s">
        <v>102</v>
      </c>
      <c r="C108" s="277" t="s">
        <v>152</v>
      </c>
      <c r="D108" s="316">
        <v>31.5</v>
      </c>
      <c r="E108" s="316">
        <v>31.783333333333331</v>
      </c>
      <c r="F108" s="317">
        <v>31.016666666666666</v>
      </c>
      <c r="G108" s="317">
        <v>30.533333333333335</v>
      </c>
      <c r="H108" s="317">
        <v>29.766666666666669</v>
      </c>
      <c r="I108" s="317">
        <v>32.266666666666666</v>
      </c>
      <c r="J108" s="317">
        <v>33.033333333333331</v>
      </c>
      <c r="K108" s="317">
        <v>33.516666666666659</v>
      </c>
      <c r="L108" s="304">
        <v>32.549999999999997</v>
      </c>
      <c r="M108" s="304">
        <v>31.3</v>
      </c>
      <c r="N108" s="319">
        <v>21777000</v>
      </c>
      <c r="O108" s="320">
        <v>1.966568338249754E-2</v>
      </c>
    </row>
    <row r="109" spans="1:15" ht="15">
      <c r="A109" s="277">
        <v>99</v>
      </c>
      <c r="B109" s="395" t="s">
        <v>50</v>
      </c>
      <c r="C109" s="277" t="s">
        <v>153</v>
      </c>
      <c r="D109" s="316">
        <v>16977.849999999999</v>
      </c>
      <c r="E109" s="316">
        <v>16959.116666666665</v>
      </c>
      <c r="F109" s="317">
        <v>16828.583333333328</v>
      </c>
      <c r="G109" s="317">
        <v>16679.316666666662</v>
      </c>
      <c r="H109" s="317">
        <v>16548.783333333326</v>
      </c>
      <c r="I109" s="317">
        <v>17108.383333333331</v>
      </c>
      <c r="J109" s="317">
        <v>17238.916666666664</v>
      </c>
      <c r="K109" s="317">
        <v>17388.183333333334</v>
      </c>
      <c r="L109" s="304">
        <v>17089.650000000001</v>
      </c>
      <c r="M109" s="304">
        <v>16809.849999999999</v>
      </c>
      <c r="N109" s="319">
        <v>603850</v>
      </c>
      <c r="O109" s="320">
        <v>-7.3970576148598664E-3</v>
      </c>
    </row>
    <row r="110" spans="1:15" ht="15">
      <c r="A110" s="277">
        <v>100</v>
      </c>
      <c r="B110" s="395" t="s">
        <v>107</v>
      </c>
      <c r="C110" s="277" t="s">
        <v>154</v>
      </c>
      <c r="D110" s="316">
        <v>1689.15</v>
      </c>
      <c r="E110" s="316">
        <v>1650.6000000000001</v>
      </c>
      <c r="F110" s="317">
        <v>1601.5000000000002</v>
      </c>
      <c r="G110" s="317">
        <v>1513.8500000000001</v>
      </c>
      <c r="H110" s="317">
        <v>1464.7500000000002</v>
      </c>
      <c r="I110" s="317">
        <v>1738.2500000000002</v>
      </c>
      <c r="J110" s="317">
        <v>1787.3500000000001</v>
      </c>
      <c r="K110" s="317">
        <v>1875.0000000000002</v>
      </c>
      <c r="L110" s="304">
        <v>1699.7</v>
      </c>
      <c r="M110" s="304">
        <v>1562.95</v>
      </c>
      <c r="N110" s="319">
        <v>536250</v>
      </c>
      <c r="O110" s="320">
        <v>0.19765494137353434</v>
      </c>
    </row>
    <row r="111" spans="1:15" ht="15">
      <c r="A111" s="277">
        <v>101</v>
      </c>
      <c r="B111" s="395" t="s">
        <v>113</v>
      </c>
      <c r="C111" s="277" t="s">
        <v>155</v>
      </c>
      <c r="D111" s="316">
        <v>82</v>
      </c>
      <c r="E111" s="316">
        <v>82.666666666666671</v>
      </c>
      <c r="F111" s="317">
        <v>80.983333333333348</v>
      </c>
      <c r="G111" s="317">
        <v>79.966666666666683</v>
      </c>
      <c r="H111" s="317">
        <v>78.28333333333336</v>
      </c>
      <c r="I111" s="317">
        <v>83.683333333333337</v>
      </c>
      <c r="J111" s="317">
        <v>85.366666666666646</v>
      </c>
      <c r="K111" s="317">
        <v>86.383333333333326</v>
      </c>
      <c r="L111" s="304">
        <v>84.35</v>
      </c>
      <c r="M111" s="304">
        <v>81.650000000000006</v>
      </c>
      <c r="N111" s="319">
        <v>31583800</v>
      </c>
      <c r="O111" s="320">
        <v>1.4199655765920827E-2</v>
      </c>
    </row>
    <row r="112" spans="1:15" ht="15">
      <c r="A112" s="277">
        <v>102</v>
      </c>
      <c r="B112" s="395" t="s">
        <v>42</v>
      </c>
      <c r="C112" s="277" t="s">
        <v>156</v>
      </c>
      <c r="D112" s="316">
        <v>88.2</v>
      </c>
      <c r="E112" s="316">
        <v>88.583333333333329</v>
      </c>
      <c r="F112" s="317">
        <v>87.416666666666657</v>
      </c>
      <c r="G112" s="317">
        <v>86.633333333333326</v>
      </c>
      <c r="H112" s="317">
        <v>85.466666666666654</v>
      </c>
      <c r="I112" s="317">
        <v>89.36666666666666</v>
      </c>
      <c r="J112" s="317">
        <v>90.533333333333317</v>
      </c>
      <c r="K112" s="317">
        <v>91.316666666666663</v>
      </c>
      <c r="L112" s="304">
        <v>89.75</v>
      </c>
      <c r="M112" s="304">
        <v>87.8</v>
      </c>
      <c r="N112" s="319">
        <v>70947900</v>
      </c>
      <c r="O112" s="320">
        <v>-4.2399999999999998E-3</v>
      </c>
    </row>
    <row r="113" spans="1:15" ht="15">
      <c r="A113" s="277">
        <v>103</v>
      </c>
      <c r="B113" s="395" t="s">
        <v>73</v>
      </c>
      <c r="C113" s="277" t="s">
        <v>158</v>
      </c>
      <c r="D113" s="316">
        <v>76.55</v>
      </c>
      <c r="E113" s="316">
        <v>77.05</v>
      </c>
      <c r="F113" s="317">
        <v>75.699999999999989</v>
      </c>
      <c r="G113" s="317">
        <v>74.849999999999994</v>
      </c>
      <c r="H113" s="317">
        <v>73.499999999999986</v>
      </c>
      <c r="I113" s="317">
        <v>77.899999999999991</v>
      </c>
      <c r="J113" s="317">
        <v>79.249999999999986</v>
      </c>
      <c r="K113" s="317">
        <v>80.099999999999994</v>
      </c>
      <c r="L113" s="304">
        <v>78.400000000000006</v>
      </c>
      <c r="M113" s="304">
        <v>76.2</v>
      </c>
      <c r="N113" s="319">
        <v>62531700</v>
      </c>
      <c r="O113" s="320">
        <v>-8.7879897473452945E-3</v>
      </c>
    </row>
    <row r="114" spans="1:15" ht="15">
      <c r="A114" s="277">
        <v>104</v>
      </c>
      <c r="B114" s="395" t="s">
        <v>79</v>
      </c>
      <c r="C114" s="277" t="s">
        <v>159</v>
      </c>
      <c r="D114" s="316">
        <v>19565.099999999999</v>
      </c>
      <c r="E114" s="316">
        <v>19753.383333333331</v>
      </c>
      <c r="F114" s="317">
        <v>19228.166666666664</v>
      </c>
      <c r="G114" s="317">
        <v>18891.233333333334</v>
      </c>
      <c r="H114" s="317">
        <v>18366.016666666666</v>
      </c>
      <c r="I114" s="317">
        <v>20090.316666666662</v>
      </c>
      <c r="J114" s="317">
        <v>20615.533333333329</v>
      </c>
      <c r="K114" s="317">
        <v>20952.46666666666</v>
      </c>
      <c r="L114" s="304">
        <v>20278.599999999999</v>
      </c>
      <c r="M114" s="304">
        <v>19416.45</v>
      </c>
      <c r="N114" s="319">
        <v>113520</v>
      </c>
      <c r="O114" s="320">
        <v>3.3315128345166575E-2</v>
      </c>
    </row>
    <row r="115" spans="1:15" ht="15">
      <c r="A115" s="277">
        <v>105</v>
      </c>
      <c r="B115" s="395" t="s">
        <v>52</v>
      </c>
      <c r="C115" s="277" t="s">
        <v>160</v>
      </c>
      <c r="D115" s="316">
        <v>1381.05</v>
      </c>
      <c r="E115" s="316">
        <v>1395.9333333333334</v>
      </c>
      <c r="F115" s="317">
        <v>1356.8666666666668</v>
      </c>
      <c r="G115" s="317">
        <v>1332.6833333333334</v>
      </c>
      <c r="H115" s="317">
        <v>1293.6166666666668</v>
      </c>
      <c r="I115" s="317">
        <v>1420.1166666666668</v>
      </c>
      <c r="J115" s="317">
        <v>1459.1833333333334</v>
      </c>
      <c r="K115" s="317">
        <v>1483.3666666666668</v>
      </c>
      <c r="L115" s="304">
        <v>1435</v>
      </c>
      <c r="M115" s="304">
        <v>1371.75</v>
      </c>
      <c r="N115" s="319">
        <v>3408900</v>
      </c>
      <c r="O115" s="320">
        <v>-2.3013871374527112E-2</v>
      </c>
    </row>
    <row r="116" spans="1:15" ht="15">
      <c r="A116" s="277">
        <v>106</v>
      </c>
      <c r="B116" s="395" t="s">
        <v>73</v>
      </c>
      <c r="C116" s="277" t="s">
        <v>161</v>
      </c>
      <c r="D116" s="316">
        <v>256.7</v>
      </c>
      <c r="E116" s="316">
        <v>258.65000000000003</v>
      </c>
      <c r="F116" s="317">
        <v>253.55000000000007</v>
      </c>
      <c r="G116" s="317">
        <v>250.40000000000003</v>
      </c>
      <c r="H116" s="317">
        <v>245.30000000000007</v>
      </c>
      <c r="I116" s="317">
        <v>261.80000000000007</v>
      </c>
      <c r="J116" s="317">
        <v>266.90000000000009</v>
      </c>
      <c r="K116" s="317">
        <v>270.05000000000007</v>
      </c>
      <c r="L116" s="304">
        <v>263.75</v>
      </c>
      <c r="M116" s="304">
        <v>255.5</v>
      </c>
      <c r="N116" s="319">
        <v>13194000</v>
      </c>
      <c r="O116" s="320">
        <v>-5.4803352675693098E-2</v>
      </c>
    </row>
    <row r="117" spans="1:15" ht="15">
      <c r="A117" s="277">
        <v>107</v>
      </c>
      <c r="B117" s="395" t="s">
        <v>57</v>
      </c>
      <c r="C117" s="277" t="s">
        <v>162</v>
      </c>
      <c r="D117" s="316">
        <v>79.599999999999994</v>
      </c>
      <c r="E117" s="316">
        <v>80.36666666666666</v>
      </c>
      <c r="F117" s="317">
        <v>78.333333333333314</v>
      </c>
      <c r="G117" s="317">
        <v>77.066666666666649</v>
      </c>
      <c r="H117" s="317">
        <v>75.033333333333303</v>
      </c>
      <c r="I117" s="317">
        <v>81.633333333333326</v>
      </c>
      <c r="J117" s="317">
        <v>83.666666666666657</v>
      </c>
      <c r="K117" s="317">
        <v>84.933333333333337</v>
      </c>
      <c r="L117" s="304">
        <v>82.4</v>
      </c>
      <c r="M117" s="304">
        <v>79.099999999999994</v>
      </c>
      <c r="N117" s="319">
        <v>51044600</v>
      </c>
      <c r="O117" s="320">
        <v>9.6884964434633316E-3</v>
      </c>
    </row>
    <row r="118" spans="1:15" ht="15">
      <c r="A118" s="277">
        <v>108</v>
      </c>
      <c r="B118" s="395" t="s">
        <v>50</v>
      </c>
      <c r="C118" s="277" t="s">
        <v>163</v>
      </c>
      <c r="D118" s="316">
        <v>1373.2</v>
      </c>
      <c r="E118" s="316">
        <v>1379.6499999999999</v>
      </c>
      <c r="F118" s="317">
        <v>1362.5999999999997</v>
      </c>
      <c r="G118" s="317">
        <v>1351.9999999999998</v>
      </c>
      <c r="H118" s="317">
        <v>1334.9499999999996</v>
      </c>
      <c r="I118" s="317">
        <v>1390.2499999999998</v>
      </c>
      <c r="J118" s="317">
        <v>1407.3</v>
      </c>
      <c r="K118" s="317">
        <v>1417.8999999999999</v>
      </c>
      <c r="L118" s="304">
        <v>1396.7</v>
      </c>
      <c r="M118" s="304">
        <v>1369.05</v>
      </c>
      <c r="N118" s="319">
        <v>3373500</v>
      </c>
      <c r="O118" s="320">
        <v>3.4181483752299201E-2</v>
      </c>
    </row>
    <row r="119" spans="1:15" ht="15">
      <c r="A119" s="277">
        <v>109</v>
      </c>
      <c r="B119" s="395" t="s">
        <v>54</v>
      </c>
      <c r="C119" s="277" t="s">
        <v>164</v>
      </c>
      <c r="D119" s="316">
        <v>32.799999999999997</v>
      </c>
      <c r="E119" s="316">
        <v>32.766666666666666</v>
      </c>
      <c r="F119" s="317">
        <v>31.533333333333331</v>
      </c>
      <c r="G119" s="317">
        <v>30.266666666666666</v>
      </c>
      <c r="H119" s="317">
        <v>29.033333333333331</v>
      </c>
      <c r="I119" s="317">
        <v>34.033333333333331</v>
      </c>
      <c r="J119" s="317">
        <v>35.266666666666666</v>
      </c>
      <c r="K119" s="317">
        <v>36.533333333333331</v>
      </c>
      <c r="L119" s="304">
        <v>34</v>
      </c>
      <c r="M119" s="304">
        <v>31.5</v>
      </c>
      <c r="N119" s="319">
        <v>58492000</v>
      </c>
      <c r="O119" s="320">
        <v>-4.1303350160624142E-2</v>
      </c>
    </row>
    <row r="120" spans="1:15" ht="15">
      <c r="A120" s="277">
        <v>110</v>
      </c>
      <c r="B120" s="395" t="s">
        <v>42</v>
      </c>
      <c r="C120" s="277" t="s">
        <v>165</v>
      </c>
      <c r="D120" s="316">
        <v>164.2</v>
      </c>
      <c r="E120" s="316">
        <v>164.85</v>
      </c>
      <c r="F120" s="317">
        <v>163.1</v>
      </c>
      <c r="G120" s="317">
        <v>162</v>
      </c>
      <c r="H120" s="317">
        <v>160.25</v>
      </c>
      <c r="I120" s="317">
        <v>165.95</v>
      </c>
      <c r="J120" s="317">
        <v>167.7</v>
      </c>
      <c r="K120" s="317">
        <v>168.79999999999998</v>
      </c>
      <c r="L120" s="304">
        <v>166.6</v>
      </c>
      <c r="M120" s="304">
        <v>163.75</v>
      </c>
      <c r="N120" s="319">
        <v>31832000</v>
      </c>
      <c r="O120" s="320">
        <v>-3.3813400125234814E-3</v>
      </c>
    </row>
    <row r="121" spans="1:15" ht="15">
      <c r="A121" s="277">
        <v>111</v>
      </c>
      <c r="B121" s="395" t="s">
        <v>89</v>
      </c>
      <c r="C121" s="277" t="s">
        <v>166</v>
      </c>
      <c r="D121" s="316">
        <v>1009</v>
      </c>
      <c r="E121" s="316">
        <v>1019.7666666666668</v>
      </c>
      <c r="F121" s="317">
        <v>991.78333333333353</v>
      </c>
      <c r="G121" s="317">
        <v>974.56666666666672</v>
      </c>
      <c r="H121" s="317">
        <v>946.58333333333348</v>
      </c>
      <c r="I121" s="317">
        <v>1036.9833333333336</v>
      </c>
      <c r="J121" s="317">
        <v>1064.9666666666669</v>
      </c>
      <c r="K121" s="317">
        <v>1082.1833333333336</v>
      </c>
      <c r="L121" s="304">
        <v>1047.75</v>
      </c>
      <c r="M121" s="304">
        <v>1002.55</v>
      </c>
      <c r="N121" s="319">
        <v>1555147</v>
      </c>
      <c r="O121" s="320">
        <v>4.4274391910358021E-2</v>
      </c>
    </row>
    <row r="122" spans="1:15" ht="15">
      <c r="A122" s="277">
        <v>112</v>
      </c>
      <c r="B122" s="395" t="s">
        <v>37</v>
      </c>
      <c r="C122" s="277" t="s">
        <v>167</v>
      </c>
      <c r="D122" s="316">
        <v>653.1</v>
      </c>
      <c r="E122" s="316">
        <v>652.28333333333342</v>
      </c>
      <c r="F122" s="317">
        <v>643.76666666666688</v>
      </c>
      <c r="G122" s="317">
        <v>634.43333333333351</v>
      </c>
      <c r="H122" s="317">
        <v>625.91666666666697</v>
      </c>
      <c r="I122" s="317">
        <v>661.61666666666679</v>
      </c>
      <c r="J122" s="317">
        <v>670.13333333333344</v>
      </c>
      <c r="K122" s="317">
        <v>679.4666666666667</v>
      </c>
      <c r="L122" s="304">
        <v>660.8</v>
      </c>
      <c r="M122" s="304">
        <v>642.95000000000005</v>
      </c>
      <c r="N122" s="319">
        <v>1355750</v>
      </c>
      <c r="O122" s="320">
        <v>5.6746532156368226E-3</v>
      </c>
    </row>
    <row r="123" spans="1:15" ht="15">
      <c r="A123" s="277">
        <v>113</v>
      </c>
      <c r="B123" s="395" t="s">
        <v>54</v>
      </c>
      <c r="C123" s="277" t="s">
        <v>168</v>
      </c>
      <c r="D123" s="316">
        <v>163.5</v>
      </c>
      <c r="E123" s="316">
        <v>165.71666666666667</v>
      </c>
      <c r="F123" s="317">
        <v>160.08333333333334</v>
      </c>
      <c r="G123" s="317">
        <v>156.66666666666669</v>
      </c>
      <c r="H123" s="317">
        <v>151.03333333333336</v>
      </c>
      <c r="I123" s="317">
        <v>169.13333333333333</v>
      </c>
      <c r="J123" s="317">
        <v>174.76666666666665</v>
      </c>
      <c r="K123" s="317">
        <v>178.18333333333331</v>
      </c>
      <c r="L123" s="304">
        <v>171.35</v>
      </c>
      <c r="M123" s="304">
        <v>162.30000000000001</v>
      </c>
      <c r="N123" s="319">
        <v>23740600</v>
      </c>
      <c r="O123" s="320">
        <v>-1.2544609062398616E-2</v>
      </c>
    </row>
    <row r="124" spans="1:15" ht="15">
      <c r="A124" s="277">
        <v>114</v>
      </c>
      <c r="B124" s="395" t="s">
        <v>42</v>
      </c>
      <c r="C124" s="277" t="s">
        <v>169</v>
      </c>
      <c r="D124" s="316">
        <v>101.8</v>
      </c>
      <c r="E124" s="316">
        <v>102.78333333333335</v>
      </c>
      <c r="F124" s="317">
        <v>100.26666666666669</v>
      </c>
      <c r="G124" s="317">
        <v>98.733333333333348</v>
      </c>
      <c r="H124" s="317">
        <v>96.216666666666697</v>
      </c>
      <c r="I124" s="317">
        <v>104.31666666666669</v>
      </c>
      <c r="J124" s="317">
        <v>106.83333333333334</v>
      </c>
      <c r="K124" s="317">
        <v>108.36666666666669</v>
      </c>
      <c r="L124" s="304">
        <v>105.3</v>
      </c>
      <c r="M124" s="304">
        <v>101.25</v>
      </c>
      <c r="N124" s="319">
        <v>18180000</v>
      </c>
      <c r="O124" s="320">
        <v>-5.5792582868395141E-3</v>
      </c>
    </row>
    <row r="125" spans="1:15" ht="15">
      <c r="A125" s="277">
        <v>115</v>
      </c>
      <c r="B125" s="395" t="s">
        <v>73</v>
      </c>
      <c r="C125" s="277" t="s">
        <v>170</v>
      </c>
      <c r="D125" s="316">
        <v>1848.85</v>
      </c>
      <c r="E125" s="316">
        <v>1878.7166666666665</v>
      </c>
      <c r="F125" s="317">
        <v>1775.2333333333329</v>
      </c>
      <c r="G125" s="317">
        <v>1701.6166666666663</v>
      </c>
      <c r="H125" s="317">
        <v>1598.1333333333328</v>
      </c>
      <c r="I125" s="317">
        <v>1952.333333333333</v>
      </c>
      <c r="J125" s="317">
        <v>2055.8166666666666</v>
      </c>
      <c r="K125" s="317">
        <v>2129.4333333333334</v>
      </c>
      <c r="L125" s="304">
        <v>1982.2</v>
      </c>
      <c r="M125" s="304">
        <v>1805.1</v>
      </c>
      <c r="N125" s="319">
        <v>43424950</v>
      </c>
      <c r="O125" s="320">
        <v>-3.1295061283345353E-2</v>
      </c>
    </row>
    <row r="126" spans="1:15" ht="15">
      <c r="A126" s="277">
        <v>116</v>
      </c>
      <c r="B126" s="395" t="s">
        <v>113</v>
      </c>
      <c r="C126" s="277" t="s">
        <v>171</v>
      </c>
      <c r="D126" s="316">
        <v>33.35</v>
      </c>
      <c r="E126" s="316">
        <v>33.766666666666673</v>
      </c>
      <c r="F126" s="317">
        <v>32.683333333333344</v>
      </c>
      <c r="G126" s="317">
        <v>32.016666666666673</v>
      </c>
      <c r="H126" s="317">
        <v>30.933333333333344</v>
      </c>
      <c r="I126" s="317">
        <v>34.433333333333344</v>
      </c>
      <c r="J126" s="317">
        <v>35.516666666666673</v>
      </c>
      <c r="K126" s="317">
        <v>36.183333333333344</v>
      </c>
      <c r="L126" s="304">
        <v>34.85</v>
      </c>
      <c r="M126" s="304">
        <v>33.1</v>
      </c>
      <c r="N126" s="319">
        <v>44403000</v>
      </c>
      <c r="O126" s="320">
        <v>-5.3462940461725394E-2</v>
      </c>
    </row>
    <row r="127" spans="1:15" ht="15">
      <c r="A127" s="277">
        <v>117</v>
      </c>
      <c r="B127" s="448" t="s">
        <v>57</v>
      </c>
      <c r="C127" s="277" t="s">
        <v>280</v>
      </c>
      <c r="D127" s="316">
        <v>859.05</v>
      </c>
      <c r="E127" s="316">
        <v>862.65</v>
      </c>
      <c r="F127" s="317">
        <v>852.4</v>
      </c>
      <c r="G127" s="317">
        <v>845.75</v>
      </c>
      <c r="H127" s="317">
        <v>835.5</v>
      </c>
      <c r="I127" s="317">
        <v>869.3</v>
      </c>
      <c r="J127" s="317">
        <v>879.55</v>
      </c>
      <c r="K127" s="317">
        <v>886.19999999999993</v>
      </c>
      <c r="L127" s="304">
        <v>872.9</v>
      </c>
      <c r="M127" s="304">
        <v>856</v>
      </c>
      <c r="N127" s="319">
        <v>6152250</v>
      </c>
      <c r="O127" s="320">
        <v>-4.6110908870282729E-3</v>
      </c>
    </row>
    <row r="128" spans="1:15" ht="15">
      <c r="A128" s="277">
        <v>118</v>
      </c>
      <c r="B128" s="395" t="s">
        <v>54</v>
      </c>
      <c r="C128" s="277" t="s">
        <v>172</v>
      </c>
      <c r="D128" s="316">
        <v>183.9</v>
      </c>
      <c r="E128" s="316">
        <v>185.66666666666666</v>
      </c>
      <c r="F128" s="317">
        <v>181.08333333333331</v>
      </c>
      <c r="G128" s="317">
        <v>178.26666666666665</v>
      </c>
      <c r="H128" s="317">
        <v>173.68333333333331</v>
      </c>
      <c r="I128" s="317">
        <v>188.48333333333332</v>
      </c>
      <c r="J128" s="317">
        <v>193.06666666666663</v>
      </c>
      <c r="K128" s="317">
        <v>195.88333333333333</v>
      </c>
      <c r="L128" s="304">
        <v>190.25</v>
      </c>
      <c r="M128" s="304">
        <v>182.85</v>
      </c>
      <c r="N128" s="319">
        <v>111513000</v>
      </c>
      <c r="O128" s="320">
        <v>-1.0857127651081721E-2</v>
      </c>
    </row>
    <row r="129" spans="1:15" ht="15">
      <c r="A129" s="277">
        <v>119</v>
      </c>
      <c r="B129" s="395" t="s">
        <v>37</v>
      </c>
      <c r="C129" s="277" t="s">
        <v>173</v>
      </c>
      <c r="D129" s="316">
        <v>21931.5</v>
      </c>
      <c r="E129" s="316">
        <v>22013.816666666666</v>
      </c>
      <c r="F129" s="317">
        <v>21777.633333333331</v>
      </c>
      <c r="G129" s="317">
        <v>21623.766666666666</v>
      </c>
      <c r="H129" s="317">
        <v>21387.583333333332</v>
      </c>
      <c r="I129" s="317">
        <v>22167.683333333331</v>
      </c>
      <c r="J129" s="317">
        <v>22403.866666666665</v>
      </c>
      <c r="K129" s="317">
        <v>22557.73333333333</v>
      </c>
      <c r="L129" s="304">
        <v>22250</v>
      </c>
      <c r="M129" s="304">
        <v>21859.95</v>
      </c>
      <c r="N129" s="319">
        <v>142400</v>
      </c>
      <c r="O129" s="320">
        <v>-3.1501575078753939E-3</v>
      </c>
    </row>
    <row r="130" spans="1:15" ht="15">
      <c r="A130" s="277">
        <v>120</v>
      </c>
      <c r="B130" s="395" t="s">
        <v>64</v>
      </c>
      <c r="C130" s="277" t="s">
        <v>174</v>
      </c>
      <c r="D130" s="316">
        <v>1157.8499999999999</v>
      </c>
      <c r="E130" s="316">
        <v>1153.7833333333333</v>
      </c>
      <c r="F130" s="317">
        <v>1140.0666666666666</v>
      </c>
      <c r="G130" s="317">
        <v>1122.2833333333333</v>
      </c>
      <c r="H130" s="317">
        <v>1108.5666666666666</v>
      </c>
      <c r="I130" s="317">
        <v>1171.5666666666666</v>
      </c>
      <c r="J130" s="317">
        <v>1185.2833333333333</v>
      </c>
      <c r="K130" s="317">
        <v>1203.0666666666666</v>
      </c>
      <c r="L130" s="304">
        <v>1167.5</v>
      </c>
      <c r="M130" s="304">
        <v>1136</v>
      </c>
      <c r="N130" s="319">
        <v>2188450</v>
      </c>
      <c r="O130" s="320">
        <v>-7.0327102803738314E-2</v>
      </c>
    </row>
    <row r="131" spans="1:15" ht="15">
      <c r="A131" s="277">
        <v>121</v>
      </c>
      <c r="B131" s="395" t="s">
        <v>79</v>
      </c>
      <c r="C131" s="277" t="s">
        <v>175</v>
      </c>
      <c r="D131" s="316">
        <v>3805.65</v>
      </c>
      <c r="E131" s="316">
        <v>3815.8833333333332</v>
      </c>
      <c r="F131" s="317">
        <v>3760.7666666666664</v>
      </c>
      <c r="G131" s="317">
        <v>3715.8833333333332</v>
      </c>
      <c r="H131" s="317">
        <v>3660.7666666666664</v>
      </c>
      <c r="I131" s="317">
        <v>3860.7666666666664</v>
      </c>
      <c r="J131" s="317">
        <v>3915.8833333333332</v>
      </c>
      <c r="K131" s="317">
        <v>3960.7666666666664</v>
      </c>
      <c r="L131" s="304">
        <v>3871</v>
      </c>
      <c r="M131" s="304">
        <v>3771</v>
      </c>
      <c r="N131" s="319">
        <v>677000</v>
      </c>
      <c r="O131" s="320">
        <v>2.9657794676806085E-2</v>
      </c>
    </row>
    <row r="132" spans="1:15" ht="15">
      <c r="A132" s="277">
        <v>122</v>
      </c>
      <c r="B132" s="395" t="s">
        <v>57</v>
      </c>
      <c r="C132" s="277" t="s">
        <v>176</v>
      </c>
      <c r="D132" s="316">
        <v>655.45</v>
      </c>
      <c r="E132" s="316">
        <v>664.83333333333337</v>
      </c>
      <c r="F132" s="317">
        <v>642.2166666666667</v>
      </c>
      <c r="G132" s="317">
        <v>628.98333333333335</v>
      </c>
      <c r="H132" s="317">
        <v>606.36666666666667</v>
      </c>
      <c r="I132" s="317">
        <v>678.06666666666672</v>
      </c>
      <c r="J132" s="317">
        <v>700.68333333333328</v>
      </c>
      <c r="K132" s="317">
        <v>713.91666666666674</v>
      </c>
      <c r="L132" s="304">
        <v>687.45</v>
      </c>
      <c r="M132" s="304">
        <v>651.6</v>
      </c>
      <c r="N132" s="319">
        <v>3286976</v>
      </c>
      <c r="O132" s="320">
        <v>3.7910699241786014E-2</v>
      </c>
    </row>
    <row r="133" spans="1:15" ht="15">
      <c r="A133" s="277">
        <v>123</v>
      </c>
      <c r="B133" s="395" t="s">
        <v>52</v>
      </c>
      <c r="C133" s="277" t="s">
        <v>178</v>
      </c>
      <c r="D133" s="316">
        <v>495.2</v>
      </c>
      <c r="E133" s="316">
        <v>496.01666666666671</v>
      </c>
      <c r="F133" s="317">
        <v>492.03333333333342</v>
      </c>
      <c r="G133" s="317">
        <v>488.86666666666673</v>
      </c>
      <c r="H133" s="317">
        <v>484.88333333333344</v>
      </c>
      <c r="I133" s="317">
        <v>499.18333333333339</v>
      </c>
      <c r="J133" s="317">
        <v>503.16666666666663</v>
      </c>
      <c r="K133" s="317">
        <v>506.33333333333337</v>
      </c>
      <c r="L133" s="304">
        <v>500</v>
      </c>
      <c r="M133" s="304">
        <v>492.85</v>
      </c>
      <c r="N133" s="319">
        <v>27861400</v>
      </c>
      <c r="O133" s="320">
        <v>-2.4078069831306396E-2</v>
      </c>
    </row>
    <row r="134" spans="1:15" ht="15">
      <c r="A134" s="277">
        <v>124</v>
      </c>
      <c r="B134" s="395" t="s">
        <v>89</v>
      </c>
      <c r="C134" s="277" t="s">
        <v>179</v>
      </c>
      <c r="D134" s="316">
        <v>380.6</v>
      </c>
      <c r="E134" s="316">
        <v>384.2833333333333</v>
      </c>
      <c r="F134" s="317">
        <v>373.31666666666661</v>
      </c>
      <c r="G134" s="317">
        <v>366.0333333333333</v>
      </c>
      <c r="H134" s="317">
        <v>355.06666666666661</v>
      </c>
      <c r="I134" s="317">
        <v>391.56666666666661</v>
      </c>
      <c r="J134" s="317">
        <v>402.5333333333333</v>
      </c>
      <c r="K134" s="317">
        <v>409.81666666666661</v>
      </c>
      <c r="L134" s="304">
        <v>395.25</v>
      </c>
      <c r="M134" s="304">
        <v>377</v>
      </c>
      <c r="N134" s="319">
        <v>6043500</v>
      </c>
      <c r="O134" s="320">
        <v>-5.4669169404035663E-2</v>
      </c>
    </row>
    <row r="135" spans="1:15" ht="15">
      <c r="A135" s="277">
        <v>125</v>
      </c>
      <c r="B135" s="395" t="s">
        <v>180</v>
      </c>
      <c r="C135" s="277" t="s">
        <v>181</v>
      </c>
      <c r="D135" s="316">
        <v>296.60000000000002</v>
      </c>
      <c r="E135" s="316">
        <v>300.28333333333336</v>
      </c>
      <c r="F135" s="317">
        <v>292.31666666666672</v>
      </c>
      <c r="G135" s="317">
        <v>288.03333333333336</v>
      </c>
      <c r="H135" s="317">
        <v>280.06666666666672</v>
      </c>
      <c r="I135" s="317">
        <v>304.56666666666672</v>
      </c>
      <c r="J135" s="317">
        <v>312.5333333333333</v>
      </c>
      <c r="K135" s="317">
        <v>316.81666666666672</v>
      </c>
      <c r="L135" s="304">
        <v>308.25</v>
      </c>
      <c r="M135" s="304">
        <v>296</v>
      </c>
      <c r="N135" s="319">
        <v>3982000</v>
      </c>
      <c r="O135" s="320">
        <v>2.8409090909090908E-2</v>
      </c>
    </row>
    <row r="136" spans="1:15" ht="15">
      <c r="A136" s="277">
        <v>126</v>
      </c>
      <c r="B136" s="395" t="s">
        <v>39</v>
      </c>
      <c r="C136" s="277" t="s">
        <v>3465</v>
      </c>
      <c r="D136" s="316">
        <v>414.45</v>
      </c>
      <c r="E136" s="316">
        <v>416.95</v>
      </c>
      <c r="F136" s="317">
        <v>410.09999999999997</v>
      </c>
      <c r="G136" s="317">
        <v>405.75</v>
      </c>
      <c r="H136" s="317">
        <v>398.9</v>
      </c>
      <c r="I136" s="317">
        <v>421.29999999999995</v>
      </c>
      <c r="J136" s="317">
        <v>428.15</v>
      </c>
      <c r="K136" s="317">
        <v>432.49999999999994</v>
      </c>
      <c r="L136" s="304">
        <v>423.8</v>
      </c>
      <c r="M136" s="304">
        <v>412.6</v>
      </c>
      <c r="N136" s="319">
        <v>16029900</v>
      </c>
      <c r="O136" s="320">
        <v>1.0381211708645336E-2</v>
      </c>
    </row>
    <row r="137" spans="1:15" ht="15">
      <c r="A137" s="277">
        <v>127</v>
      </c>
      <c r="B137" s="395" t="s">
        <v>44</v>
      </c>
      <c r="C137" s="277" t="s">
        <v>183</v>
      </c>
      <c r="D137" s="316">
        <v>103.5</v>
      </c>
      <c r="E137" s="316">
        <v>104.38333333333333</v>
      </c>
      <c r="F137" s="317">
        <v>101.86666666666665</v>
      </c>
      <c r="G137" s="317">
        <v>100.23333333333332</v>
      </c>
      <c r="H137" s="317">
        <v>97.71666666666664</v>
      </c>
      <c r="I137" s="317">
        <v>106.01666666666665</v>
      </c>
      <c r="J137" s="317">
        <v>108.53333333333333</v>
      </c>
      <c r="K137" s="317">
        <v>110.16666666666666</v>
      </c>
      <c r="L137" s="304">
        <v>106.9</v>
      </c>
      <c r="M137" s="304">
        <v>102.75</v>
      </c>
      <c r="N137" s="319">
        <v>93799200</v>
      </c>
      <c r="O137" s="320">
        <v>-6.4001932133800265E-3</v>
      </c>
    </row>
    <row r="138" spans="1:15" ht="15">
      <c r="A138" s="277">
        <v>128</v>
      </c>
      <c r="B138" s="395" t="s">
        <v>42</v>
      </c>
      <c r="C138" s="277" t="s">
        <v>185</v>
      </c>
      <c r="D138" s="316">
        <v>47.3</v>
      </c>
      <c r="E138" s="316">
        <v>47.716666666666661</v>
      </c>
      <c r="F138" s="317">
        <v>46.633333333333326</v>
      </c>
      <c r="G138" s="317">
        <v>45.966666666666661</v>
      </c>
      <c r="H138" s="317">
        <v>44.883333333333326</v>
      </c>
      <c r="I138" s="317">
        <v>48.383333333333326</v>
      </c>
      <c r="J138" s="317">
        <v>49.466666666666654</v>
      </c>
      <c r="K138" s="317">
        <v>50.133333333333326</v>
      </c>
      <c r="L138" s="304">
        <v>48.8</v>
      </c>
      <c r="M138" s="304">
        <v>47.05</v>
      </c>
      <c r="N138" s="319">
        <v>49801500</v>
      </c>
      <c r="O138" s="320">
        <v>6.8231441048034937E-3</v>
      </c>
    </row>
    <row r="139" spans="1:15" ht="15">
      <c r="A139" s="277">
        <v>129</v>
      </c>
      <c r="B139" s="395" t="s">
        <v>113</v>
      </c>
      <c r="C139" s="277" t="s">
        <v>186</v>
      </c>
      <c r="D139" s="316">
        <v>339.8</v>
      </c>
      <c r="E139" s="316">
        <v>341.95</v>
      </c>
      <c r="F139" s="317">
        <v>336.5</v>
      </c>
      <c r="G139" s="317">
        <v>333.2</v>
      </c>
      <c r="H139" s="317">
        <v>327.75</v>
      </c>
      <c r="I139" s="317">
        <v>345.25</v>
      </c>
      <c r="J139" s="317">
        <v>350.69999999999993</v>
      </c>
      <c r="K139" s="317">
        <v>354</v>
      </c>
      <c r="L139" s="304">
        <v>347.4</v>
      </c>
      <c r="M139" s="304">
        <v>338.65</v>
      </c>
      <c r="N139" s="319">
        <v>15709700</v>
      </c>
      <c r="O139" s="320">
        <v>-3.8097220776517123E-2</v>
      </c>
    </row>
    <row r="140" spans="1:15" ht="15">
      <c r="A140" s="277">
        <v>130</v>
      </c>
      <c r="B140" s="395" t="s">
        <v>107</v>
      </c>
      <c r="C140" s="277" t="s">
        <v>187</v>
      </c>
      <c r="D140" s="316">
        <v>2236.9</v>
      </c>
      <c r="E140" s="316">
        <v>2226.3166666666666</v>
      </c>
      <c r="F140" s="317">
        <v>2194.6333333333332</v>
      </c>
      <c r="G140" s="317">
        <v>2152.3666666666668</v>
      </c>
      <c r="H140" s="317">
        <v>2120.6833333333334</v>
      </c>
      <c r="I140" s="317">
        <v>2268.583333333333</v>
      </c>
      <c r="J140" s="317">
        <v>2300.2666666666664</v>
      </c>
      <c r="K140" s="317">
        <v>2342.5333333333328</v>
      </c>
      <c r="L140" s="304">
        <v>2258</v>
      </c>
      <c r="M140" s="304">
        <v>2184.0500000000002</v>
      </c>
      <c r="N140" s="319">
        <v>9341700</v>
      </c>
      <c r="O140" s="320">
        <v>7.571590357547322E-3</v>
      </c>
    </row>
    <row r="141" spans="1:15" ht="15">
      <c r="A141" s="277">
        <v>131</v>
      </c>
      <c r="B141" s="395" t="s">
        <v>107</v>
      </c>
      <c r="C141" s="277" t="s">
        <v>188</v>
      </c>
      <c r="D141" s="316">
        <v>612.1</v>
      </c>
      <c r="E141" s="316">
        <v>611.80000000000007</v>
      </c>
      <c r="F141" s="317">
        <v>598.80000000000018</v>
      </c>
      <c r="G141" s="317">
        <v>585.50000000000011</v>
      </c>
      <c r="H141" s="317">
        <v>572.50000000000023</v>
      </c>
      <c r="I141" s="317">
        <v>625.10000000000014</v>
      </c>
      <c r="J141" s="317">
        <v>638.09999999999991</v>
      </c>
      <c r="K141" s="317">
        <v>651.40000000000009</v>
      </c>
      <c r="L141" s="304">
        <v>624.79999999999995</v>
      </c>
      <c r="M141" s="304">
        <v>598.5</v>
      </c>
      <c r="N141" s="319">
        <v>14192400</v>
      </c>
      <c r="O141" s="320">
        <v>-8.1469400434917683E-2</v>
      </c>
    </row>
    <row r="142" spans="1:15" ht="15">
      <c r="A142" s="277">
        <v>132</v>
      </c>
      <c r="B142" s="395" t="s">
        <v>50</v>
      </c>
      <c r="C142" s="277" t="s">
        <v>189</v>
      </c>
      <c r="D142" s="316">
        <v>971.35</v>
      </c>
      <c r="E142" s="316">
        <v>974.61666666666667</v>
      </c>
      <c r="F142" s="317">
        <v>963.88333333333333</v>
      </c>
      <c r="G142" s="317">
        <v>956.41666666666663</v>
      </c>
      <c r="H142" s="317">
        <v>945.68333333333328</v>
      </c>
      <c r="I142" s="317">
        <v>982.08333333333337</v>
      </c>
      <c r="J142" s="317">
        <v>992.81666666666672</v>
      </c>
      <c r="K142" s="317">
        <v>1000.2833333333334</v>
      </c>
      <c r="L142" s="304">
        <v>985.35</v>
      </c>
      <c r="M142" s="304">
        <v>967.15</v>
      </c>
      <c r="N142" s="319">
        <v>7247250</v>
      </c>
      <c r="O142" s="320">
        <v>-9.3295058437564068E-3</v>
      </c>
    </row>
    <row r="143" spans="1:15" ht="15">
      <c r="A143" s="277">
        <v>133</v>
      </c>
      <c r="B143" s="395" t="s">
        <v>52</v>
      </c>
      <c r="C143" s="277" t="s">
        <v>190</v>
      </c>
      <c r="D143" s="316">
        <v>2396.3000000000002</v>
      </c>
      <c r="E143" s="316">
        <v>2412.1833333333334</v>
      </c>
      <c r="F143" s="317">
        <v>2369.6166666666668</v>
      </c>
      <c r="G143" s="317">
        <v>2342.9333333333334</v>
      </c>
      <c r="H143" s="317">
        <v>2300.3666666666668</v>
      </c>
      <c r="I143" s="317">
        <v>2438.8666666666668</v>
      </c>
      <c r="J143" s="317">
        <v>2481.4333333333334</v>
      </c>
      <c r="K143" s="317">
        <v>2508.1166666666668</v>
      </c>
      <c r="L143" s="304">
        <v>2454.75</v>
      </c>
      <c r="M143" s="304">
        <v>2385.5</v>
      </c>
      <c r="N143" s="319">
        <v>1401000</v>
      </c>
      <c r="O143" s="320">
        <v>-2.7758501040943788E-2</v>
      </c>
    </row>
    <row r="144" spans="1:15" ht="15">
      <c r="A144" s="277">
        <v>134</v>
      </c>
      <c r="B144" s="395" t="s">
        <v>42</v>
      </c>
      <c r="C144" s="277" t="s">
        <v>191</v>
      </c>
      <c r="D144" s="316">
        <v>319.10000000000002</v>
      </c>
      <c r="E144" s="316">
        <v>322.18333333333334</v>
      </c>
      <c r="F144" s="317">
        <v>314.36666666666667</v>
      </c>
      <c r="G144" s="317">
        <v>309.63333333333333</v>
      </c>
      <c r="H144" s="317">
        <v>301.81666666666666</v>
      </c>
      <c r="I144" s="317">
        <v>326.91666666666669</v>
      </c>
      <c r="J144" s="317">
        <v>334.73333333333341</v>
      </c>
      <c r="K144" s="317">
        <v>339.4666666666667</v>
      </c>
      <c r="L144" s="304">
        <v>330</v>
      </c>
      <c r="M144" s="304">
        <v>317.45</v>
      </c>
      <c r="N144" s="319">
        <v>1692000</v>
      </c>
      <c r="O144" s="320">
        <v>7.2243346007604556E-2</v>
      </c>
    </row>
    <row r="145" spans="1:15" ht="15">
      <c r="A145" s="277">
        <v>135</v>
      </c>
      <c r="B145" s="395" t="s">
        <v>44</v>
      </c>
      <c r="C145" s="277" t="s">
        <v>192</v>
      </c>
      <c r="D145" s="316">
        <v>388.15</v>
      </c>
      <c r="E145" s="316">
        <v>388.58333333333331</v>
      </c>
      <c r="F145" s="317">
        <v>381.36666666666662</v>
      </c>
      <c r="G145" s="317">
        <v>374.58333333333331</v>
      </c>
      <c r="H145" s="317">
        <v>367.36666666666662</v>
      </c>
      <c r="I145" s="317">
        <v>395.36666666666662</v>
      </c>
      <c r="J145" s="317">
        <v>402.58333333333331</v>
      </c>
      <c r="K145" s="317">
        <v>409.36666666666662</v>
      </c>
      <c r="L145" s="304">
        <v>395.8</v>
      </c>
      <c r="M145" s="304">
        <v>381.8</v>
      </c>
      <c r="N145" s="319">
        <v>4790800</v>
      </c>
      <c r="O145" s="320">
        <v>-3.2513429459994345E-2</v>
      </c>
    </row>
    <row r="146" spans="1:15" ht="15">
      <c r="A146" s="277">
        <v>136</v>
      </c>
      <c r="B146" s="395" t="s">
        <v>50</v>
      </c>
      <c r="C146" s="277" t="s">
        <v>193</v>
      </c>
      <c r="D146" s="316">
        <v>1001.3</v>
      </c>
      <c r="E146" s="316">
        <v>1004.7166666666667</v>
      </c>
      <c r="F146" s="317">
        <v>991.58333333333337</v>
      </c>
      <c r="G146" s="317">
        <v>981.86666666666667</v>
      </c>
      <c r="H146" s="317">
        <v>968.73333333333335</v>
      </c>
      <c r="I146" s="317">
        <v>1014.4333333333334</v>
      </c>
      <c r="J146" s="317">
        <v>1027.5666666666666</v>
      </c>
      <c r="K146" s="317">
        <v>1037.2833333333333</v>
      </c>
      <c r="L146" s="304">
        <v>1017.85</v>
      </c>
      <c r="M146" s="304">
        <v>995</v>
      </c>
      <c r="N146" s="319">
        <v>1017100</v>
      </c>
      <c r="O146" s="320">
        <v>-4.9705689993459777E-2</v>
      </c>
    </row>
    <row r="147" spans="1:15" ht="15">
      <c r="A147" s="277">
        <v>137</v>
      </c>
      <c r="B147" s="395" t="s">
        <v>57</v>
      </c>
      <c r="C147" s="277" t="s">
        <v>194</v>
      </c>
      <c r="D147" s="316">
        <v>243.65</v>
      </c>
      <c r="E147" s="316">
        <v>247.66666666666666</v>
      </c>
      <c r="F147" s="317">
        <v>238.23333333333329</v>
      </c>
      <c r="G147" s="317">
        <v>232.81666666666663</v>
      </c>
      <c r="H147" s="317">
        <v>223.38333333333327</v>
      </c>
      <c r="I147" s="317">
        <v>253.08333333333331</v>
      </c>
      <c r="J147" s="317">
        <v>262.51666666666665</v>
      </c>
      <c r="K147" s="317">
        <v>267.93333333333334</v>
      </c>
      <c r="L147" s="304">
        <v>257.10000000000002</v>
      </c>
      <c r="M147" s="304">
        <v>242.25</v>
      </c>
      <c r="N147" s="319">
        <v>3014000</v>
      </c>
      <c r="O147" s="320">
        <v>-9.3998553868402026E-3</v>
      </c>
    </row>
    <row r="148" spans="1:15" ht="15">
      <c r="A148" s="277">
        <v>138</v>
      </c>
      <c r="B148" s="395" t="s">
        <v>37</v>
      </c>
      <c r="C148" s="277" t="s">
        <v>195</v>
      </c>
      <c r="D148" s="316">
        <v>3822.45</v>
      </c>
      <c r="E148" s="316">
        <v>3805.2333333333336</v>
      </c>
      <c r="F148" s="317">
        <v>3782.8166666666671</v>
      </c>
      <c r="G148" s="317">
        <v>3743.1833333333334</v>
      </c>
      <c r="H148" s="317">
        <v>3720.7666666666669</v>
      </c>
      <c r="I148" s="317">
        <v>3844.8666666666672</v>
      </c>
      <c r="J148" s="317">
        <v>3867.2833333333333</v>
      </c>
      <c r="K148" s="317">
        <v>3906.9166666666674</v>
      </c>
      <c r="L148" s="304">
        <v>3827.65</v>
      </c>
      <c r="M148" s="304">
        <v>3765.6</v>
      </c>
      <c r="N148" s="319">
        <v>2273600</v>
      </c>
      <c r="O148" s="320">
        <v>-2.1012745435756115E-2</v>
      </c>
    </row>
    <row r="149" spans="1:15" ht="15">
      <c r="A149" s="277">
        <v>139</v>
      </c>
      <c r="B149" s="395" t="s">
        <v>180</v>
      </c>
      <c r="C149" s="277" t="s">
        <v>197</v>
      </c>
      <c r="D149" s="316">
        <v>438.9</v>
      </c>
      <c r="E149" s="316">
        <v>438.76666666666665</v>
      </c>
      <c r="F149" s="317">
        <v>432.63333333333333</v>
      </c>
      <c r="G149" s="317">
        <v>426.36666666666667</v>
      </c>
      <c r="H149" s="317">
        <v>420.23333333333335</v>
      </c>
      <c r="I149" s="317">
        <v>445.0333333333333</v>
      </c>
      <c r="J149" s="317">
        <v>451.16666666666663</v>
      </c>
      <c r="K149" s="317">
        <v>457.43333333333328</v>
      </c>
      <c r="L149" s="304">
        <v>444.9</v>
      </c>
      <c r="M149" s="304">
        <v>432.5</v>
      </c>
      <c r="N149" s="319">
        <v>12442300</v>
      </c>
      <c r="O149" s="320">
        <v>8.477842003853564E-2</v>
      </c>
    </row>
    <row r="150" spans="1:15" ht="15">
      <c r="A150" s="277">
        <v>140</v>
      </c>
      <c r="B150" s="395" t="s">
        <v>113</v>
      </c>
      <c r="C150" s="277" t="s">
        <v>198</v>
      </c>
      <c r="D150" s="316">
        <v>109.55</v>
      </c>
      <c r="E150" s="316">
        <v>109.8</v>
      </c>
      <c r="F150" s="317">
        <v>108.55</v>
      </c>
      <c r="G150" s="317">
        <v>107.55</v>
      </c>
      <c r="H150" s="317">
        <v>106.3</v>
      </c>
      <c r="I150" s="317">
        <v>110.8</v>
      </c>
      <c r="J150" s="317">
        <v>112.05</v>
      </c>
      <c r="K150" s="317">
        <v>113.05</v>
      </c>
      <c r="L150" s="304">
        <v>111.05</v>
      </c>
      <c r="M150" s="304">
        <v>108.8</v>
      </c>
      <c r="N150" s="319">
        <v>107911000</v>
      </c>
      <c r="O150" s="320">
        <v>5.4300733637571482E-3</v>
      </c>
    </row>
    <row r="151" spans="1:15" ht="15">
      <c r="A151" s="277">
        <v>141</v>
      </c>
      <c r="B151" s="395" t="s">
        <v>64</v>
      </c>
      <c r="C151" s="277" t="s">
        <v>199</v>
      </c>
      <c r="D151" s="316">
        <v>544.6</v>
      </c>
      <c r="E151" s="316">
        <v>548.18333333333328</v>
      </c>
      <c r="F151" s="317">
        <v>538.86666666666656</v>
      </c>
      <c r="G151" s="317">
        <v>533.13333333333333</v>
      </c>
      <c r="H151" s="317">
        <v>523.81666666666661</v>
      </c>
      <c r="I151" s="317">
        <v>553.91666666666652</v>
      </c>
      <c r="J151" s="317">
        <v>563.23333333333335</v>
      </c>
      <c r="K151" s="317">
        <v>568.96666666666647</v>
      </c>
      <c r="L151" s="304">
        <v>557.5</v>
      </c>
      <c r="M151" s="304">
        <v>542.45000000000005</v>
      </c>
      <c r="N151" s="319">
        <v>3076000</v>
      </c>
      <c r="O151" s="320">
        <v>-7.8766097634022161E-2</v>
      </c>
    </row>
    <row r="152" spans="1:15" ht="15">
      <c r="A152" s="277">
        <v>142</v>
      </c>
      <c r="B152" s="395" t="s">
        <v>107</v>
      </c>
      <c r="C152" s="277" t="s">
        <v>200</v>
      </c>
      <c r="D152" s="316">
        <v>263.5</v>
      </c>
      <c r="E152" s="316">
        <v>255.25</v>
      </c>
      <c r="F152" s="317">
        <v>243.05</v>
      </c>
      <c r="G152" s="317">
        <v>222.60000000000002</v>
      </c>
      <c r="H152" s="317">
        <v>210.40000000000003</v>
      </c>
      <c r="I152" s="317">
        <v>275.7</v>
      </c>
      <c r="J152" s="317">
        <v>287.90000000000003</v>
      </c>
      <c r="K152" s="317">
        <v>308.34999999999997</v>
      </c>
      <c r="L152" s="304">
        <v>267.45</v>
      </c>
      <c r="M152" s="304">
        <v>234.8</v>
      </c>
      <c r="N152" s="319">
        <v>33324800</v>
      </c>
      <c r="O152" s="320">
        <v>0.13714784887530029</v>
      </c>
    </row>
    <row r="153" spans="1:15" ht="15">
      <c r="A153" s="277">
        <v>143</v>
      </c>
      <c r="B153" s="395" t="s">
        <v>89</v>
      </c>
      <c r="C153" s="277" t="s">
        <v>202</v>
      </c>
      <c r="D153" s="316">
        <v>160.44999999999999</v>
      </c>
      <c r="E153" s="316">
        <v>162.45000000000002</v>
      </c>
      <c r="F153" s="317">
        <v>156.15000000000003</v>
      </c>
      <c r="G153" s="317">
        <v>151.85000000000002</v>
      </c>
      <c r="H153" s="317">
        <v>145.55000000000004</v>
      </c>
      <c r="I153" s="317">
        <v>166.75000000000003</v>
      </c>
      <c r="J153" s="317">
        <v>173.05000000000004</v>
      </c>
      <c r="K153" s="317">
        <v>177.35000000000002</v>
      </c>
      <c r="L153" s="304">
        <v>168.75</v>
      </c>
      <c r="M153" s="304">
        <v>158.15</v>
      </c>
      <c r="N153" s="319">
        <v>21183000</v>
      </c>
      <c r="O153" s="320">
        <v>3.1555880204528854E-2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8" sqref="F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44028</v>
      </c>
    </row>
    <row r="7" spans="1:15">
      <c r="A7"/>
    </row>
    <row r="8" spans="1:15" ht="28.5" customHeight="1">
      <c r="A8" s="577" t="s">
        <v>16</v>
      </c>
      <c r="B8" s="578" t="s">
        <v>18</v>
      </c>
      <c r="C8" s="576" t="s">
        <v>19</v>
      </c>
      <c r="D8" s="576" t="s">
        <v>20</v>
      </c>
      <c r="E8" s="576" t="s">
        <v>21</v>
      </c>
      <c r="F8" s="576"/>
      <c r="G8" s="576"/>
      <c r="H8" s="576" t="s">
        <v>22</v>
      </c>
      <c r="I8" s="576"/>
      <c r="J8" s="576"/>
      <c r="K8" s="274"/>
      <c r="L8" s="282"/>
      <c r="M8" s="282"/>
    </row>
    <row r="9" spans="1:15" ht="36" customHeight="1">
      <c r="A9" s="572"/>
      <c r="B9" s="574"/>
      <c r="C9" s="579" t="s">
        <v>23</v>
      </c>
      <c r="D9" s="57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10618.2</v>
      </c>
      <c r="D10" s="303">
        <v>10674.466666666667</v>
      </c>
      <c r="E10" s="303">
        <v>10521.483333333334</v>
      </c>
      <c r="F10" s="303">
        <v>10424.766666666666</v>
      </c>
      <c r="G10" s="303">
        <v>10271.783333333333</v>
      </c>
      <c r="H10" s="303">
        <v>10771.183333333334</v>
      </c>
      <c r="I10" s="303">
        <v>10924.166666666668</v>
      </c>
      <c r="J10" s="303">
        <v>11020.883333333335</v>
      </c>
      <c r="K10" s="302">
        <v>10827.45</v>
      </c>
      <c r="L10" s="302">
        <v>10577.75</v>
      </c>
      <c r="M10" s="307"/>
    </row>
    <row r="11" spans="1:15">
      <c r="A11" s="301">
        <v>2</v>
      </c>
      <c r="B11" s="277" t="s">
        <v>220</v>
      </c>
      <c r="C11" s="304">
        <v>21340.75</v>
      </c>
      <c r="D11" s="279">
        <v>21502.266666666666</v>
      </c>
      <c r="E11" s="279">
        <v>21069.033333333333</v>
      </c>
      <c r="F11" s="279">
        <v>20797.316666666666</v>
      </c>
      <c r="G11" s="279">
        <v>20364.083333333332</v>
      </c>
      <c r="H11" s="279">
        <v>21773.983333333334</v>
      </c>
      <c r="I11" s="279">
        <v>22207.216666666664</v>
      </c>
      <c r="J11" s="279">
        <v>22478.933333333334</v>
      </c>
      <c r="K11" s="304">
        <v>21935.5</v>
      </c>
      <c r="L11" s="304">
        <v>21230.55</v>
      </c>
      <c r="M11" s="307"/>
    </row>
    <row r="12" spans="1:15">
      <c r="A12" s="301">
        <v>3</v>
      </c>
      <c r="B12" s="285" t="s">
        <v>221</v>
      </c>
      <c r="C12" s="304">
        <v>1381.3</v>
      </c>
      <c r="D12" s="279">
        <v>1387.3499999999997</v>
      </c>
      <c r="E12" s="279">
        <v>1372.7999999999993</v>
      </c>
      <c r="F12" s="279">
        <v>1364.2999999999995</v>
      </c>
      <c r="G12" s="279">
        <v>1349.7499999999991</v>
      </c>
      <c r="H12" s="279">
        <v>1395.8499999999995</v>
      </c>
      <c r="I12" s="279">
        <v>1410.4</v>
      </c>
      <c r="J12" s="279">
        <v>1418.8999999999996</v>
      </c>
      <c r="K12" s="304">
        <v>1401.9</v>
      </c>
      <c r="L12" s="304">
        <v>1378.85</v>
      </c>
      <c r="M12" s="307"/>
    </row>
    <row r="13" spans="1:15">
      <c r="A13" s="301">
        <v>4</v>
      </c>
      <c r="B13" s="277" t="s">
        <v>222</v>
      </c>
      <c r="C13" s="304">
        <v>3013.75</v>
      </c>
      <c r="D13" s="279">
        <v>3035.4666666666667</v>
      </c>
      <c r="E13" s="279">
        <v>2972.3833333333332</v>
      </c>
      <c r="F13" s="279">
        <v>2931.0166666666664</v>
      </c>
      <c r="G13" s="279">
        <v>2867.9333333333329</v>
      </c>
      <c r="H13" s="279">
        <v>3076.8333333333335</v>
      </c>
      <c r="I13" s="279">
        <v>3139.9166666666665</v>
      </c>
      <c r="J13" s="279">
        <v>3181.2833333333338</v>
      </c>
      <c r="K13" s="304">
        <v>3098.55</v>
      </c>
      <c r="L13" s="304">
        <v>2994.1</v>
      </c>
      <c r="M13" s="307"/>
    </row>
    <row r="14" spans="1:15">
      <c r="A14" s="301">
        <v>5</v>
      </c>
      <c r="B14" s="277" t="s">
        <v>223</v>
      </c>
      <c r="C14" s="304">
        <v>16459.8</v>
      </c>
      <c r="D14" s="279">
        <v>16304.983333333332</v>
      </c>
      <c r="E14" s="279">
        <v>15985.316666666662</v>
      </c>
      <c r="F14" s="279">
        <v>15510.83333333333</v>
      </c>
      <c r="G14" s="279">
        <v>15191.166666666661</v>
      </c>
      <c r="H14" s="279">
        <v>16779.466666666664</v>
      </c>
      <c r="I14" s="279">
        <v>17099.133333333331</v>
      </c>
      <c r="J14" s="279">
        <v>17573.616666666665</v>
      </c>
      <c r="K14" s="304">
        <v>16624.650000000001</v>
      </c>
      <c r="L14" s="304">
        <v>15830.5</v>
      </c>
      <c r="M14" s="307"/>
    </row>
    <row r="15" spans="1:15">
      <c r="A15" s="301">
        <v>6</v>
      </c>
      <c r="B15" s="277" t="s">
        <v>224</v>
      </c>
      <c r="C15" s="304">
        <v>2404.75</v>
      </c>
      <c r="D15" s="279">
        <v>2417.7333333333331</v>
      </c>
      <c r="E15" s="279">
        <v>2387.4666666666662</v>
      </c>
      <c r="F15" s="279">
        <v>2370.1833333333329</v>
      </c>
      <c r="G15" s="279">
        <v>2339.9166666666661</v>
      </c>
      <c r="H15" s="279">
        <v>2435.0166666666664</v>
      </c>
      <c r="I15" s="279">
        <v>2465.2833333333338</v>
      </c>
      <c r="J15" s="279">
        <v>2482.5666666666666</v>
      </c>
      <c r="K15" s="304">
        <v>2448</v>
      </c>
      <c r="L15" s="304">
        <v>2400.4499999999998</v>
      </c>
      <c r="M15" s="307"/>
    </row>
    <row r="16" spans="1:15">
      <c r="A16" s="301">
        <v>7</v>
      </c>
      <c r="B16" s="277" t="s">
        <v>225</v>
      </c>
      <c r="C16" s="304">
        <v>4141.3999999999996</v>
      </c>
      <c r="D16" s="279">
        <v>4164.7666666666664</v>
      </c>
      <c r="E16" s="279">
        <v>4104.083333333333</v>
      </c>
      <c r="F16" s="279">
        <v>4066.7666666666664</v>
      </c>
      <c r="G16" s="279">
        <v>4006.083333333333</v>
      </c>
      <c r="H16" s="279">
        <v>4202.083333333333</v>
      </c>
      <c r="I16" s="279">
        <v>4262.7666666666673</v>
      </c>
      <c r="J16" s="279">
        <v>4300.083333333333</v>
      </c>
      <c r="K16" s="304">
        <v>4225.45</v>
      </c>
      <c r="L16" s="304">
        <v>4127.45</v>
      </c>
      <c r="M16" s="307"/>
    </row>
    <row r="17" spans="1:13">
      <c r="A17" s="301">
        <v>8</v>
      </c>
      <c r="B17" s="277" t="s">
        <v>38</v>
      </c>
      <c r="C17" s="277">
        <v>1287</v>
      </c>
      <c r="D17" s="279">
        <v>1295.1499999999999</v>
      </c>
      <c r="E17" s="279">
        <v>1276.8499999999997</v>
      </c>
      <c r="F17" s="279">
        <v>1266.6999999999998</v>
      </c>
      <c r="G17" s="279">
        <v>1248.3999999999996</v>
      </c>
      <c r="H17" s="279">
        <v>1305.2999999999997</v>
      </c>
      <c r="I17" s="279">
        <v>1323.6</v>
      </c>
      <c r="J17" s="279">
        <v>1333.7499999999998</v>
      </c>
      <c r="K17" s="277">
        <v>1313.45</v>
      </c>
      <c r="L17" s="277">
        <v>1285</v>
      </c>
      <c r="M17" s="277">
        <v>13.513339999999999</v>
      </c>
    </row>
    <row r="18" spans="1:13">
      <c r="A18" s="301">
        <v>9</v>
      </c>
      <c r="B18" s="277" t="s">
        <v>226</v>
      </c>
      <c r="C18" s="277">
        <v>630</v>
      </c>
      <c r="D18" s="279">
        <v>632.26666666666665</v>
      </c>
      <c r="E18" s="279">
        <v>619.73333333333335</v>
      </c>
      <c r="F18" s="279">
        <v>609.4666666666667</v>
      </c>
      <c r="G18" s="279">
        <v>596.93333333333339</v>
      </c>
      <c r="H18" s="279">
        <v>642.5333333333333</v>
      </c>
      <c r="I18" s="279">
        <v>655.06666666666661</v>
      </c>
      <c r="J18" s="279">
        <v>665.33333333333326</v>
      </c>
      <c r="K18" s="277">
        <v>644.79999999999995</v>
      </c>
      <c r="L18" s="277">
        <v>622</v>
      </c>
      <c r="M18" s="277">
        <v>6.18743</v>
      </c>
    </row>
    <row r="19" spans="1:13">
      <c r="A19" s="301">
        <v>10</v>
      </c>
      <c r="B19" s="277" t="s">
        <v>41</v>
      </c>
      <c r="C19" s="277">
        <v>315.14999999999998</v>
      </c>
      <c r="D19" s="279">
        <v>317.51666666666665</v>
      </c>
      <c r="E19" s="279">
        <v>310.5333333333333</v>
      </c>
      <c r="F19" s="279">
        <v>305.91666666666663</v>
      </c>
      <c r="G19" s="279">
        <v>298.93333333333328</v>
      </c>
      <c r="H19" s="279">
        <v>322.13333333333333</v>
      </c>
      <c r="I19" s="279">
        <v>329.11666666666667</v>
      </c>
      <c r="J19" s="279">
        <v>333.73333333333335</v>
      </c>
      <c r="K19" s="277">
        <v>324.5</v>
      </c>
      <c r="L19" s="277">
        <v>312.89999999999998</v>
      </c>
      <c r="M19" s="277">
        <v>39.052689999999998</v>
      </c>
    </row>
    <row r="20" spans="1:13">
      <c r="A20" s="301">
        <v>11</v>
      </c>
      <c r="B20" s="277" t="s">
        <v>43</v>
      </c>
      <c r="C20" s="277">
        <v>34.700000000000003</v>
      </c>
      <c r="D20" s="279">
        <v>35.033333333333339</v>
      </c>
      <c r="E20" s="279">
        <v>34.216666666666676</v>
      </c>
      <c r="F20" s="279">
        <v>33.733333333333334</v>
      </c>
      <c r="G20" s="279">
        <v>32.916666666666671</v>
      </c>
      <c r="H20" s="279">
        <v>35.51666666666668</v>
      </c>
      <c r="I20" s="279">
        <v>36.333333333333343</v>
      </c>
      <c r="J20" s="279">
        <v>36.816666666666684</v>
      </c>
      <c r="K20" s="277">
        <v>35.85</v>
      </c>
      <c r="L20" s="277">
        <v>34.549999999999997</v>
      </c>
      <c r="M20" s="277">
        <v>29.033090000000001</v>
      </c>
    </row>
    <row r="21" spans="1:13">
      <c r="A21" s="301">
        <v>12</v>
      </c>
      <c r="B21" s="277" t="s">
        <v>227</v>
      </c>
      <c r="C21" s="277">
        <v>57.55</v>
      </c>
      <c r="D21" s="279">
        <v>58.033333333333331</v>
      </c>
      <c r="E21" s="279">
        <v>56.766666666666666</v>
      </c>
      <c r="F21" s="279">
        <v>55.983333333333334</v>
      </c>
      <c r="G21" s="279">
        <v>54.716666666666669</v>
      </c>
      <c r="H21" s="279">
        <v>58.816666666666663</v>
      </c>
      <c r="I21" s="279">
        <v>60.083333333333329</v>
      </c>
      <c r="J21" s="279">
        <v>60.86666666666666</v>
      </c>
      <c r="K21" s="277">
        <v>59.3</v>
      </c>
      <c r="L21" s="277">
        <v>57.25</v>
      </c>
      <c r="M21" s="277">
        <v>17.38316</v>
      </c>
    </row>
    <row r="22" spans="1:13">
      <c r="A22" s="301">
        <v>13</v>
      </c>
      <c r="B22" s="277" t="s">
        <v>228</v>
      </c>
      <c r="C22" s="277">
        <v>115.6</v>
      </c>
      <c r="D22" s="279">
        <v>116.83333333333333</v>
      </c>
      <c r="E22" s="279">
        <v>113.76666666666665</v>
      </c>
      <c r="F22" s="279">
        <v>111.93333333333332</v>
      </c>
      <c r="G22" s="279">
        <v>108.86666666666665</v>
      </c>
      <c r="H22" s="279">
        <v>118.66666666666666</v>
      </c>
      <c r="I22" s="279">
        <v>121.73333333333335</v>
      </c>
      <c r="J22" s="279">
        <v>123.56666666666666</v>
      </c>
      <c r="K22" s="277">
        <v>119.9</v>
      </c>
      <c r="L22" s="277">
        <v>115</v>
      </c>
      <c r="M22" s="277">
        <v>7.5401100000000003</v>
      </c>
    </row>
    <row r="23" spans="1:13">
      <c r="A23" s="301">
        <v>14</v>
      </c>
      <c r="B23" s="277" t="s">
        <v>229</v>
      </c>
      <c r="C23" s="277">
        <v>1350.55</v>
      </c>
      <c r="D23" s="279">
        <v>1353.7333333333333</v>
      </c>
      <c r="E23" s="279">
        <v>1332.1166666666668</v>
      </c>
      <c r="F23" s="279">
        <v>1313.6833333333334</v>
      </c>
      <c r="G23" s="279">
        <v>1292.0666666666668</v>
      </c>
      <c r="H23" s="279">
        <v>1372.1666666666667</v>
      </c>
      <c r="I23" s="279">
        <v>1393.7833333333331</v>
      </c>
      <c r="J23" s="279">
        <v>1412.2166666666667</v>
      </c>
      <c r="K23" s="277">
        <v>1375.35</v>
      </c>
      <c r="L23" s="277">
        <v>1335.3</v>
      </c>
      <c r="M23" s="277">
        <v>0.95450000000000002</v>
      </c>
    </row>
    <row r="24" spans="1:13">
      <c r="A24" s="301">
        <v>15</v>
      </c>
      <c r="B24" s="277" t="s">
        <v>230</v>
      </c>
      <c r="C24" s="277">
        <v>2536.25</v>
      </c>
      <c r="D24" s="279">
        <v>2518.5666666666666</v>
      </c>
      <c r="E24" s="279">
        <v>2494.1333333333332</v>
      </c>
      <c r="F24" s="279">
        <v>2452.0166666666664</v>
      </c>
      <c r="G24" s="279">
        <v>2427.583333333333</v>
      </c>
      <c r="H24" s="279">
        <v>2560.6833333333334</v>
      </c>
      <c r="I24" s="279">
        <v>2585.1166666666668</v>
      </c>
      <c r="J24" s="279">
        <v>2627.2333333333336</v>
      </c>
      <c r="K24" s="277">
        <v>2543</v>
      </c>
      <c r="L24" s="277">
        <v>2476.4499999999998</v>
      </c>
      <c r="M24" s="277">
        <v>3.4426999999999999</v>
      </c>
    </row>
    <row r="25" spans="1:13">
      <c r="A25" s="301">
        <v>16</v>
      </c>
      <c r="B25" s="277" t="s">
        <v>45</v>
      </c>
      <c r="C25" s="277">
        <v>680.6</v>
      </c>
      <c r="D25" s="279">
        <v>687.18333333333339</v>
      </c>
      <c r="E25" s="279">
        <v>670.36666666666679</v>
      </c>
      <c r="F25" s="279">
        <v>660.13333333333344</v>
      </c>
      <c r="G25" s="279">
        <v>643.31666666666683</v>
      </c>
      <c r="H25" s="279">
        <v>697.41666666666674</v>
      </c>
      <c r="I25" s="279">
        <v>714.23333333333335</v>
      </c>
      <c r="J25" s="279">
        <v>724.4666666666667</v>
      </c>
      <c r="K25" s="277">
        <v>704</v>
      </c>
      <c r="L25" s="277">
        <v>676.95</v>
      </c>
      <c r="M25" s="277">
        <v>10.88457</v>
      </c>
    </row>
    <row r="26" spans="1:13">
      <c r="A26" s="301">
        <v>17</v>
      </c>
      <c r="B26" s="277" t="s">
        <v>46</v>
      </c>
      <c r="C26" s="277">
        <v>188.65</v>
      </c>
      <c r="D26" s="279">
        <v>189.86666666666665</v>
      </c>
      <c r="E26" s="279">
        <v>186.48333333333329</v>
      </c>
      <c r="F26" s="279">
        <v>184.31666666666663</v>
      </c>
      <c r="G26" s="279">
        <v>180.93333333333328</v>
      </c>
      <c r="H26" s="279">
        <v>192.0333333333333</v>
      </c>
      <c r="I26" s="279">
        <v>195.41666666666669</v>
      </c>
      <c r="J26" s="279">
        <v>197.58333333333331</v>
      </c>
      <c r="K26" s="277">
        <v>193.25</v>
      </c>
      <c r="L26" s="277">
        <v>187.7</v>
      </c>
      <c r="M26" s="277">
        <v>45.212899999999998</v>
      </c>
    </row>
    <row r="27" spans="1:13">
      <c r="A27" s="301">
        <v>18</v>
      </c>
      <c r="B27" s="277" t="s">
        <v>47</v>
      </c>
      <c r="C27" s="277">
        <v>1465.25</v>
      </c>
      <c r="D27" s="279">
        <v>1458.3999999999999</v>
      </c>
      <c r="E27" s="279">
        <v>1446.9499999999998</v>
      </c>
      <c r="F27" s="279">
        <v>1428.6499999999999</v>
      </c>
      <c r="G27" s="279">
        <v>1417.1999999999998</v>
      </c>
      <c r="H27" s="279">
        <v>1476.6999999999998</v>
      </c>
      <c r="I27" s="279">
        <v>1488.15</v>
      </c>
      <c r="J27" s="279">
        <v>1506.4499999999998</v>
      </c>
      <c r="K27" s="277">
        <v>1469.85</v>
      </c>
      <c r="L27" s="277">
        <v>1440.1</v>
      </c>
      <c r="M27" s="277">
        <v>8.2119900000000001</v>
      </c>
    </row>
    <row r="28" spans="1:13">
      <c r="A28" s="301">
        <v>19</v>
      </c>
      <c r="B28" s="277" t="s">
        <v>48</v>
      </c>
      <c r="C28" s="277">
        <v>112.15</v>
      </c>
      <c r="D28" s="279">
        <v>112.45</v>
      </c>
      <c r="E28" s="279">
        <v>110.10000000000001</v>
      </c>
      <c r="F28" s="279">
        <v>108.05000000000001</v>
      </c>
      <c r="G28" s="279">
        <v>105.70000000000002</v>
      </c>
      <c r="H28" s="279">
        <v>114.5</v>
      </c>
      <c r="I28" s="279">
        <v>116.85</v>
      </c>
      <c r="J28" s="279">
        <v>118.89999999999999</v>
      </c>
      <c r="K28" s="277">
        <v>114.8</v>
      </c>
      <c r="L28" s="277">
        <v>110.4</v>
      </c>
      <c r="M28" s="277">
        <v>75.13279</v>
      </c>
    </row>
    <row r="29" spans="1:13">
      <c r="A29" s="301">
        <v>20</v>
      </c>
      <c r="B29" s="277" t="s">
        <v>49</v>
      </c>
      <c r="C29" s="277">
        <v>49.3</v>
      </c>
      <c r="D29" s="279">
        <v>49.766666666666673</v>
      </c>
      <c r="E29" s="279">
        <v>48.533333333333346</v>
      </c>
      <c r="F29" s="279">
        <v>47.766666666666673</v>
      </c>
      <c r="G29" s="279">
        <v>46.533333333333346</v>
      </c>
      <c r="H29" s="279">
        <v>50.533333333333346</v>
      </c>
      <c r="I29" s="279">
        <v>51.76666666666668</v>
      </c>
      <c r="J29" s="279">
        <v>52.533333333333346</v>
      </c>
      <c r="K29" s="277">
        <v>51</v>
      </c>
      <c r="L29" s="277">
        <v>49</v>
      </c>
      <c r="M29" s="277">
        <v>268.06871999999998</v>
      </c>
    </row>
    <row r="30" spans="1:13">
      <c r="A30" s="301">
        <v>21</v>
      </c>
      <c r="B30" s="277" t="s">
        <v>51</v>
      </c>
      <c r="C30" s="277">
        <v>1671.65</v>
      </c>
      <c r="D30" s="279">
        <v>1682.8500000000001</v>
      </c>
      <c r="E30" s="279">
        <v>1652.1000000000004</v>
      </c>
      <c r="F30" s="279">
        <v>1632.5500000000002</v>
      </c>
      <c r="G30" s="279">
        <v>1601.8000000000004</v>
      </c>
      <c r="H30" s="279">
        <v>1702.4000000000003</v>
      </c>
      <c r="I30" s="279">
        <v>1733.1499999999999</v>
      </c>
      <c r="J30" s="279">
        <v>1752.7000000000003</v>
      </c>
      <c r="K30" s="277">
        <v>1713.6</v>
      </c>
      <c r="L30" s="277">
        <v>1663.3</v>
      </c>
      <c r="M30" s="277">
        <v>16.11411</v>
      </c>
    </row>
    <row r="31" spans="1:13">
      <c r="A31" s="301">
        <v>22</v>
      </c>
      <c r="B31" s="277" t="s">
        <v>53</v>
      </c>
      <c r="C31" s="277">
        <v>840.05</v>
      </c>
      <c r="D31" s="279">
        <v>832.08333333333337</v>
      </c>
      <c r="E31" s="279">
        <v>818.2166666666667</v>
      </c>
      <c r="F31" s="279">
        <v>796.38333333333333</v>
      </c>
      <c r="G31" s="279">
        <v>782.51666666666665</v>
      </c>
      <c r="H31" s="279">
        <v>853.91666666666674</v>
      </c>
      <c r="I31" s="279">
        <v>867.7833333333333</v>
      </c>
      <c r="J31" s="279">
        <v>889.61666666666679</v>
      </c>
      <c r="K31" s="277">
        <v>845.95</v>
      </c>
      <c r="L31" s="277">
        <v>810.25</v>
      </c>
      <c r="M31" s="277">
        <v>46.613939999999999</v>
      </c>
    </row>
    <row r="32" spans="1:13">
      <c r="A32" s="301">
        <v>23</v>
      </c>
      <c r="B32" s="277" t="s">
        <v>231</v>
      </c>
      <c r="C32" s="277">
        <v>2146.35</v>
      </c>
      <c r="D32" s="279">
        <v>2158.7833333333333</v>
      </c>
      <c r="E32" s="279">
        <v>2122.5666666666666</v>
      </c>
      <c r="F32" s="279">
        <v>2098.7833333333333</v>
      </c>
      <c r="G32" s="279">
        <v>2062.5666666666666</v>
      </c>
      <c r="H32" s="279">
        <v>2182.5666666666666</v>
      </c>
      <c r="I32" s="279">
        <v>2218.7833333333328</v>
      </c>
      <c r="J32" s="279">
        <v>2242.5666666666666</v>
      </c>
      <c r="K32" s="277">
        <v>2195</v>
      </c>
      <c r="L32" s="277">
        <v>2135</v>
      </c>
      <c r="M32" s="277">
        <v>5.4047200000000002</v>
      </c>
    </row>
    <row r="33" spans="1:13">
      <c r="A33" s="301">
        <v>24</v>
      </c>
      <c r="B33" s="277" t="s">
        <v>55</v>
      </c>
      <c r="C33" s="277">
        <v>426.65</v>
      </c>
      <c r="D33" s="279">
        <v>431.2833333333333</v>
      </c>
      <c r="E33" s="279">
        <v>418.11666666666662</v>
      </c>
      <c r="F33" s="279">
        <v>409.58333333333331</v>
      </c>
      <c r="G33" s="279">
        <v>396.41666666666663</v>
      </c>
      <c r="H33" s="279">
        <v>439.81666666666661</v>
      </c>
      <c r="I33" s="279">
        <v>452.98333333333335</v>
      </c>
      <c r="J33" s="279">
        <v>461.51666666666659</v>
      </c>
      <c r="K33" s="277">
        <v>444.45</v>
      </c>
      <c r="L33" s="277">
        <v>422.75</v>
      </c>
      <c r="M33" s="277">
        <v>432.50556999999998</v>
      </c>
    </row>
    <row r="34" spans="1:13">
      <c r="A34" s="301">
        <v>25</v>
      </c>
      <c r="B34" s="277" t="s">
        <v>56</v>
      </c>
      <c r="C34" s="277">
        <v>2942.05</v>
      </c>
      <c r="D34" s="279">
        <v>2932.35</v>
      </c>
      <c r="E34" s="279">
        <v>2909.7</v>
      </c>
      <c r="F34" s="279">
        <v>2877.35</v>
      </c>
      <c r="G34" s="279">
        <v>2854.7</v>
      </c>
      <c r="H34" s="279">
        <v>2964.7</v>
      </c>
      <c r="I34" s="279">
        <v>2987.3500000000004</v>
      </c>
      <c r="J34" s="279">
        <v>3019.7</v>
      </c>
      <c r="K34" s="277">
        <v>2955</v>
      </c>
      <c r="L34" s="277">
        <v>2900</v>
      </c>
      <c r="M34" s="277">
        <v>9.0535099999999993</v>
      </c>
    </row>
    <row r="35" spans="1:13">
      <c r="A35" s="301">
        <v>26</v>
      </c>
      <c r="B35" s="277" t="s">
        <v>59</v>
      </c>
      <c r="C35" s="277">
        <v>3149.25</v>
      </c>
      <c r="D35" s="279">
        <v>3189.7333333333336</v>
      </c>
      <c r="E35" s="279">
        <v>3081.7666666666673</v>
      </c>
      <c r="F35" s="279">
        <v>3014.2833333333338</v>
      </c>
      <c r="G35" s="279">
        <v>2906.3166666666675</v>
      </c>
      <c r="H35" s="279">
        <v>3257.2166666666672</v>
      </c>
      <c r="I35" s="279">
        <v>3365.1833333333334</v>
      </c>
      <c r="J35" s="279">
        <v>3432.666666666667</v>
      </c>
      <c r="K35" s="277">
        <v>3297.7</v>
      </c>
      <c r="L35" s="277">
        <v>3122.25</v>
      </c>
      <c r="M35" s="277">
        <v>109.80342</v>
      </c>
    </row>
    <row r="36" spans="1:13">
      <c r="A36" s="301">
        <v>27</v>
      </c>
      <c r="B36" s="277" t="s">
        <v>58</v>
      </c>
      <c r="C36" s="277">
        <v>6168.45</v>
      </c>
      <c r="D36" s="279">
        <v>6237.0999999999995</v>
      </c>
      <c r="E36" s="279">
        <v>6034.3499999999985</v>
      </c>
      <c r="F36" s="279">
        <v>5900.2499999999991</v>
      </c>
      <c r="G36" s="279">
        <v>5697.4999999999982</v>
      </c>
      <c r="H36" s="279">
        <v>6371.1999999999989</v>
      </c>
      <c r="I36" s="279">
        <v>6573.9500000000007</v>
      </c>
      <c r="J36" s="279">
        <v>6708.0499999999993</v>
      </c>
      <c r="K36" s="277">
        <v>6439.85</v>
      </c>
      <c r="L36" s="277">
        <v>6103</v>
      </c>
      <c r="M36" s="277">
        <v>9.8139400000000006</v>
      </c>
    </row>
    <row r="37" spans="1:13">
      <c r="A37" s="301">
        <v>28</v>
      </c>
      <c r="B37" s="277" t="s">
        <v>232</v>
      </c>
      <c r="C37" s="277">
        <v>2606.25</v>
      </c>
      <c r="D37" s="279">
        <v>2630.4</v>
      </c>
      <c r="E37" s="279">
        <v>2575.8500000000004</v>
      </c>
      <c r="F37" s="279">
        <v>2545.4500000000003</v>
      </c>
      <c r="G37" s="279">
        <v>2490.9000000000005</v>
      </c>
      <c r="H37" s="279">
        <v>2660.8</v>
      </c>
      <c r="I37" s="279">
        <v>2715.3500000000004</v>
      </c>
      <c r="J37" s="279">
        <v>2745.75</v>
      </c>
      <c r="K37" s="277">
        <v>2684.95</v>
      </c>
      <c r="L37" s="277">
        <v>2600</v>
      </c>
      <c r="M37" s="277">
        <v>0.82215000000000005</v>
      </c>
    </row>
    <row r="38" spans="1:13">
      <c r="A38" s="301">
        <v>29</v>
      </c>
      <c r="B38" s="277" t="s">
        <v>60</v>
      </c>
      <c r="C38" s="277">
        <v>1248.8</v>
      </c>
      <c r="D38" s="279">
        <v>1254.6833333333334</v>
      </c>
      <c r="E38" s="279">
        <v>1237.1166666666668</v>
      </c>
      <c r="F38" s="279">
        <v>1225.4333333333334</v>
      </c>
      <c r="G38" s="279">
        <v>1207.8666666666668</v>
      </c>
      <c r="H38" s="279">
        <v>1266.3666666666668</v>
      </c>
      <c r="I38" s="279">
        <v>1283.9333333333334</v>
      </c>
      <c r="J38" s="279">
        <v>1295.6166666666668</v>
      </c>
      <c r="K38" s="277">
        <v>1272.25</v>
      </c>
      <c r="L38" s="277">
        <v>1243</v>
      </c>
      <c r="M38" s="277">
        <v>4.8110099999999996</v>
      </c>
    </row>
    <row r="39" spans="1:13">
      <c r="A39" s="301">
        <v>30</v>
      </c>
      <c r="B39" s="277" t="s">
        <v>233</v>
      </c>
      <c r="C39" s="277">
        <v>349.4</v>
      </c>
      <c r="D39" s="279">
        <v>354.93333333333334</v>
      </c>
      <c r="E39" s="279">
        <v>339.86666666666667</v>
      </c>
      <c r="F39" s="279">
        <v>330.33333333333331</v>
      </c>
      <c r="G39" s="279">
        <v>315.26666666666665</v>
      </c>
      <c r="H39" s="279">
        <v>364.4666666666667</v>
      </c>
      <c r="I39" s="279">
        <v>379.53333333333342</v>
      </c>
      <c r="J39" s="279">
        <v>389.06666666666672</v>
      </c>
      <c r="K39" s="277">
        <v>370</v>
      </c>
      <c r="L39" s="277">
        <v>345.4</v>
      </c>
      <c r="M39" s="277">
        <v>212.4967</v>
      </c>
    </row>
    <row r="40" spans="1:13">
      <c r="A40" s="301">
        <v>31</v>
      </c>
      <c r="B40" s="277" t="s">
        <v>61</v>
      </c>
      <c r="C40" s="277">
        <v>47.55</v>
      </c>
      <c r="D40" s="279">
        <v>48.216666666666661</v>
      </c>
      <c r="E40" s="279">
        <v>46.533333333333324</v>
      </c>
      <c r="F40" s="279">
        <v>45.516666666666666</v>
      </c>
      <c r="G40" s="279">
        <v>43.833333333333329</v>
      </c>
      <c r="H40" s="279">
        <v>49.23333333333332</v>
      </c>
      <c r="I40" s="279">
        <v>50.916666666666657</v>
      </c>
      <c r="J40" s="279">
        <v>51.933333333333316</v>
      </c>
      <c r="K40" s="277">
        <v>49.9</v>
      </c>
      <c r="L40" s="277">
        <v>47.2</v>
      </c>
      <c r="M40" s="277">
        <v>316.47989000000001</v>
      </c>
    </row>
    <row r="41" spans="1:13">
      <c r="A41" s="301">
        <v>32</v>
      </c>
      <c r="B41" s="277" t="s">
        <v>62</v>
      </c>
      <c r="C41" s="277">
        <v>46.4</v>
      </c>
      <c r="D41" s="279">
        <v>46.733333333333327</v>
      </c>
      <c r="E41" s="279">
        <v>45.816666666666656</v>
      </c>
      <c r="F41" s="279">
        <v>45.233333333333327</v>
      </c>
      <c r="G41" s="279">
        <v>44.316666666666656</v>
      </c>
      <c r="H41" s="279">
        <v>47.316666666666656</v>
      </c>
      <c r="I41" s="279">
        <v>48.233333333333327</v>
      </c>
      <c r="J41" s="279">
        <v>48.816666666666656</v>
      </c>
      <c r="K41" s="277">
        <v>47.65</v>
      </c>
      <c r="L41" s="277">
        <v>46.15</v>
      </c>
      <c r="M41" s="277">
        <v>17.596769999999999</v>
      </c>
    </row>
    <row r="42" spans="1:13">
      <c r="A42" s="301">
        <v>33</v>
      </c>
      <c r="B42" s="277" t="s">
        <v>63</v>
      </c>
      <c r="C42" s="277">
        <v>1278.95</v>
      </c>
      <c r="D42" s="279">
        <v>1288.3666666666668</v>
      </c>
      <c r="E42" s="279">
        <v>1261.8333333333335</v>
      </c>
      <c r="F42" s="279">
        <v>1244.7166666666667</v>
      </c>
      <c r="G42" s="279">
        <v>1218.1833333333334</v>
      </c>
      <c r="H42" s="279">
        <v>1305.4833333333336</v>
      </c>
      <c r="I42" s="279">
        <v>1332.0166666666669</v>
      </c>
      <c r="J42" s="279">
        <v>1349.1333333333337</v>
      </c>
      <c r="K42" s="277">
        <v>1314.9</v>
      </c>
      <c r="L42" s="277">
        <v>1271.25</v>
      </c>
      <c r="M42" s="277">
        <v>15.357150000000001</v>
      </c>
    </row>
    <row r="43" spans="1:13">
      <c r="A43" s="301">
        <v>34</v>
      </c>
      <c r="B43" s="277" t="s">
        <v>66</v>
      </c>
      <c r="C43" s="277">
        <v>510.4</v>
      </c>
      <c r="D43" s="279">
        <v>510.0333333333333</v>
      </c>
      <c r="E43" s="279">
        <v>506.16666666666663</v>
      </c>
      <c r="F43" s="279">
        <v>501.93333333333334</v>
      </c>
      <c r="G43" s="279">
        <v>498.06666666666666</v>
      </c>
      <c r="H43" s="279">
        <v>514.26666666666665</v>
      </c>
      <c r="I43" s="279">
        <v>518.13333333333321</v>
      </c>
      <c r="J43" s="279">
        <v>522.36666666666656</v>
      </c>
      <c r="K43" s="277">
        <v>513.9</v>
      </c>
      <c r="L43" s="277">
        <v>505.8</v>
      </c>
      <c r="M43" s="277">
        <v>22.255669999999999</v>
      </c>
    </row>
    <row r="44" spans="1:13">
      <c r="A44" s="301">
        <v>35</v>
      </c>
      <c r="B44" s="277" t="s">
        <v>65</v>
      </c>
      <c r="C44" s="277">
        <v>96.1</v>
      </c>
      <c r="D44" s="279">
        <v>97.033333333333346</v>
      </c>
      <c r="E44" s="279">
        <v>94.466666666666697</v>
      </c>
      <c r="F44" s="279">
        <v>92.833333333333357</v>
      </c>
      <c r="G44" s="279">
        <v>90.266666666666708</v>
      </c>
      <c r="H44" s="279">
        <v>98.666666666666686</v>
      </c>
      <c r="I44" s="279">
        <v>101.23333333333332</v>
      </c>
      <c r="J44" s="279">
        <v>102.86666666666667</v>
      </c>
      <c r="K44" s="277">
        <v>99.6</v>
      </c>
      <c r="L44" s="277">
        <v>95.4</v>
      </c>
      <c r="M44" s="277">
        <v>126.55265</v>
      </c>
    </row>
    <row r="45" spans="1:13">
      <c r="A45" s="301">
        <v>36</v>
      </c>
      <c r="B45" s="277" t="s">
        <v>67</v>
      </c>
      <c r="C45" s="277">
        <v>366.55</v>
      </c>
      <c r="D45" s="279">
        <v>369.05</v>
      </c>
      <c r="E45" s="279">
        <v>361.3</v>
      </c>
      <c r="F45" s="279">
        <v>356.05</v>
      </c>
      <c r="G45" s="279">
        <v>348.3</v>
      </c>
      <c r="H45" s="279">
        <v>374.3</v>
      </c>
      <c r="I45" s="279">
        <v>382.05</v>
      </c>
      <c r="J45" s="279">
        <v>387.3</v>
      </c>
      <c r="K45" s="277">
        <v>376.8</v>
      </c>
      <c r="L45" s="277">
        <v>363.8</v>
      </c>
      <c r="M45" s="277">
        <v>32.241720000000001</v>
      </c>
    </row>
    <row r="46" spans="1:13">
      <c r="A46" s="301">
        <v>37</v>
      </c>
      <c r="B46" s="277" t="s">
        <v>70</v>
      </c>
      <c r="C46" s="277">
        <v>36.799999999999997</v>
      </c>
      <c r="D46" s="279">
        <v>37.68333333333333</v>
      </c>
      <c r="E46" s="279">
        <v>35.466666666666661</v>
      </c>
      <c r="F46" s="279">
        <v>34.133333333333333</v>
      </c>
      <c r="G46" s="279">
        <v>31.916666666666664</v>
      </c>
      <c r="H46" s="279">
        <v>39.016666666666659</v>
      </c>
      <c r="I46" s="279">
        <v>41.233333333333327</v>
      </c>
      <c r="J46" s="279">
        <v>42.566666666666656</v>
      </c>
      <c r="K46" s="277">
        <v>39.9</v>
      </c>
      <c r="L46" s="277">
        <v>36.35</v>
      </c>
      <c r="M46" s="277">
        <v>689.88187000000005</v>
      </c>
    </row>
    <row r="47" spans="1:13">
      <c r="A47" s="301">
        <v>38</v>
      </c>
      <c r="B47" s="277" t="s">
        <v>74</v>
      </c>
      <c r="C47" s="277">
        <v>369.6</v>
      </c>
      <c r="D47" s="279">
        <v>373.38333333333338</v>
      </c>
      <c r="E47" s="279">
        <v>364.41666666666674</v>
      </c>
      <c r="F47" s="279">
        <v>359.23333333333335</v>
      </c>
      <c r="G47" s="279">
        <v>350.26666666666671</v>
      </c>
      <c r="H47" s="279">
        <v>378.56666666666678</v>
      </c>
      <c r="I47" s="279">
        <v>387.53333333333336</v>
      </c>
      <c r="J47" s="279">
        <v>392.71666666666681</v>
      </c>
      <c r="K47" s="277">
        <v>382.35</v>
      </c>
      <c r="L47" s="277">
        <v>368.2</v>
      </c>
      <c r="M47" s="277">
        <v>49.039360000000002</v>
      </c>
    </row>
    <row r="48" spans="1:13">
      <c r="A48" s="301">
        <v>39</v>
      </c>
      <c r="B48" s="277" t="s">
        <v>69</v>
      </c>
      <c r="C48" s="277">
        <v>563.6</v>
      </c>
      <c r="D48" s="279">
        <v>570.73333333333346</v>
      </c>
      <c r="E48" s="279">
        <v>552.51666666666688</v>
      </c>
      <c r="F48" s="279">
        <v>541.43333333333339</v>
      </c>
      <c r="G48" s="279">
        <v>523.21666666666681</v>
      </c>
      <c r="H48" s="279">
        <v>581.81666666666695</v>
      </c>
      <c r="I48" s="279">
        <v>600.03333333333342</v>
      </c>
      <c r="J48" s="279">
        <v>611.11666666666702</v>
      </c>
      <c r="K48" s="277">
        <v>588.95000000000005</v>
      </c>
      <c r="L48" s="277">
        <v>559.65</v>
      </c>
      <c r="M48" s="277">
        <v>196.93277</v>
      </c>
    </row>
    <row r="49" spans="1:13">
      <c r="A49" s="301">
        <v>40</v>
      </c>
      <c r="B49" s="277" t="s">
        <v>125</v>
      </c>
      <c r="C49" s="277">
        <v>203.95</v>
      </c>
      <c r="D49" s="279">
        <v>206.36666666666667</v>
      </c>
      <c r="E49" s="279">
        <v>200.33333333333334</v>
      </c>
      <c r="F49" s="279">
        <v>196.71666666666667</v>
      </c>
      <c r="G49" s="279">
        <v>190.68333333333334</v>
      </c>
      <c r="H49" s="279">
        <v>209.98333333333335</v>
      </c>
      <c r="I49" s="279">
        <v>216.01666666666665</v>
      </c>
      <c r="J49" s="279">
        <v>219.63333333333335</v>
      </c>
      <c r="K49" s="277">
        <v>212.4</v>
      </c>
      <c r="L49" s="277">
        <v>202.75</v>
      </c>
      <c r="M49" s="277">
        <v>57.833359999999999</v>
      </c>
    </row>
    <row r="50" spans="1:13">
      <c r="A50" s="301">
        <v>41</v>
      </c>
      <c r="B50" s="277" t="s">
        <v>71</v>
      </c>
      <c r="C50" s="277">
        <v>424.8</v>
      </c>
      <c r="D50" s="279">
        <v>429.41666666666669</v>
      </c>
      <c r="E50" s="279">
        <v>417.83333333333337</v>
      </c>
      <c r="F50" s="279">
        <v>410.86666666666667</v>
      </c>
      <c r="G50" s="279">
        <v>399.28333333333336</v>
      </c>
      <c r="H50" s="279">
        <v>436.38333333333338</v>
      </c>
      <c r="I50" s="279">
        <v>447.96666666666675</v>
      </c>
      <c r="J50" s="279">
        <v>454.93333333333339</v>
      </c>
      <c r="K50" s="277">
        <v>441</v>
      </c>
      <c r="L50" s="277">
        <v>422.45</v>
      </c>
      <c r="M50" s="277">
        <v>65.577560000000005</v>
      </c>
    </row>
    <row r="51" spans="1:13">
      <c r="A51" s="301">
        <v>42</v>
      </c>
      <c r="B51" s="277" t="s">
        <v>234</v>
      </c>
      <c r="C51" s="277">
        <v>1191.4000000000001</v>
      </c>
      <c r="D51" s="279">
        <v>1201.8000000000002</v>
      </c>
      <c r="E51" s="279">
        <v>1165.6500000000003</v>
      </c>
      <c r="F51" s="279">
        <v>1139.9000000000001</v>
      </c>
      <c r="G51" s="279">
        <v>1103.7500000000002</v>
      </c>
      <c r="H51" s="279">
        <v>1227.5500000000004</v>
      </c>
      <c r="I51" s="279">
        <v>1263.7</v>
      </c>
      <c r="J51" s="279">
        <v>1289.4500000000005</v>
      </c>
      <c r="K51" s="277">
        <v>1237.95</v>
      </c>
      <c r="L51" s="277">
        <v>1176.05</v>
      </c>
      <c r="M51" s="277">
        <v>2.7015899999999999</v>
      </c>
    </row>
    <row r="52" spans="1:13">
      <c r="A52" s="301">
        <v>43</v>
      </c>
      <c r="B52" s="277" t="s">
        <v>72</v>
      </c>
      <c r="C52" s="277">
        <v>12995.3</v>
      </c>
      <c r="D52" s="279">
        <v>13152.766666666668</v>
      </c>
      <c r="E52" s="279">
        <v>12742.533333333336</v>
      </c>
      <c r="F52" s="279">
        <v>12489.766666666668</v>
      </c>
      <c r="G52" s="279">
        <v>12079.533333333336</v>
      </c>
      <c r="H52" s="279">
        <v>13405.533333333336</v>
      </c>
      <c r="I52" s="279">
        <v>13815.76666666667</v>
      </c>
      <c r="J52" s="279">
        <v>14068.533333333336</v>
      </c>
      <c r="K52" s="277">
        <v>13563</v>
      </c>
      <c r="L52" s="277">
        <v>12900</v>
      </c>
      <c r="M52" s="277">
        <v>0.63992000000000004</v>
      </c>
    </row>
    <row r="53" spans="1:13">
      <c r="A53" s="301">
        <v>44</v>
      </c>
      <c r="B53" s="277" t="s">
        <v>75</v>
      </c>
      <c r="C53" s="277">
        <v>3723.25</v>
      </c>
      <c r="D53" s="279">
        <v>3737.75</v>
      </c>
      <c r="E53" s="279">
        <v>3697.2</v>
      </c>
      <c r="F53" s="279">
        <v>3671.1499999999996</v>
      </c>
      <c r="G53" s="279">
        <v>3630.5999999999995</v>
      </c>
      <c r="H53" s="279">
        <v>3763.8</v>
      </c>
      <c r="I53" s="279">
        <v>3804.3500000000004</v>
      </c>
      <c r="J53" s="279">
        <v>3830.4000000000005</v>
      </c>
      <c r="K53" s="277">
        <v>3778.3</v>
      </c>
      <c r="L53" s="277">
        <v>3711.7</v>
      </c>
      <c r="M53" s="277">
        <v>5.0657399999999999</v>
      </c>
    </row>
    <row r="54" spans="1:13">
      <c r="A54" s="301">
        <v>45</v>
      </c>
      <c r="B54" s="277" t="s">
        <v>81</v>
      </c>
      <c r="C54" s="277">
        <v>625.75</v>
      </c>
      <c r="D54" s="279">
        <v>631.58333333333337</v>
      </c>
      <c r="E54" s="279">
        <v>617.16666666666674</v>
      </c>
      <c r="F54" s="279">
        <v>608.58333333333337</v>
      </c>
      <c r="G54" s="279">
        <v>594.16666666666674</v>
      </c>
      <c r="H54" s="279">
        <v>640.16666666666674</v>
      </c>
      <c r="I54" s="279">
        <v>654.58333333333348</v>
      </c>
      <c r="J54" s="279">
        <v>663.16666666666674</v>
      </c>
      <c r="K54" s="277">
        <v>646</v>
      </c>
      <c r="L54" s="277">
        <v>623</v>
      </c>
      <c r="M54" s="277">
        <v>2.4363600000000001</v>
      </c>
    </row>
    <row r="55" spans="1:13">
      <c r="A55" s="301">
        <v>46</v>
      </c>
      <c r="B55" s="277" t="s">
        <v>76</v>
      </c>
      <c r="C55" s="277">
        <v>354.55</v>
      </c>
      <c r="D55" s="279">
        <v>355.35000000000008</v>
      </c>
      <c r="E55" s="279">
        <v>352.55000000000018</v>
      </c>
      <c r="F55" s="279">
        <v>350.55000000000013</v>
      </c>
      <c r="G55" s="279">
        <v>347.75000000000023</v>
      </c>
      <c r="H55" s="279">
        <v>357.35000000000014</v>
      </c>
      <c r="I55" s="279">
        <v>360.15</v>
      </c>
      <c r="J55" s="279">
        <v>362.15000000000009</v>
      </c>
      <c r="K55" s="277">
        <v>358.15</v>
      </c>
      <c r="L55" s="277">
        <v>353.35</v>
      </c>
      <c r="M55" s="277">
        <v>27.21855</v>
      </c>
    </row>
    <row r="56" spans="1:13">
      <c r="A56" s="301">
        <v>47</v>
      </c>
      <c r="B56" s="277" t="s">
        <v>77</v>
      </c>
      <c r="C56" s="277">
        <v>101.4</v>
      </c>
      <c r="D56" s="279">
        <v>101.89999999999999</v>
      </c>
      <c r="E56" s="279">
        <v>100.44999999999999</v>
      </c>
      <c r="F56" s="279">
        <v>99.5</v>
      </c>
      <c r="G56" s="279">
        <v>98.05</v>
      </c>
      <c r="H56" s="279">
        <v>102.84999999999998</v>
      </c>
      <c r="I56" s="279">
        <v>104.3</v>
      </c>
      <c r="J56" s="279">
        <v>105.24999999999997</v>
      </c>
      <c r="K56" s="277">
        <v>103.35</v>
      </c>
      <c r="L56" s="277">
        <v>100.95</v>
      </c>
      <c r="M56" s="277">
        <v>97.731920000000002</v>
      </c>
    </row>
    <row r="57" spans="1:13">
      <c r="A57" s="301">
        <v>48</v>
      </c>
      <c r="B57" s="277" t="s">
        <v>78</v>
      </c>
      <c r="C57" s="277">
        <v>120.6</v>
      </c>
      <c r="D57" s="279">
        <v>121.43333333333334</v>
      </c>
      <c r="E57" s="279">
        <v>119.41666666666667</v>
      </c>
      <c r="F57" s="279">
        <v>118.23333333333333</v>
      </c>
      <c r="G57" s="279">
        <v>116.21666666666667</v>
      </c>
      <c r="H57" s="279">
        <v>122.61666666666667</v>
      </c>
      <c r="I57" s="279">
        <v>124.63333333333333</v>
      </c>
      <c r="J57" s="279">
        <v>125.81666666666668</v>
      </c>
      <c r="K57" s="277">
        <v>123.45</v>
      </c>
      <c r="L57" s="277">
        <v>120.25</v>
      </c>
      <c r="M57" s="277">
        <v>16.26174</v>
      </c>
    </row>
    <row r="58" spans="1:13">
      <c r="A58" s="301">
        <v>49</v>
      </c>
      <c r="B58" s="277" t="s">
        <v>82</v>
      </c>
      <c r="C58" s="277">
        <v>202.2</v>
      </c>
      <c r="D58" s="279">
        <v>203.58333333333334</v>
      </c>
      <c r="E58" s="279">
        <v>199.2166666666667</v>
      </c>
      <c r="F58" s="279">
        <v>196.23333333333335</v>
      </c>
      <c r="G58" s="279">
        <v>191.8666666666667</v>
      </c>
      <c r="H58" s="279">
        <v>206.56666666666669</v>
      </c>
      <c r="I58" s="279">
        <v>210.93333333333331</v>
      </c>
      <c r="J58" s="279">
        <v>213.91666666666669</v>
      </c>
      <c r="K58" s="277">
        <v>207.95</v>
      </c>
      <c r="L58" s="277">
        <v>200.6</v>
      </c>
      <c r="M58" s="277">
        <v>99.593019999999996</v>
      </c>
    </row>
    <row r="59" spans="1:13">
      <c r="A59" s="301">
        <v>50</v>
      </c>
      <c r="B59" s="277" t="s">
        <v>83</v>
      </c>
      <c r="C59" s="277">
        <v>638.20000000000005</v>
      </c>
      <c r="D59" s="279">
        <v>638.26666666666677</v>
      </c>
      <c r="E59" s="279">
        <v>633.03333333333353</v>
      </c>
      <c r="F59" s="279">
        <v>627.86666666666679</v>
      </c>
      <c r="G59" s="279">
        <v>622.63333333333355</v>
      </c>
      <c r="H59" s="279">
        <v>643.43333333333351</v>
      </c>
      <c r="I59" s="279">
        <v>648.66666666666686</v>
      </c>
      <c r="J59" s="279">
        <v>653.83333333333348</v>
      </c>
      <c r="K59" s="277">
        <v>643.5</v>
      </c>
      <c r="L59" s="277">
        <v>633.1</v>
      </c>
      <c r="M59" s="277">
        <v>42.539940000000001</v>
      </c>
    </row>
    <row r="60" spans="1:13">
      <c r="A60" s="301">
        <v>51</v>
      </c>
      <c r="B60" s="277" t="s">
        <v>235</v>
      </c>
      <c r="C60" s="277">
        <v>121.3</v>
      </c>
      <c r="D60" s="279">
        <v>123.14999999999999</v>
      </c>
      <c r="E60" s="279">
        <v>118.74999999999999</v>
      </c>
      <c r="F60" s="279">
        <v>116.19999999999999</v>
      </c>
      <c r="G60" s="279">
        <v>111.79999999999998</v>
      </c>
      <c r="H60" s="279">
        <v>125.69999999999999</v>
      </c>
      <c r="I60" s="279">
        <v>130.1</v>
      </c>
      <c r="J60" s="279">
        <v>132.64999999999998</v>
      </c>
      <c r="K60" s="277">
        <v>127.55</v>
      </c>
      <c r="L60" s="277">
        <v>120.6</v>
      </c>
      <c r="M60" s="277">
        <v>26.898</v>
      </c>
    </row>
    <row r="61" spans="1:13">
      <c r="A61" s="301">
        <v>52</v>
      </c>
      <c r="B61" s="277" t="s">
        <v>84</v>
      </c>
      <c r="C61" s="277">
        <v>128</v>
      </c>
      <c r="D61" s="279">
        <v>128.33333333333334</v>
      </c>
      <c r="E61" s="279">
        <v>127.2166666666667</v>
      </c>
      <c r="F61" s="279">
        <v>126.43333333333335</v>
      </c>
      <c r="G61" s="279">
        <v>125.31666666666671</v>
      </c>
      <c r="H61" s="279">
        <v>129.11666666666667</v>
      </c>
      <c r="I61" s="279">
        <v>130.23333333333329</v>
      </c>
      <c r="J61" s="279">
        <v>131.01666666666668</v>
      </c>
      <c r="K61" s="277">
        <v>129.44999999999999</v>
      </c>
      <c r="L61" s="277">
        <v>127.55</v>
      </c>
      <c r="M61" s="277">
        <v>70.378299999999996</v>
      </c>
    </row>
    <row r="62" spans="1:13">
      <c r="A62" s="301">
        <v>53</v>
      </c>
      <c r="B62" s="277" t="s">
        <v>85</v>
      </c>
      <c r="C62" s="277">
        <v>1413.65</v>
      </c>
      <c r="D62" s="279">
        <v>1424.5333333333335</v>
      </c>
      <c r="E62" s="279">
        <v>1399.616666666667</v>
      </c>
      <c r="F62" s="279">
        <v>1385.5833333333335</v>
      </c>
      <c r="G62" s="279">
        <v>1360.666666666667</v>
      </c>
      <c r="H62" s="279">
        <v>1438.5666666666671</v>
      </c>
      <c r="I62" s="279">
        <v>1463.4833333333336</v>
      </c>
      <c r="J62" s="279">
        <v>1477.5166666666671</v>
      </c>
      <c r="K62" s="277">
        <v>1449.45</v>
      </c>
      <c r="L62" s="277">
        <v>1410.5</v>
      </c>
      <c r="M62" s="277">
        <v>9.9262800000000002</v>
      </c>
    </row>
    <row r="63" spans="1:13">
      <c r="A63" s="301">
        <v>54</v>
      </c>
      <c r="B63" s="277" t="s">
        <v>86</v>
      </c>
      <c r="C63" s="277">
        <v>430.95</v>
      </c>
      <c r="D63" s="279">
        <v>431.84999999999997</v>
      </c>
      <c r="E63" s="279">
        <v>416.39999999999992</v>
      </c>
      <c r="F63" s="279">
        <v>401.84999999999997</v>
      </c>
      <c r="G63" s="279">
        <v>386.39999999999992</v>
      </c>
      <c r="H63" s="279">
        <v>446.39999999999992</v>
      </c>
      <c r="I63" s="279">
        <v>461.84999999999997</v>
      </c>
      <c r="J63" s="279">
        <v>476.39999999999992</v>
      </c>
      <c r="K63" s="277">
        <v>447.3</v>
      </c>
      <c r="L63" s="277">
        <v>417.3</v>
      </c>
      <c r="M63" s="277">
        <v>26.098520000000001</v>
      </c>
    </row>
    <row r="64" spans="1:13">
      <c r="A64" s="301">
        <v>55</v>
      </c>
      <c r="B64" s="277" t="s">
        <v>236</v>
      </c>
      <c r="C64" s="277">
        <v>756.7</v>
      </c>
      <c r="D64" s="279">
        <v>762.85</v>
      </c>
      <c r="E64" s="279">
        <v>746.2</v>
      </c>
      <c r="F64" s="279">
        <v>735.7</v>
      </c>
      <c r="G64" s="279">
        <v>719.05000000000007</v>
      </c>
      <c r="H64" s="279">
        <v>773.35</v>
      </c>
      <c r="I64" s="279">
        <v>789.99999999999989</v>
      </c>
      <c r="J64" s="279">
        <v>800.5</v>
      </c>
      <c r="K64" s="277">
        <v>779.5</v>
      </c>
      <c r="L64" s="277">
        <v>752.35</v>
      </c>
      <c r="M64" s="277">
        <v>3.86361</v>
      </c>
    </row>
    <row r="65" spans="1:13">
      <c r="A65" s="301">
        <v>56</v>
      </c>
      <c r="B65" s="277" t="s">
        <v>237</v>
      </c>
      <c r="C65" s="277">
        <v>242.25</v>
      </c>
      <c r="D65" s="279">
        <v>241.94999999999996</v>
      </c>
      <c r="E65" s="279">
        <v>238.49999999999991</v>
      </c>
      <c r="F65" s="279">
        <v>234.74999999999994</v>
      </c>
      <c r="G65" s="279">
        <v>231.2999999999999</v>
      </c>
      <c r="H65" s="279">
        <v>245.69999999999993</v>
      </c>
      <c r="I65" s="279">
        <v>249.14999999999998</v>
      </c>
      <c r="J65" s="279">
        <v>252.89999999999995</v>
      </c>
      <c r="K65" s="277">
        <v>245.4</v>
      </c>
      <c r="L65" s="277">
        <v>238.2</v>
      </c>
      <c r="M65" s="277">
        <v>7.7675799999999997</v>
      </c>
    </row>
    <row r="66" spans="1:13">
      <c r="A66" s="301">
        <v>57</v>
      </c>
      <c r="B66" s="277" t="s">
        <v>87</v>
      </c>
      <c r="C66" s="277">
        <v>380.25</v>
      </c>
      <c r="D66" s="279">
        <v>384</v>
      </c>
      <c r="E66" s="279">
        <v>374.25</v>
      </c>
      <c r="F66" s="279">
        <v>368.25</v>
      </c>
      <c r="G66" s="279">
        <v>358.5</v>
      </c>
      <c r="H66" s="279">
        <v>390</v>
      </c>
      <c r="I66" s="279">
        <v>399.75</v>
      </c>
      <c r="J66" s="279">
        <v>405.75</v>
      </c>
      <c r="K66" s="277">
        <v>393.75</v>
      </c>
      <c r="L66" s="277">
        <v>378</v>
      </c>
      <c r="M66" s="277">
        <v>11.35158</v>
      </c>
    </row>
    <row r="67" spans="1:13">
      <c r="A67" s="301">
        <v>58</v>
      </c>
      <c r="B67" s="277" t="s">
        <v>93</v>
      </c>
      <c r="C67" s="277">
        <v>137.1</v>
      </c>
      <c r="D67" s="279">
        <v>138.73333333333332</v>
      </c>
      <c r="E67" s="279">
        <v>134.86666666666665</v>
      </c>
      <c r="F67" s="279">
        <v>132.63333333333333</v>
      </c>
      <c r="G67" s="279">
        <v>128.76666666666665</v>
      </c>
      <c r="H67" s="279">
        <v>140.96666666666664</v>
      </c>
      <c r="I67" s="279">
        <v>144.83333333333331</v>
      </c>
      <c r="J67" s="279">
        <v>147.06666666666663</v>
      </c>
      <c r="K67" s="277">
        <v>142.6</v>
      </c>
      <c r="L67" s="277">
        <v>136.5</v>
      </c>
      <c r="M67" s="277">
        <v>133.26740000000001</v>
      </c>
    </row>
    <row r="68" spans="1:13">
      <c r="A68" s="301">
        <v>59</v>
      </c>
      <c r="B68" s="277" t="s">
        <v>88</v>
      </c>
      <c r="C68" s="277">
        <v>479.65</v>
      </c>
      <c r="D68" s="279">
        <v>481.2833333333333</v>
      </c>
      <c r="E68" s="279">
        <v>475.71666666666658</v>
      </c>
      <c r="F68" s="279">
        <v>471.7833333333333</v>
      </c>
      <c r="G68" s="279">
        <v>466.21666666666658</v>
      </c>
      <c r="H68" s="279">
        <v>485.21666666666658</v>
      </c>
      <c r="I68" s="279">
        <v>490.7833333333333</v>
      </c>
      <c r="J68" s="279">
        <v>494.71666666666658</v>
      </c>
      <c r="K68" s="277">
        <v>486.85</v>
      </c>
      <c r="L68" s="277">
        <v>477.35</v>
      </c>
      <c r="M68" s="277">
        <v>23.051390000000001</v>
      </c>
    </row>
    <row r="69" spans="1:13">
      <c r="A69" s="301">
        <v>60</v>
      </c>
      <c r="B69" s="277" t="s">
        <v>238</v>
      </c>
      <c r="C69" s="277">
        <v>702.35</v>
      </c>
      <c r="D69" s="279">
        <v>699.91666666666663</v>
      </c>
      <c r="E69" s="279">
        <v>694.83333333333326</v>
      </c>
      <c r="F69" s="279">
        <v>687.31666666666661</v>
      </c>
      <c r="G69" s="279">
        <v>682.23333333333323</v>
      </c>
      <c r="H69" s="279">
        <v>707.43333333333328</v>
      </c>
      <c r="I69" s="279">
        <v>712.51666666666654</v>
      </c>
      <c r="J69" s="279">
        <v>720.0333333333333</v>
      </c>
      <c r="K69" s="277">
        <v>705</v>
      </c>
      <c r="L69" s="277">
        <v>692.4</v>
      </c>
      <c r="M69" s="277">
        <v>0.76078999999999997</v>
      </c>
    </row>
    <row r="70" spans="1:13">
      <c r="A70" s="301">
        <v>61</v>
      </c>
      <c r="B70" s="277" t="s">
        <v>91</v>
      </c>
      <c r="C70" s="277">
        <v>2225.3000000000002</v>
      </c>
      <c r="D70" s="279">
        <v>2228.15</v>
      </c>
      <c r="E70" s="279">
        <v>2211.3000000000002</v>
      </c>
      <c r="F70" s="279">
        <v>2197.3000000000002</v>
      </c>
      <c r="G70" s="279">
        <v>2180.4500000000003</v>
      </c>
      <c r="H70" s="279">
        <v>2242.15</v>
      </c>
      <c r="I70" s="279">
        <v>2258.9999999999995</v>
      </c>
      <c r="J70" s="279">
        <v>2273</v>
      </c>
      <c r="K70" s="277">
        <v>2245</v>
      </c>
      <c r="L70" s="277">
        <v>2214.15</v>
      </c>
      <c r="M70" s="277">
        <v>12.344530000000001</v>
      </c>
    </row>
    <row r="71" spans="1:13">
      <c r="A71" s="301">
        <v>62</v>
      </c>
      <c r="B71" s="277" t="s">
        <v>94</v>
      </c>
      <c r="C71" s="277">
        <v>4036.45</v>
      </c>
      <c r="D71" s="279">
        <v>4015.0833333333335</v>
      </c>
      <c r="E71" s="279">
        <v>3982.3666666666668</v>
      </c>
      <c r="F71" s="279">
        <v>3928.2833333333333</v>
      </c>
      <c r="G71" s="279">
        <v>3895.5666666666666</v>
      </c>
      <c r="H71" s="279">
        <v>4069.166666666667</v>
      </c>
      <c r="I71" s="279">
        <v>4101.8833333333332</v>
      </c>
      <c r="J71" s="279">
        <v>4155.9666666666672</v>
      </c>
      <c r="K71" s="277">
        <v>4047.8</v>
      </c>
      <c r="L71" s="277">
        <v>3961</v>
      </c>
      <c r="M71" s="277">
        <v>10.59395</v>
      </c>
    </row>
    <row r="72" spans="1:13">
      <c r="A72" s="301">
        <v>63</v>
      </c>
      <c r="B72" s="277" t="s">
        <v>239</v>
      </c>
      <c r="C72" s="277">
        <v>58.5</v>
      </c>
      <c r="D72" s="279">
        <v>58.166666666666664</v>
      </c>
      <c r="E72" s="279">
        <v>56.93333333333333</v>
      </c>
      <c r="F72" s="279">
        <v>55.366666666666667</v>
      </c>
      <c r="G72" s="279">
        <v>54.133333333333333</v>
      </c>
      <c r="H72" s="279">
        <v>59.733333333333327</v>
      </c>
      <c r="I72" s="279">
        <v>60.966666666666661</v>
      </c>
      <c r="J72" s="279">
        <v>62.533333333333324</v>
      </c>
      <c r="K72" s="277">
        <v>59.4</v>
      </c>
      <c r="L72" s="277">
        <v>56.6</v>
      </c>
      <c r="M72" s="277">
        <v>51.846029999999999</v>
      </c>
    </row>
    <row r="73" spans="1:13">
      <c r="A73" s="301">
        <v>64</v>
      </c>
      <c r="B73" s="277" t="s">
        <v>95</v>
      </c>
      <c r="C73" s="277">
        <v>18562.55</v>
      </c>
      <c r="D73" s="279">
        <v>18742.183333333334</v>
      </c>
      <c r="E73" s="279">
        <v>18285.366666666669</v>
      </c>
      <c r="F73" s="279">
        <v>18008.183333333334</v>
      </c>
      <c r="G73" s="279">
        <v>17551.366666666669</v>
      </c>
      <c r="H73" s="279">
        <v>19019.366666666669</v>
      </c>
      <c r="I73" s="279">
        <v>19476.183333333334</v>
      </c>
      <c r="J73" s="279">
        <v>19753.366666666669</v>
      </c>
      <c r="K73" s="277">
        <v>19199</v>
      </c>
      <c r="L73" s="277">
        <v>18465</v>
      </c>
      <c r="M73" s="277">
        <v>2.8235999999999999</v>
      </c>
    </row>
    <row r="74" spans="1:13">
      <c r="A74" s="301">
        <v>65</v>
      </c>
      <c r="B74" s="277" t="s">
        <v>240</v>
      </c>
      <c r="C74" s="277">
        <v>236.2</v>
      </c>
      <c r="D74" s="279">
        <v>239.53333333333333</v>
      </c>
      <c r="E74" s="279">
        <v>228.66666666666666</v>
      </c>
      <c r="F74" s="279">
        <v>221.13333333333333</v>
      </c>
      <c r="G74" s="279">
        <v>210.26666666666665</v>
      </c>
      <c r="H74" s="279">
        <v>247.06666666666666</v>
      </c>
      <c r="I74" s="279">
        <v>257.93333333333334</v>
      </c>
      <c r="J74" s="279">
        <v>265.4666666666667</v>
      </c>
      <c r="K74" s="277">
        <v>250.4</v>
      </c>
      <c r="L74" s="277">
        <v>232</v>
      </c>
      <c r="M74" s="277">
        <v>26.601890000000001</v>
      </c>
    </row>
    <row r="75" spans="1:13">
      <c r="A75" s="301">
        <v>66</v>
      </c>
      <c r="B75" s="277" t="s">
        <v>241</v>
      </c>
      <c r="C75" s="277">
        <v>889.45</v>
      </c>
      <c r="D75" s="279">
        <v>888.4666666666667</v>
      </c>
      <c r="E75" s="279">
        <v>871.98333333333335</v>
      </c>
      <c r="F75" s="279">
        <v>854.51666666666665</v>
      </c>
      <c r="G75" s="279">
        <v>838.0333333333333</v>
      </c>
      <c r="H75" s="279">
        <v>905.93333333333339</v>
      </c>
      <c r="I75" s="279">
        <v>922.41666666666674</v>
      </c>
      <c r="J75" s="279">
        <v>939.88333333333344</v>
      </c>
      <c r="K75" s="277">
        <v>904.95</v>
      </c>
      <c r="L75" s="277">
        <v>871</v>
      </c>
      <c r="M75" s="277">
        <v>0.89283999999999997</v>
      </c>
    </row>
    <row r="76" spans="1:13">
      <c r="A76" s="301">
        <v>67</v>
      </c>
      <c r="B76" s="277" t="s">
        <v>242</v>
      </c>
      <c r="C76" s="277">
        <v>72.45</v>
      </c>
      <c r="D76" s="279">
        <v>73.083333333333329</v>
      </c>
      <c r="E76" s="279">
        <v>70.666666666666657</v>
      </c>
      <c r="F76" s="279">
        <v>68.883333333333326</v>
      </c>
      <c r="G76" s="279">
        <v>66.466666666666654</v>
      </c>
      <c r="H76" s="279">
        <v>74.86666666666666</v>
      </c>
      <c r="I76" s="279">
        <v>77.283333333333317</v>
      </c>
      <c r="J76" s="279">
        <v>79.066666666666663</v>
      </c>
      <c r="K76" s="277">
        <v>75.5</v>
      </c>
      <c r="L76" s="277">
        <v>71.3</v>
      </c>
      <c r="M76" s="277">
        <v>72.348640000000003</v>
      </c>
    </row>
    <row r="77" spans="1:13">
      <c r="A77" s="301">
        <v>68</v>
      </c>
      <c r="B77" s="277" t="s">
        <v>97</v>
      </c>
      <c r="C77" s="277">
        <v>1107.2</v>
      </c>
      <c r="D77" s="279">
        <v>1104.3500000000001</v>
      </c>
      <c r="E77" s="279">
        <v>1078.8500000000004</v>
      </c>
      <c r="F77" s="279">
        <v>1050.5000000000002</v>
      </c>
      <c r="G77" s="279">
        <v>1025.0000000000005</v>
      </c>
      <c r="H77" s="279">
        <v>1132.7000000000003</v>
      </c>
      <c r="I77" s="279">
        <v>1158.1999999999998</v>
      </c>
      <c r="J77" s="279">
        <v>1186.5500000000002</v>
      </c>
      <c r="K77" s="277">
        <v>1129.8499999999999</v>
      </c>
      <c r="L77" s="277">
        <v>1076</v>
      </c>
      <c r="M77" s="277">
        <v>15.813079999999999</v>
      </c>
    </row>
    <row r="78" spans="1:13">
      <c r="A78" s="301">
        <v>69</v>
      </c>
      <c r="B78" s="277" t="s">
        <v>98</v>
      </c>
      <c r="C78" s="277">
        <v>155.25</v>
      </c>
      <c r="D78" s="279">
        <v>155</v>
      </c>
      <c r="E78" s="279">
        <v>153.4</v>
      </c>
      <c r="F78" s="279">
        <v>151.55000000000001</v>
      </c>
      <c r="G78" s="279">
        <v>149.95000000000002</v>
      </c>
      <c r="H78" s="279">
        <v>156.85</v>
      </c>
      <c r="I78" s="279">
        <v>158.45000000000002</v>
      </c>
      <c r="J78" s="279">
        <v>160.29999999999998</v>
      </c>
      <c r="K78" s="277">
        <v>156.6</v>
      </c>
      <c r="L78" s="277">
        <v>153.15</v>
      </c>
      <c r="M78" s="277">
        <v>29.16198</v>
      </c>
    </row>
    <row r="79" spans="1:13">
      <c r="A79" s="301">
        <v>70</v>
      </c>
      <c r="B79" s="277" t="s">
        <v>99</v>
      </c>
      <c r="C79" s="277">
        <v>49.8</v>
      </c>
      <c r="D79" s="279">
        <v>50.666666666666664</v>
      </c>
      <c r="E79" s="279">
        <v>48.333333333333329</v>
      </c>
      <c r="F79" s="279">
        <v>46.866666666666667</v>
      </c>
      <c r="G79" s="279">
        <v>44.533333333333331</v>
      </c>
      <c r="H79" s="279">
        <v>52.133333333333326</v>
      </c>
      <c r="I79" s="279">
        <v>54.466666666666654</v>
      </c>
      <c r="J79" s="279">
        <v>55.933333333333323</v>
      </c>
      <c r="K79" s="277">
        <v>53</v>
      </c>
      <c r="L79" s="277">
        <v>49.2</v>
      </c>
      <c r="M79" s="277">
        <v>451.40956999999997</v>
      </c>
    </row>
    <row r="80" spans="1:13">
      <c r="A80" s="301">
        <v>71</v>
      </c>
      <c r="B80" s="277" t="s">
        <v>370</v>
      </c>
      <c r="C80" s="277">
        <v>128.5</v>
      </c>
      <c r="D80" s="279">
        <v>129.63333333333333</v>
      </c>
      <c r="E80" s="279">
        <v>126.26666666666665</v>
      </c>
      <c r="F80" s="279">
        <v>124.03333333333333</v>
      </c>
      <c r="G80" s="279">
        <v>120.66666666666666</v>
      </c>
      <c r="H80" s="279">
        <v>131.86666666666665</v>
      </c>
      <c r="I80" s="279">
        <v>135.23333333333332</v>
      </c>
      <c r="J80" s="279">
        <v>137.46666666666664</v>
      </c>
      <c r="K80" s="277">
        <v>133</v>
      </c>
      <c r="L80" s="277">
        <v>127.4</v>
      </c>
      <c r="M80" s="277">
        <v>35.057679999999998</v>
      </c>
    </row>
    <row r="81" spans="1:13">
      <c r="A81" s="301">
        <v>72</v>
      </c>
      <c r="B81" s="277" t="s">
        <v>243</v>
      </c>
      <c r="C81" s="277">
        <v>10.7</v>
      </c>
      <c r="D81" s="279">
        <v>11.066666666666668</v>
      </c>
      <c r="E81" s="279">
        <v>10.333333333333336</v>
      </c>
      <c r="F81" s="279">
        <v>9.9666666666666668</v>
      </c>
      <c r="G81" s="279">
        <v>9.2333333333333343</v>
      </c>
      <c r="H81" s="279">
        <v>11.433333333333337</v>
      </c>
      <c r="I81" s="279">
        <v>12.166666666666668</v>
      </c>
      <c r="J81" s="279">
        <v>12.533333333333339</v>
      </c>
      <c r="K81" s="277">
        <v>11.8</v>
      </c>
      <c r="L81" s="277">
        <v>10.7</v>
      </c>
      <c r="M81" s="277">
        <v>230.28892999999999</v>
      </c>
    </row>
    <row r="82" spans="1:13">
      <c r="A82" s="301">
        <v>73</v>
      </c>
      <c r="B82" s="277" t="s">
        <v>244</v>
      </c>
      <c r="C82" s="277">
        <v>110.8</v>
      </c>
      <c r="D82" s="279">
        <v>114.66666666666667</v>
      </c>
      <c r="E82" s="279">
        <v>106.93333333333334</v>
      </c>
      <c r="F82" s="279">
        <v>103.06666666666666</v>
      </c>
      <c r="G82" s="279">
        <v>95.333333333333329</v>
      </c>
      <c r="H82" s="279">
        <v>118.53333333333335</v>
      </c>
      <c r="I82" s="279">
        <v>126.26666666666667</v>
      </c>
      <c r="J82" s="279">
        <v>130.13333333333335</v>
      </c>
      <c r="K82" s="277">
        <v>122.4</v>
      </c>
      <c r="L82" s="277">
        <v>110.8</v>
      </c>
      <c r="M82" s="277">
        <v>65.616119999999995</v>
      </c>
    </row>
    <row r="83" spans="1:13">
      <c r="A83" s="301">
        <v>74</v>
      </c>
      <c r="B83" s="277" t="s">
        <v>100</v>
      </c>
      <c r="C83" s="277">
        <v>96.95</v>
      </c>
      <c r="D83" s="279">
        <v>97.833333333333329</v>
      </c>
      <c r="E83" s="279">
        <v>95.766666666666652</v>
      </c>
      <c r="F83" s="279">
        <v>94.583333333333329</v>
      </c>
      <c r="G83" s="279">
        <v>92.516666666666652</v>
      </c>
      <c r="H83" s="279">
        <v>99.016666666666652</v>
      </c>
      <c r="I83" s="279">
        <v>101.08333333333334</v>
      </c>
      <c r="J83" s="279">
        <v>102.26666666666665</v>
      </c>
      <c r="K83" s="277">
        <v>99.9</v>
      </c>
      <c r="L83" s="277">
        <v>96.65</v>
      </c>
      <c r="M83" s="277">
        <v>95.840670000000003</v>
      </c>
    </row>
    <row r="84" spans="1:13">
      <c r="A84" s="301">
        <v>75</v>
      </c>
      <c r="B84" s="277" t="s">
        <v>103</v>
      </c>
      <c r="C84" s="277">
        <v>19.55</v>
      </c>
      <c r="D84" s="279">
        <v>19.650000000000002</v>
      </c>
      <c r="E84" s="279">
        <v>19.200000000000003</v>
      </c>
      <c r="F84" s="279">
        <v>18.850000000000001</v>
      </c>
      <c r="G84" s="279">
        <v>18.400000000000002</v>
      </c>
      <c r="H84" s="279">
        <v>20.000000000000004</v>
      </c>
      <c r="I84" s="279">
        <v>20.45</v>
      </c>
      <c r="J84" s="279">
        <v>20.800000000000004</v>
      </c>
      <c r="K84" s="277">
        <v>20.100000000000001</v>
      </c>
      <c r="L84" s="277">
        <v>19.3</v>
      </c>
      <c r="M84" s="277">
        <v>126.13745</v>
      </c>
    </row>
    <row r="85" spans="1:13">
      <c r="A85" s="301">
        <v>76</v>
      </c>
      <c r="B85" s="277" t="s">
        <v>245</v>
      </c>
      <c r="C85" s="277">
        <v>148.19999999999999</v>
      </c>
      <c r="D85" s="279">
        <v>149.78333333333333</v>
      </c>
      <c r="E85" s="279">
        <v>145.41666666666666</v>
      </c>
      <c r="F85" s="279">
        <v>142.63333333333333</v>
      </c>
      <c r="G85" s="279">
        <v>138.26666666666665</v>
      </c>
      <c r="H85" s="279">
        <v>152.56666666666666</v>
      </c>
      <c r="I85" s="279">
        <v>156.93333333333334</v>
      </c>
      <c r="J85" s="279">
        <v>159.71666666666667</v>
      </c>
      <c r="K85" s="277">
        <v>154.15</v>
      </c>
      <c r="L85" s="277">
        <v>147</v>
      </c>
      <c r="M85" s="277">
        <v>1.9993000000000001</v>
      </c>
    </row>
    <row r="86" spans="1:13">
      <c r="A86" s="301">
        <v>77</v>
      </c>
      <c r="B86" s="277" t="s">
        <v>101</v>
      </c>
      <c r="C86" s="277">
        <v>415.8</v>
      </c>
      <c r="D86" s="279">
        <v>416.59999999999997</v>
      </c>
      <c r="E86" s="279">
        <v>410.19999999999993</v>
      </c>
      <c r="F86" s="279">
        <v>404.59999999999997</v>
      </c>
      <c r="G86" s="279">
        <v>398.19999999999993</v>
      </c>
      <c r="H86" s="279">
        <v>422.19999999999993</v>
      </c>
      <c r="I86" s="279">
        <v>428.59999999999991</v>
      </c>
      <c r="J86" s="279">
        <v>434.19999999999993</v>
      </c>
      <c r="K86" s="277">
        <v>423</v>
      </c>
      <c r="L86" s="277">
        <v>411</v>
      </c>
      <c r="M86" s="277">
        <v>64.154820000000001</v>
      </c>
    </row>
    <row r="87" spans="1:13">
      <c r="A87" s="301">
        <v>78</v>
      </c>
      <c r="B87" s="277" t="s">
        <v>246</v>
      </c>
      <c r="C87" s="277">
        <v>436.8</v>
      </c>
      <c r="D87" s="279">
        <v>441.93333333333334</v>
      </c>
      <c r="E87" s="279">
        <v>428.86666666666667</v>
      </c>
      <c r="F87" s="279">
        <v>420.93333333333334</v>
      </c>
      <c r="G87" s="279">
        <v>407.86666666666667</v>
      </c>
      <c r="H87" s="279">
        <v>449.86666666666667</v>
      </c>
      <c r="I87" s="279">
        <v>462.93333333333339</v>
      </c>
      <c r="J87" s="279">
        <v>470.86666666666667</v>
      </c>
      <c r="K87" s="277">
        <v>455</v>
      </c>
      <c r="L87" s="277">
        <v>434</v>
      </c>
      <c r="M87" s="277">
        <v>1.66903</v>
      </c>
    </row>
    <row r="88" spans="1:13">
      <c r="A88" s="301">
        <v>79</v>
      </c>
      <c r="B88" s="277" t="s">
        <v>104</v>
      </c>
      <c r="C88" s="277">
        <v>694.55</v>
      </c>
      <c r="D88" s="279">
        <v>697.51666666666654</v>
      </c>
      <c r="E88" s="279">
        <v>687.3833333333331</v>
      </c>
      <c r="F88" s="279">
        <v>680.21666666666658</v>
      </c>
      <c r="G88" s="279">
        <v>670.08333333333314</v>
      </c>
      <c r="H88" s="279">
        <v>704.68333333333305</v>
      </c>
      <c r="I88" s="279">
        <v>714.81666666666649</v>
      </c>
      <c r="J88" s="279">
        <v>721.98333333333301</v>
      </c>
      <c r="K88" s="277">
        <v>707.65</v>
      </c>
      <c r="L88" s="277">
        <v>690.35</v>
      </c>
      <c r="M88" s="277">
        <v>14.9971</v>
      </c>
    </row>
    <row r="89" spans="1:13">
      <c r="A89" s="301">
        <v>80</v>
      </c>
      <c r="B89" s="277" t="s">
        <v>247</v>
      </c>
      <c r="C89" s="277">
        <v>351.45</v>
      </c>
      <c r="D89" s="279">
        <v>355.8</v>
      </c>
      <c r="E89" s="279">
        <v>345.65000000000003</v>
      </c>
      <c r="F89" s="279">
        <v>339.85</v>
      </c>
      <c r="G89" s="279">
        <v>329.70000000000005</v>
      </c>
      <c r="H89" s="279">
        <v>361.6</v>
      </c>
      <c r="I89" s="279">
        <v>371.75</v>
      </c>
      <c r="J89" s="279">
        <v>377.55</v>
      </c>
      <c r="K89" s="277">
        <v>365.95</v>
      </c>
      <c r="L89" s="277">
        <v>350</v>
      </c>
      <c r="M89" s="277">
        <v>0.88102000000000003</v>
      </c>
    </row>
    <row r="90" spans="1:13">
      <c r="A90" s="301">
        <v>81</v>
      </c>
      <c r="B90" s="277" t="s">
        <v>248</v>
      </c>
      <c r="C90" s="277">
        <v>854.9</v>
      </c>
      <c r="D90" s="279">
        <v>867.78333333333342</v>
      </c>
      <c r="E90" s="279">
        <v>838.56666666666683</v>
      </c>
      <c r="F90" s="279">
        <v>822.23333333333346</v>
      </c>
      <c r="G90" s="279">
        <v>793.01666666666688</v>
      </c>
      <c r="H90" s="279">
        <v>884.11666666666679</v>
      </c>
      <c r="I90" s="279">
        <v>913.33333333333326</v>
      </c>
      <c r="J90" s="279">
        <v>929.66666666666674</v>
      </c>
      <c r="K90" s="277">
        <v>897</v>
      </c>
      <c r="L90" s="277">
        <v>851.45</v>
      </c>
      <c r="M90" s="277">
        <v>3.0472700000000001</v>
      </c>
    </row>
    <row r="91" spans="1:13">
      <c r="A91" s="301">
        <v>82</v>
      </c>
      <c r="B91" s="277" t="s">
        <v>249</v>
      </c>
      <c r="C91" s="277">
        <v>166.75</v>
      </c>
      <c r="D91" s="279">
        <v>169.08333333333334</v>
      </c>
      <c r="E91" s="279">
        <v>163.66666666666669</v>
      </c>
      <c r="F91" s="279">
        <v>160.58333333333334</v>
      </c>
      <c r="G91" s="279">
        <v>155.16666666666669</v>
      </c>
      <c r="H91" s="279">
        <v>172.16666666666669</v>
      </c>
      <c r="I91" s="279">
        <v>177.58333333333337</v>
      </c>
      <c r="J91" s="279">
        <v>180.66666666666669</v>
      </c>
      <c r="K91" s="277">
        <v>174.5</v>
      </c>
      <c r="L91" s="277">
        <v>166</v>
      </c>
      <c r="M91" s="277">
        <v>4.7912600000000003</v>
      </c>
    </row>
    <row r="92" spans="1:13">
      <c r="A92" s="301">
        <v>83</v>
      </c>
      <c r="B92" s="277" t="s">
        <v>105</v>
      </c>
      <c r="C92" s="277">
        <v>588.9</v>
      </c>
      <c r="D92" s="279">
        <v>594.08333333333337</v>
      </c>
      <c r="E92" s="279">
        <v>581.16666666666674</v>
      </c>
      <c r="F92" s="279">
        <v>573.43333333333339</v>
      </c>
      <c r="G92" s="279">
        <v>560.51666666666677</v>
      </c>
      <c r="H92" s="279">
        <v>601.81666666666672</v>
      </c>
      <c r="I92" s="279">
        <v>614.73333333333346</v>
      </c>
      <c r="J92" s="279">
        <v>622.4666666666667</v>
      </c>
      <c r="K92" s="277">
        <v>607</v>
      </c>
      <c r="L92" s="277">
        <v>586.35</v>
      </c>
      <c r="M92" s="277">
        <v>19.138249999999999</v>
      </c>
    </row>
    <row r="93" spans="1:13">
      <c r="A93" s="301">
        <v>84</v>
      </c>
      <c r="B93" s="277" t="s">
        <v>250</v>
      </c>
      <c r="C93" s="277">
        <v>206.25</v>
      </c>
      <c r="D93" s="279">
        <v>207.88333333333333</v>
      </c>
      <c r="E93" s="279">
        <v>203.36666666666665</v>
      </c>
      <c r="F93" s="279">
        <v>200.48333333333332</v>
      </c>
      <c r="G93" s="279">
        <v>195.96666666666664</v>
      </c>
      <c r="H93" s="279">
        <v>210.76666666666665</v>
      </c>
      <c r="I93" s="279">
        <v>215.2833333333333</v>
      </c>
      <c r="J93" s="279">
        <v>218.16666666666666</v>
      </c>
      <c r="K93" s="277">
        <v>212.4</v>
      </c>
      <c r="L93" s="277">
        <v>205</v>
      </c>
      <c r="M93" s="277">
        <v>7.2875199999999998</v>
      </c>
    </row>
    <row r="94" spans="1:13">
      <c r="A94" s="301">
        <v>85</v>
      </c>
      <c r="B94" s="277" t="s">
        <v>251</v>
      </c>
      <c r="C94" s="277">
        <v>739.15</v>
      </c>
      <c r="D94" s="279">
        <v>748.94999999999993</v>
      </c>
      <c r="E94" s="279">
        <v>722.99999999999989</v>
      </c>
      <c r="F94" s="279">
        <v>706.84999999999991</v>
      </c>
      <c r="G94" s="279">
        <v>680.89999999999986</v>
      </c>
      <c r="H94" s="279">
        <v>765.09999999999991</v>
      </c>
      <c r="I94" s="279">
        <v>791.05</v>
      </c>
      <c r="J94" s="279">
        <v>807.19999999999993</v>
      </c>
      <c r="K94" s="277">
        <v>774.9</v>
      </c>
      <c r="L94" s="277">
        <v>732.8</v>
      </c>
      <c r="M94" s="277">
        <v>2.7369300000000001</v>
      </c>
    </row>
    <row r="95" spans="1:13">
      <c r="A95" s="301">
        <v>86</v>
      </c>
      <c r="B95" s="277" t="s">
        <v>108</v>
      </c>
      <c r="C95" s="277">
        <v>615.20000000000005</v>
      </c>
      <c r="D95" s="279">
        <v>611.88333333333333</v>
      </c>
      <c r="E95" s="279">
        <v>595.81666666666661</v>
      </c>
      <c r="F95" s="279">
        <v>576.43333333333328</v>
      </c>
      <c r="G95" s="279">
        <v>560.36666666666656</v>
      </c>
      <c r="H95" s="279">
        <v>631.26666666666665</v>
      </c>
      <c r="I95" s="279">
        <v>647.33333333333348</v>
      </c>
      <c r="J95" s="279">
        <v>666.7166666666667</v>
      </c>
      <c r="K95" s="277">
        <v>627.95000000000005</v>
      </c>
      <c r="L95" s="277">
        <v>592.5</v>
      </c>
      <c r="M95" s="277">
        <v>99.280370000000005</v>
      </c>
    </row>
    <row r="96" spans="1:13">
      <c r="A96" s="301">
        <v>87</v>
      </c>
      <c r="B96" s="277" t="s">
        <v>252</v>
      </c>
      <c r="C96" s="277">
        <v>2427.5500000000002</v>
      </c>
      <c r="D96" s="279">
        <v>2437.7833333333333</v>
      </c>
      <c r="E96" s="279">
        <v>2375.0166666666664</v>
      </c>
      <c r="F96" s="279">
        <v>2322.4833333333331</v>
      </c>
      <c r="G96" s="279">
        <v>2259.7166666666662</v>
      </c>
      <c r="H96" s="279">
        <v>2490.3166666666666</v>
      </c>
      <c r="I96" s="279">
        <v>2553.0833333333339</v>
      </c>
      <c r="J96" s="279">
        <v>2605.6166666666668</v>
      </c>
      <c r="K96" s="277">
        <v>2500.5500000000002</v>
      </c>
      <c r="L96" s="277">
        <v>2385.25</v>
      </c>
      <c r="M96" s="277">
        <v>13.617179999999999</v>
      </c>
    </row>
    <row r="97" spans="1:13">
      <c r="A97" s="301">
        <v>88</v>
      </c>
      <c r="B97" s="277" t="s">
        <v>110</v>
      </c>
      <c r="C97" s="277">
        <v>1053.1500000000001</v>
      </c>
      <c r="D97" s="279">
        <v>1060.75</v>
      </c>
      <c r="E97" s="279">
        <v>1042.5</v>
      </c>
      <c r="F97" s="279">
        <v>1031.8499999999999</v>
      </c>
      <c r="G97" s="279">
        <v>1013.5999999999999</v>
      </c>
      <c r="H97" s="279">
        <v>1071.4000000000001</v>
      </c>
      <c r="I97" s="279">
        <v>1089.6500000000001</v>
      </c>
      <c r="J97" s="279">
        <v>1100.3000000000002</v>
      </c>
      <c r="K97" s="277">
        <v>1079</v>
      </c>
      <c r="L97" s="277">
        <v>1050.0999999999999</v>
      </c>
      <c r="M97" s="277">
        <v>104.87246</v>
      </c>
    </row>
    <row r="98" spans="1:13">
      <c r="A98" s="301">
        <v>89</v>
      </c>
      <c r="B98" s="277" t="s">
        <v>253</v>
      </c>
      <c r="C98" s="277">
        <v>594.79999999999995</v>
      </c>
      <c r="D98" s="279">
        <v>597.5</v>
      </c>
      <c r="E98" s="279">
        <v>590.29999999999995</v>
      </c>
      <c r="F98" s="279">
        <v>585.79999999999995</v>
      </c>
      <c r="G98" s="279">
        <v>578.59999999999991</v>
      </c>
      <c r="H98" s="279">
        <v>602</v>
      </c>
      <c r="I98" s="279">
        <v>609.20000000000005</v>
      </c>
      <c r="J98" s="279">
        <v>613.70000000000005</v>
      </c>
      <c r="K98" s="277">
        <v>604.70000000000005</v>
      </c>
      <c r="L98" s="277">
        <v>593</v>
      </c>
      <c r="M98" s="277">
        <v>23.10735</v>
      </c>
    </row>
    <row r="99" spans="1:13">
      <c r="A99" s="301">
        <v>90</v>
      </c>
      <c r="B99" s="277" t="s">
        <v>106</v>
      </c>
      <c r="C99" s="277">
        <v>575.4</v>
      </c>
      <c r="D99" s="279">
        <v>578.30000000000007</v>
      </c>
      <c r="E99" s="279">
        <v>570.60000000000014</v>
      </c>
      <c r="F99" s="279">
        <v>565.80000000000007</v>
      </c>
      <c r="G99" s="279">
        <v>558.10000000000014</v>
      </c>
      <c r="H99" s="279">
        <v>583.10000000000014</v>
      </c>
      <c r="I99" s="279">
        <v>590.80000000000018</v>
      </c>
      <c r="J99" s="279">
        <v>595.60000000000014</v>
      </c>
      <c r="K99" s="277">
        <v>586</v>
      </c>
      <c r="L99" s="277">
        <v>573.5</v>
      </c>
      <c r="M99" s="277">
        <v>10.943199999999999</v>
      </c>
    </row>
    <row r="100" spans="1:13">
      <c r="A100" s="301">
        <v>91</v>
      </c>
      <c r="B100" s="277" t="s">
        <v>111</v>
      </c>
      <c r="C100" s="277">
        <v>2648.05</v>
      </c>
      <c r="D100" s="279">
        <v>2644.7333333333336</v>
      </c>
      <c r="E100" s="279">
        <v>2609.4666666666672</v>
      </c>
      <c r="F100" s="279">
        <v>2570.8833333333337</v>
      </c>
      <c r="G100" s="279">
        <v>2535.6166666666672</v>
      </c>
      <c r="H100" s="279">
        <v>2683.3166666666671</v>
      </c>
      <c r="I100" s="279">
        <v>2718.5833333333335</v>
      </c>
      <c r="J100" s="279">
        <v>2757.166666666667</v>
      </c>
      <c r="K100" s="277">
        <v>2680</v>
      </c>
      <c r="L100" s="277">
        <v>2606.15</v>
      </c>
      <c r="M100" s="277">
        <v>11.882989999999999</v>
      </c>
    </row>
    <row r="101" spans="1:13">
      <c r="A101" s="301">
        <v>92</v>
      </c>
      <c r="B101" s="277" t="s">
        <v>112</v>
      </c>
      <c r="C101" s="277">
        <v>365.1</v>
      </c>
      <c r="D101" s="279">
        <v>364.83333333333331</v>
      </c>
      <c r="E101" s="279">
        <v>355.86666666666662</v>
      </c>
      <c r="F101" s="279">
        <v>346.63333333333333</v>
      </c>
      <c r="G101" s="279">
        <v>337.66666666666663</v>
      </c>
      <c r="H101" s="279">
        <v>374.06666666666661</v>
      </c>
      <c r="I101" s="279">
        <v>383.0333333333333</v>
      </c>
      <c r="J101" s="279">
        <v>392.26666666666659</v>
      </c>
      <c r="K101" s="277">
        <v>373.8</v>
      </c>
      <c r="L101" s="277">
        <v>355.6</v>
      </c>
      <c r="M101" s="277">
        <v>24.080400000000001</v>
      </c>
    </row>
    <row r="102" spans="1:13">
      <c r="A102" s="301">
        <v>93</v>
      </c>
      <c r="B102" s="277" t="s">
        <v>114</v>
      </c>
      <c r="C102" s="277">
        <v>165.4</v>
      </c>
      <c r="D102" s="279">
        <v>166.13333333333333</v>
      </c>
      <c r="E102" s="279">
        <v>163.76666666666665</v>
      </c>
      <c r="F102" s="279">
        <v>162.13333333333333</v>
      </c>
      <c r="G102" s="279">
        <v>159.76666666666665</v>
      </c>
      <c r="H102" s="279">
        <v>167.76666666666665</v>
      </c>
      <c r="I102" s="279">
        <v>170.13333333333333</v>
      </c>
      <c r="J102" s="279">
        <v>171.76666666666665</v>
      </c>
      <c r="K102" s="277">
        <v>168.5</v>
      </c>
      <c r="L102" s="277">
        <v>164.5</v>
      </c>
      <c r="M102" s="277">
        <v>112.33336</v>
      </c>
    </row>
    <row r="103" spans="1:13">
      <c r="A103" s="301">
        <v>94</v>
      </c>
      <c r="B103" s="277" t="s">
        <v>115</v>
      </c>
      <c r="C103" s="277">
        <v>202.65</v>
      </c>
      <c r="D103" s="279">
        <v>205.88333333333333</v>
      </c>
      <c r="E103" s="279">
        <v>198.36666666666665</v>
      </c>
      <c r="F103" s="279">
        <v>194.08333333333331</v>
      </c>
      <c r="G103" s="279">
        <v>186.56666666666663</v>
      </c>
      <c r="H103" s="279">
        <v>210.16666666666666</v>
      </c>
      <c r="I103" s="279">
        <v>217.68333333333331</v>
      </c>
      <c r="J103" s="279">
        <v>221.96666666666667</v>
      </c>
      <c r="K103" s="277">
        <v>213.4</v>
      </c>
      <c r="L103" s="277">
        <v>201.6</v>
      </c>
      <c r="M103" s="277">
        <v>49.954999999999998</v>
      </c>
    </row>
    <row r="104" spans="1:13">
      <c r="A104" s="301">
        <v>95</v>
      </c>
      <c r="B104" s="277" t="s">
        <v>116</v>
      </c>
      <c r="C104" s="277">
        <v>2275.15</v>
      </c>
      <c r="D104" s="279">
        <v>2267.0666666666666</v>
      </c>
      <c r="E104" s="279">
        <v>2243.1333333333332</v>
      </c>
      <c r="F104" s="279">
        <v>2211.1166666666668</v>
      </c>
      <c r="G104" s="279">
        <v>2187.1833333333334</v>
      </c>
      <c r="H104" s="279">
        <v>2299.083333333333</v>
      </c>
      <c r="I104" s="279">
        <v>2323.0166666666664</v>
      </c>
      <c r="J104" s="279">
        <v>2355.0333333333328</v>
      </c>
      <c r="K104" s="277">
        <v>2291</v>
      </c>
      <c r="L104" s="277">
        <v>2235.0500000000002</v>
      </c>
      <c r="M104" s="277">
        <v>24.745529999999999</v>
      </c>
    </row>
    <row r="105" spans="1:13">
      <c r="A105" s="301">
        <v>96</v>
      </c>
      <c r="B105" s="277" t="s">
        <v>254</v>
      </c>
      <c r="C105" s="277">
        <v>187.2</v>
      </c>
      <c r="D105" s="279">
        <v>189.21666666666667</v>
      </c>
      <c r="E105" s="279">
        <v>184.08333333333334</v>
      </c>
      <c r="F105" s="279">
        <v>180.96666666666667</v>
      </c>
      <c r="G105" s="279">
        <v>175.83333333333334</v>
      </c>
      <c r="H105" s="279">
        <v>192.33333333333334</v>
      </c>
      <c r="I105" s="279">
        <v>197.46666666666667</v>
      </c>
      <c r="J105" s="279">
        <v>200.58333333333334</v>
      </c>
      <c r="K105" s="277">
        <v>194.35</v>
      </c>
      <c r="L105" s="277">
        <v>186.1</v>
      </c>
      <c r="M105" s="277">
        <v>7.0684100000000001</v>
      </c>
    </row>
    <row r="106" spans="1:13">
      <c r="A106" s="301">
        <v>97</v>
      </c>
      <c r="B106" s="277" t="s">
        <v>255</v>
      </c>
      <c r="C106" s="277">
        <v>33.9</v>
      </c>
      <c r="D106" s="279">
        <v>34.416666666666664</v>
      </c>
      <c r="E106" s="279">
        <v>33.233333333333327</v>
      </c>
      <c r="F106" s="279">
        <v>32.566666666666663</v>
      </c>
      <c r="G106" s="279">
        <v>31.383333333333326</v>
      </c>
      <c r="H106" s="279">
        <v>35.083333333333329</v>
      </c>
      <c r="I106" s="279">
        <v>36.266666666666666</v>
      </c>
      <c r="J106" s="279">
        <v>36.93333333333333</v>
      </c>
      <c r="K106" s="277">
        <v>35.6</v>
      </c>
      <c r="L106" s="277">
        <v>33.75</v>
      </c>
      <c r="M106" s="277">
        <v>23.458259999999999</v>
      </c>
    </row>
    <row r="107" spans="1:13">
      <c r="A107" s="301">
        <v>98</v>
      </c>
      <c r="B107" s="277" t="s">
        <v>109</v>
      </c>
      <c r="C107" s="277">
        <v>1789.9</v>
      </c>
      <c r="D107" s="279">
        <v>1797.9333333333334</v>
      </c>
      <c r="E107" s="279">
        <v>1773.9666666666667</v>
      </c>
      <c r="F107" s="279">
        <v>1758.0333333333333</v>
      </c>
      <c r="G107" s="279">
        <v>1734.0666666666666</v>
      </c>
      <c r="H107" s="279">
        <v>1813.8666666666668</v>
      </c>
      <c r="I107" s="279">
        <v>1837.8333333333335</v>
      </c>
      <c r="J107" s="279">
        <v>1853.7666666666669</v>
      </c>
      <c r="K107" s="277">
        <v>1821.9</v>
      </c>
      <c r="L107" s="277">
        <v>1782</v>
      </c>
      <c r="M107" s="277">
        <v>39.949800000000003</v>
      </c>
    </row>
    <row r="108" spans="1:13">
      <c r="A108" s="301">
        <v>99</v>
      </c>
      <c r="B108" s="277" t="s">
        <v>118</v>
      </c>
      <c r="C108" s="277">
        <v>345.8</v>
      </c>
      <c r="D108" s="279">
        <v>348.7833333333333</v>
      </c>
      <c r="E108" s="279">
        <v>340.76666666666659</v>
      </c>
      <c r="F108" s="279">
        <v>335.73333333333329</v>
      </c>
      <c r="G108" s="279">
        <v>327.71666666666658</v>
      </c>
      <c r="H108" s="279">
        <v>353.81666666666661</v>
      </c>
      <c r="I108" s="279">
        <v>361.83333333333326</v>
      </c>
      <c r="J108" s="279">
        <v>366.86666666666662</v>
      </c>
      <c r="K108" s="277">
        <v>356.8</v>
      </c>
      <c r="L108" s="277">
        <v>343.75</v>
      </c>
      <c r="M108" s="277">
        <v>304.42572000000001</v>
      </c>
    </row>
    <row r="109" spans="1:13">
      <c r="A109" s="301">
        <v>100</v>
      </c>
      <c r="B109" s="277" t="s">
        <v>256</v>
      </c>
      <c r="C109" s="277">
        <v>1252.6500000000001</v>
      </c>
      <c r="D109" s="279">
        <v>1261.4833333333333</v>
      </c>
      <c r="E109" s="279">
        <v>1233.3666666666668</v>
      </c>
      <c r="F109" s="279">
        <v>1214.0833333333335</v>
      </c>
      <c r="G109" s="279">
        <v>1185.9666666666669</v>
      </c>
      <c r="H109" s="279">
        <v>1280.7666666666667</v>
      </c>
      <c r="I109" s="279">
        <v>1308.883333333333</v>
      </c>
      <c r="J109" s="279">
        <v>1328.1666666666665</v>
      </c>
      <c r="K109" s="277">
        <v>1289.5999999999999</v>
      </c>
      <c r="L109" s="277">
        <v>1242.2</v>
      </c>
      <c r="M109" s="277">
        <v>7.1387099999999997</v>
      </c>
    </row>
    <row r="110" spans="1:13">
      <c r="A110" s="301">
        <v>101</v>
      </c>
      <c r="B110" s="277" t="s">
        <v>119</v>
      </c>
      <c r="C110" s="277">
        <v>420.9</v>
      </c>
      <c r="D110" s="279">
        <v>424.13333333333338</v>
      </c>
      <c r="E110" s="279">
        <v>415.86666666666679</v>
      </c>
      <c r="F110" s="279">
        <v>410.83333333333343</v>
      </c>
      <c r="G110" s="279">
        <v>402.56666666666683</v>
      </c>
      <c r="H110" s="279">
        <v>429.16666666666674</v>
      </c>
      <c r="I110" s="279">
        <v>437.43333333333328</v>
      </c>
      <c r="J110" s="279">
        <v>442.4666666666667</v>
      </c>
      <c r="K110" s="277">
        <v>432.4</v>
      </c>
      <c r="L110" s="277">
        <v>419.1</v>
      </c>
      <c r="M110" s="277">
        <v>18.695160000000001</v>
      </c>
    </row>
    <row r="111" spans="1:13">
      <c r="A111" s="301">
        <v>102</v>
      </c>
      <c r="B111" s="277" t="s">
        <v>257</v>
      </c>
      <c r="C111" s="277">
        <v>40.049999999999997</v>
      </c>
      <c r="D111" s="279">
        <v>39.68333333333333</v>
      </c>
      <c r="E111" s="279">
        <v>37.916666666666657</v>
      </c>
      <c r="F111" s="279">
        <v>35.783333333333324</v>
      </c>
      <c r="G111" s="279">
        <v>34.016666666666652</v>
      </c>
      <c r="H111" s="279">
        <v>41.816666666666663</v>
      </c>
      <c r="I111" s="279">
        <v>43.583333333333329</v>
      </c>
      <c r="J111" s="279">
        <v>45.716666666666669</v>
      </c>
      <c r="K111" s="277">
        <v>41.45</v>
      </c>
      <c r="L111" s="277">
        <v>37.549999999999997</v>
      </c>
      <c r="M111" s="277">
        <v>278.17842999999999</v>
      </c>
    </row>
    <row r="112" spans="1:13">
      <c r="A112" s="301">
        <v>103</v>
      </c>
      <c r="B112" s="277" t="s">
        <v>121</v>
      </c>
      <c r="C112" s="277">
        <v>25.25</v>
      </c>
      <c r="D112" s="279">
        <v>25.566666666666666</v>
      </c>
      <c r="E112" s="279">
        <v>24.683333333333334</v>
      </c>
      <c r="F112" s="279">
        <v>24.116666666666667</v>
      </c>
      <c r="G112" s="279">
        <v>23.233333333333334</v>
      </c>
      <c r="H112" s="279">
        <v>26.133333333333333</v>
      </c>
      <c r="I112" s="279">
        <v>27.016666666666666</v>
      </c>
      <c r="J112" s="279">
        <v>27.583333333333332</v>
      </c>
      <c r="K112" s="277">
        <v>26.45</v>
      </c>
      <c r="L112" s="277">
        <v>25</v>
      </c>
      <c r="M112" s="277">
        <v>351.10757000000001</v>
      </c>
    </row>
    <row r="113" spans="1:13">
      <c r="A113" s="301">
        <v>104</v>
      </c>
      <c r="B113" s="277" t="s">
        <v>128</v>
      </c>
      <c r="C113" s="277">
        <v>198.7</v>
      </c>
      <c r="D113" s="279">
        <v>197.73333333333335</v>
      </c>
      <c r="E113" s="279">
        <v>195.4666666666667</v>
      </c>
      <c r="F113" s="279">
        <v>192.23333333333335</v>
      </c>
      <c r="G113" s="279">
        <v>189.9666666666667</v>
      </c>
      <c r="H113" s="279">
        <v>200.9666666666667</v>
      </c>
      <c r="I113" s="279">
        <v>203.23333333333335</v>
      </c>
      <c r="J113" s="279">
        <v>206.4666666666667</v>
      </c>
      <c r="K113" s="277">
        <v>200</v>
      </c>
      <c r="L113" s="277">
        <v>194.5</v>
      </c>
      <c r="M113" s="277">
        <v>237.77901</v>
      </c>
    </row>
    <row r="114" spans="1:13">
      <c r="A114" s="301">
        <v>105</v>
      </c>
      <c r="B114" s="277" t="s">
        <v>117</v>
      </c>
      <c r="C114" s="277">
        <v>215.2</v>
      </c>
      <c r="D114" s="279">
        <v>219.1</v>
      </c>
      <c r="E114" s="279">
        <v>209.45</v>
      </c>
      <c r="F114" s="279">
        <v>203.7</v>
      </c>
      <c r="G114" s="279">
        <v>194.04999999999998</v>
      </c>
      <c r="H114" s="279">
        <v>224.85</v>
      </c>
      <c r="I114" s="279">
        <v>234.50000000000003</v>
      </c>
      <c r="J114" s="279">
        <v>240.25</v>
      </c>
      <c r="K114" s="277">
        <v>228.75</v>
      </c>
      <c r="L114" s="277">
        <v>213.35</v>
      </c>
      <c r="M114" s="277">
        <v>251.91355999999999</v>
      </c>
    </row>
    <row r="115" spans="1:13">
      <c r="A115" s="301">
        <v>106</v>
      </c>
      <c r="B115" s="277" t="s">
        <v>258</v>
      </c>
      <c r="C115" s="277">
        <v>115.8</v>
      </c>
      <c r="D115" s="279">
        <v>118.68333333333334</v>
      </c>
      <c r="E115" s="279">
        <v>112.86666666666667</v>
      </c>
      <c r="F115" s="279">
        <v>109.93333333333334</v>
      </c>
      <c r="G115" s="279">
        <v>104.11666666666667</v>
      </c>
      <c r="H115" s="279">
        <v>121.61666666666667</v>
      </c>
      <c r="I115" s="279">
        <v>127.43333333333334</v>
      </c>
      <c r="J115" s="279">
        <v>130.36666666666667</v>
      </c>
      <c r="K115" s="277">
        <v>124.5</v>
      </c>
      <c r="L115" s="277">
        <v>115.75</v>
      </c>
      <c r="M115" s="277">
        <v>9.9508500000000009</v>
      </c>
    </row>
    <row r="116" spans="1:13">
      <c r="A116" s="301">
        <v>107</v>
      </c>
      <c r="B116" s="277" t="s">
        <v>259</v>
      </c>
      <c r="C116" s="277">
        <v>60.65</v>
      </c>
      <c r="D116" s="279">
        <v>61.266666666666673</v>
      </c>
      <c r="E116" s="279">
        <v>59.833333333333343</v>
      </c>
      <c r="F116" s="279">
        <v>59.016666666666673</v>
      </c>
      <c r="G116" s="279">
        <v>57.583333333333343</v>
      </c>
      <c r="H116" s="279">
        <v>62.083333333333343</v>
      </c>
      <c r="I116" s="279">
        <v>63.516666666666666</v>
      </c>
      <c r="J116" s="279">
        <v>64.333333333333343</v>
      </c>
      <c r="K116" s="277">
        <v>62.7</v>
      </c>
      <c r="L116" s="277">
        <v>60.45</v>
      </c>
      <c r="M116" s="277">
        <v>19.116150000000001</v>
      </c>
    </row>
    <row r="117" spans="1:13">
      <c r="A117" s="301">
        <v>108</v>
      </c>
      <c r="B117" s="277" t="s">
        <v>260</v>
      </c>
      <c r="C117" s="277">
        <v>79.3</v>
      </c>
      <c r="D117" s="279">
        <v>79.466666666666654</v>
      </c>
      <c r="E117" s="279">
        <v>78.533333333333303</v>
      </c>
      <c r="F117" s="279">
        <v>77.766666666666652</v>
      </c>
      <c r="G117" s="279">
        <v>76.8333333333333</v>
      </c>
      <c r="H117" s="279">
        <v>80.233333333333306</v>
      </c>
      <c r="I117" s="279">
        <v>81.166666666666671</v>
      </c>
      <c r="J117" s="279">
        <v>81.933333333333309</v>
      </c>
      <c r="K117" s="277">
        <v>80.400000000000006</v>
      </c>
      <c r="L117" s="277">
        <v>78.7</v>
      </c>
      <c r="M117" s="277">
        <v>13.87312</v>
      </c>
    </row>
    <row r="118" spans="1:13">
      <c r="A118" s="301">
        <v>109</v>
      </c>
      <c r="B118" s="277" t="s">
        <v>127</v>
      </c>
      <c r="C118" s="277">
        <v>85.65</v>
      </c>
      <c r="D118" s="279">
        <v>85.916666666666671</v>
      </c>
      <c r="E118" s="279">
        <v>84.833333333333343</v>
      </c>
      <c r="F118" s="279">
        <v>84.016666666666666</v>
      </c>
      <c r="G118" s="279">
        <v>82.933333333333337</v>
      </c>
      <c r="H118" s="279">
        <v>86.733333333333348</v>
      </c>
      <c r="I118" s="279">
        <v>87.816666666666691</v>
      </c>
      <c r="J118" s="279">
        <v>88.633333333333354</v>
      </c>
      <c r="K118" s="277">
        <v>87</v>
      </c>
      <c r="L118" s="277">
        <v>85.1</v>
      </c>
      <c r="M118" s="277">
        <v>165.32721000000001</v>
      </c>
    </row>
    <row r="119" spans="1:13">
      <c r="A119" s="301">
        <v>110</v>
      </c>
      <c r="B119" s="277" t="s">
        <v>122</v>
      </c>
      <c r="C119" s="277">
        <v>404.15</v>
      </c>
      <c r="D119" s="279">
        <v>408.8</v>
      </c>
      <c r="E119" s="279">
        <v>398.35</v>
      </c>
      <c r="F119" s="279">
        <v>392.55</v>
      </c>
      <c r="G119" s="279">
        <v>382.1</v>
      </c>
      <c r="H119" s="279">
        <v>414.6</v>
      </c>
      <c r="I119" s="279">
        <v>425.04999999999995</v>
      </c>
      <c r="J119" s="279">
        <v>430.85</v>
      </c>
      <c r="K119" s="277">
        <v>419.25</v>
      </c>
      <c r="L119" s="277">
        <v>403</v>
      </c>
      <c r="M119" s="277">
        <v>37.048160000000003</v>
      </c>
    </row>
    <row r="120" spans="1:13">
      <c r="A120" s="301">
        <v>111</v>
      </c>
      <c r="B120" s="277" t="s">
        <v>124</v>
      </c>
      <c r="C120" s="277">
        <v>503.55</v>
      </c>
      <c r="D120" s="279">
        <v>510.45</v>
      </c>
      <c r="E120" s="279">
        <v>493.1</v>
      </c>
      <c r="F120" s="279">
        <v>482.65000000000003</v>
      </c>
      <c r="G120" s="279">
        <v>465.30000000000007</v>
      </c>
      <c r="H120" s="279">
        <v>520.9</v>
      </c>
      <c r="I120" s="279">
        <v>538.25</v>
      </c>
      <c r="J120" s="279">
        <v>548.69999999999993</v>
      </c>
      <c r="K120" s="277">
        <v>527.79999999999995</v>
      </c>
      <c r="L120" s="277">
        <v>500</v>
      </c>
      <c r="M120" s="277">
        <v>218.41548</v>
      </c>
    </row>
    <row r="121" spans="1:13">
      <c r="A121" s="301">
        <v>112</v>
      </c>
      <c r="B121" s="277" t="s">
        <v>261</v>
      </c>
      <c r="C121" s="277">
        <v>3036.65</v>
      </c>
      <c r="D121" s="279">
        <v>3000.8833333333332</v>
      </c>
      <c r="E121" s="279">
        <v>2941.7666666666664</v>
      </c>
      <c r="F121" s="279">
        <v>2846.8833333333332</v>
      </c>
      <c r="G121" s="279">
        <v>2787.7666666666664</v>
      </c>
      <c r="H121" s="279">
        <v>3095.7666666666664</v>
      </c>
      <c r="I121" s="279">
        <v>3154.8833333333332</v>
      </c>
      <c r="J121" s="279">
        <v>3249.7666666666664</v>
      </c>
      <c r="K121" s="277">
        <v>3060</v>
      </c>
      <c r="L121" s="277">
        <v>2906</v>
      </c>
      <c r="M121" s="277">
        <v>7.5330700000000004</v>
      </c>
    </row>
    <row r="122" spans="1:13">
      <c r="A122" s="301">
        <v>113</v>
      </c>
      <c r="B122" s="277" t="s">
        <v>126</v>
      </c>
      <c r="C122" s="277">
        <v>830.95</v>
      </c>
      <c r="D122" s="279">
        <v>824.73333333333323</v>
      </c>
      <c r="E122" s="279">
        <v>801.01666666666642</v>
      </c>
      <c r="F122" s="279">
        <v>771.08333333333314</v>
      </c>
      <c r="G122" s="279">
        <v>747.36666666666633</v>
      </c>
      <c r="H122" s="279">
        <v>854.66666666666652</v>
      </c>
      <c r="I122" s="279">
        <v>878.38333333333344</v>
      </c>
      <c r="J122" s="279">
        <v>908.31666666666661</v>
      </c>
      <c r="K122" s="277">
        <v>848.45</v>
      </c>
      <c r="L122" s="277">
        <v>794.8</v>
      </c>
      <c r="M122" s="277">
        <v>300.60998000000001</v>
      </c>
    </row>
    <row r="123" spans="1:13">
      <c r="A123" s="301">
        <v>114</v>
      </c>
      <c r="B123" s="277" t="s">
        <v>123</v>
      </c>
      <c r="C123" s="277">
        <v>952.25</v>
      </c>
      <c r="D123" s="279">
        <v>960.08333333333337</v>
      </c>
      <c r="E123" s="279">
        <v>941.41666666666674</v>
      </c>
      <c r="F123" s="279">
        <v>930.58333333333337</v>
      </c>
      <c r="G123" s="279">
        <v>911.91666666666674</v>
      </c>
      <c r="H123" s="279">
        <v>970.91666666666674</v>
      </c>
      <c r="I123" s="279">
        <v>989.58333333333348</v>
      </c>
      <c r="J123" s="279">
        <v>1000.4166666666667</v>
      </c>
      <c r="K123" s="277">
        <v>978.75</v>
      </c>
      <c r="L123" s="277">
        <v>949.25</v>
      </c>
      <c r="M123" s="277">
        <v>14.59849</v>
      </c>
    </row>
    <row r="124" spans="1:13">
      <c r="A124" s="301">
        <v>115</v>
      </c>
      <c r="B124" s="277" t="s">
        <v>262</v>
      </c>
      <c r="C124" s="277">
        <v>1648.75</v>
      </c>
      <c r="D124" s="279">
        <v>1649.0666666666666</v>
      </c>
      <c r="E124" s="279">
        <v>1631.6333333333332</v>
      </c>
      <c r="F124" s="279">
        <v>1614.5166666666667</v>
      </c>
      <c r="G124" s="279">
        <v>1597.0833333333333</v>
      </c>
      <c r="H124" s="279">
        <v>1666.1833333333332</v>
      </c>
      <c r="I124" s="279">
        <v>1683.6166666666666</v>
      </c>
      <c r="J124" s="279">
        <v>1700.7333333333331</v>
      </c>
      <c r="K124" s="277">
        <v>1666.5</v>
      </c>
      <c r="L124" s="277">
        <v>1631.95</v>
      </c>
      <c r="M124" s="277">
        <v>1.33291</v>
      </c>
    </row>
    <row r="125" spans="1:13">
      <c r="A125" s="301">
        <v>116</v>
      </c>
      <c r="B125" s="277" t="s">
        <v>263</v>
      </c>
      <c r="C125" s="277">
        <v>43.95</v>
      </c>
      <c r="D125" s="279">
        <v>44.516666666666673</v>
      </c>
      <c r="E125" s="279">
        <v>42.783333333333346</v>
      </c>
      <c r="F125" s="279">
        <v>41.616666666666674</v>
      </c>
      <c r="G125" s="279">
        <v>39.883333333333347</v>
      </c>
      <c r="H125" s="279">
        <v>45.683333333333344</v>
      </c>
      <c r="I125" s="279">
        <v>47.416666666666679</v>
      </c>
      <c r="J125" s="279">
        <v>48.583333333333343</v>
      </c>
      <c r="K125" s="277">
        <v>46.25</v>
      </c>
      <c r="L125" s="277">
        <v>43.35</v>
      </c>
      <c r="M125" s="277">
        <v>10.421340000000001</v>
      </c>
    </row>
    <row r="126" spans="1:13">
      <c r="A126" s="301">
        <v>117</v>
      </c>
      <c r="B126" s="277" t="s">
        <v>130</v>
      </c>
      <c r="C126" s="277">
        <v>194.9</v>
      </c>
      <c r="D126" s="279">
        <v>196.04999999999998</v>
      </c>
      <c r="E126" s="279">
        <v>192.24999999999997</v>
      </c>
      <c r="F126" s="279">
        <v>189.6</v>
      </c>
      <c r="G126" s="279">
        <v>185.79999999999998</v>
      </c>
      <c r="H126" s="279">
        <v>198.69999999999996</v>
      </c>
      <c r="I126" s="279">
        <v>202.49999999999997</v>
      </c>
      <c r="J126" s="279">
        <v>205.14999999999995</v>
      </c>
      <c r="K126" s="277">
        <v>199.85</v>
      </c>
      <c r="L126" s="277">
        <v>193.4</v>
      </c>
      <c r="M126" s="277">
        <v>93.895740000000004</v>
      </c>
    </row>
    <row r="127" spans="1:13">
      <c r="A127" s="301">
        <v>118</v>
      </c>
      <c r="B127" s="277" t="s">
        <v>129</v>
      </c>
      <c r="C127" s="277">
        <v>166.4</v>
      </c>
      <c r="D127" s="279">
        <v>168.2</v>
      </c>
      <c r="E127" s="279">
        <v>163.64999999999998</v>
      </c>
      <c r="F127" s="279">
        <v>160.89999999999998</v>
      </c>
      <c r="G127" s="279">
        <v>156.34999999999997</v>
      </c>
      <c r="H127" s="279">
        <v>170.95</v>
      </c>
      <c r="I127" s="279">
        <v>175.5</v>
      </c>
      <c r="J127" s="279">
        <v>178.25</v>
      </c>
      <c r="K127" s="277">
        <v>172.75</v>
      </c>
      <c r="L127" s="277">
        <v>165.45</v>
      </c>
      <c r="M127" s="277">
        <v>143.81281999999999</v>
      </c>
    </row>
    <row r="128" spans="1:13">
      <c r="A128" s="301">
        <v>119</v>
      </c>
      <c r="B128" s="277" t="s">
        <v>131</v>
      </c>
      <c r="C128" s="277">
        <v>1720.75</v>
      </c>
      <c r="D128" s="279">
        <v>1705.6666666666667</v>
      </c>
      <c r="E128" s="279">
        <v>1679.3333333333335</v>
      </c>
      <c r="F128" s="279">
        <v>1637.9166666666667</v>
      </c>
      <c r="G128" s="279">
        <v>1611.5833333333335</v>
      </c>
      <c r="H128" s="279">
        <v>1747.0833333333335</v>
      </c>
      <c r="I128" s="279">
        <v>1773.416666666667</v>
      </c>
      <c r="J128" s="279">
        <v>1814.8333333333335</v>
      </c>
      <c r="K128" s="277">
        <v>1732</v>
      </c>
      <c r="L128" s="277">
        <v>1664.25</v>
      </c>
      <c r="M128" s="277">
        <v>14.65072</v>
      </c>
    </row>
    <row r="129" spans="1:13">
      <c r="A129" s="301">
        <v>120</v>
      </c>
      <c r="B129" s="277" t="s">
        <v>264</v>
      </c>
      <c r="C129" s="277">
        <v>689</v>
      </c>
      <c r="D129" s="279">
        <v>693.05000000000007</v>
      </c>
      <c r="E129" s="279">
        <v>681.10000000000014</v>
      </c>
      <c r="F129" s="279">
        <v>673.2</v>
      </c>
      <c r="G129" s="279">
        <v>661.25000000000011</v>
      </c>
      <c r="H129" s="279">
        <v>700.95000000000016</v>
      </c>
      <c r="I129" s="279">
        <v>712.9000000000002</v>
      </c>
      <c r="J129" s="279">
        <v>720.80000000000018</v>
      </c>
      <c r="K129" s="277">
        <v>705</v>
      </c>
      <c r="L129" s="277">
        <v>685.15</v>
      </c>
      <c r="M129" s="277">
        <v>1.81087</v>
      </c>
    </row>
    <row r="130" spans="1:13">
      <c r="A130" s="301">
        <v>121</v>
      </c>
      <c r="B130" s="277" t="s">
        <v>133</v>
      </c>
      <c r="C130" s="277">
        <v>1290</v>
      </c>
      <c r="D130" s="279">
        <v>1293.9833333333333</v>
      </c>
      <c r="E130" s="279">
        <v>1276.0166666666667</v>
      </c>
      <c r="F130" s="279">
        <v>1262.0333333333333</v>
      </c>
      <c r="G130" s="279">
        <v>1244.0666666666666</v>
      </c>
      <c r="H130" s="279">
        <v>1307.9666666666667</v>
      </c>
      <c r="I130" s="279">
        <v>1325.9333333333334</v>
      </c>
      <c r="J130" s="279">
        <v>1339.9166666666667</v>
      </c>
      <c r="K130" s="277">
        <v>1311.95</v>
      </c>
      <c r="L130" s="277">
        <v>1280</v>
      </c>
      <c r="M130" s="277">
        <v>43.727359999999997</v>
      </c>
    </row>
    <row r="131" spans="1:13">
      <c r="A131" s="301">
        <v>122</v>
      </c>
      <c r="B131" s="277" t="s">
        <v>134</v>
      </c>
      <c r="C131" s="277">
        <v>60.85</v>
      </c>
      <c r="D131" s="279">
        <v>62.416666666666664</v>
      </c>
      <c r="E131" s="279">
        <v>58.883333333333326</v>
      </c>
      <c r="F131" s="279">
        <v>56.916666666666664</v>
      </c>
      <c r="G131" s="279">
        <v>53.383333333333326</v>
      </c>
      <c r="H131" s="279">
        <v>64.383333333333326</v>
      </c>
      <c r="I131" s="279">
        <v>67.916666666666671</v>
      </c>
      <c r="J131" s="279">
        <v>69.883333333333326</v>
      </c>
      <c r="K131" s="277">
        <v>65.95</v>
      </c>
      <c r="L131" s="277">
        <v>60.45</v>
      </c>
      <c r="M131" s="277">
        <v>405.44400000000002</v>
      </c>
    </row>
    <row r="132" spans="1:13">
      <c r="A132" s="301">
        <v>123</v>
      </c>
      <c r="B132" s="277" t="s">
        <v>265</v>
      </c>
      <c r="C132" s="277">
        <v>1460.3</v>
      </c>
      <c r="D132" s="279">
        <v>1457.45</v>
      </c>
      <c r="E132" s="279">
        <v>1438.9</v>
      </c>
      <c r="F132" s="279">
        <v>1417.5</v>
      </c>
      <c r="G132" s="279">
        <v>1398.95</v>
      </c>
      <c r="H132" s="279">
        <v>1478.8500000000001</v>
      </c>
      <c r="I132" s="279">
        <v>1497.3999999999999</v>
      </c>
      <c r="J132" s="279">
        <v>1518.8000000000002</v>
      </c>
      <c r="K132" s="277">
        <v>1476</v>
      </c>
      <c r="L132" s="277">
        <v>1436.05</v>
      </c>
      <c r="M132" s="277">
        <v>1.2864</v>
      </c>
    </row>
    <row r="133" spans="1:13">
      <c r="A133" s="301">
        <v>124</v>
      </c>
      <c r="B133" s="277" t="s">
        <v>135</v>
      </c>
      <c r="C133" s="277">
        <v>259.95</v>
      </c>
      <c r="D133" s="279">
        <v>262.63333333333333</v>
      </c>
      <c r="E133" s="279">
        <v>256.46666666666664</v>
      </c>
      <c r="F133" s="279">
        <v>252.98333333333329</v>
      </c>
      <c r="G133" s="279">
        <v>246.81666666666661</v>
      </c>
      <c r="H133" s="279">
        <v>266.11666666666667</v>
      </c>
      <c r="I133" s="279">
        <v>272.28333333333342</v>
      </c>
      <c r="J133" s="279">
        <v>275.76666666666671</v>
      </c>
      <c r="K133" s="277">
        <v>268.8</v>
      </c>
      <c r="L133" s="277">
        <v>259.14999999999998</v>
      </c>
      <c r="M133" s="277">
        <v>36.113219999999998</v>
      </c>
    </row>
    <row r="134" spans="1:13">
      <c r="A134" s="301">
        <v>125</v>
      </c>
      <c r="B134" s="277" t="s">
        <v>266</v>
      </c>
      <c r="C134" s="277">
        <v>2190.8000000000002</v>
      </c>
      <c r="D134" s="279">
        <v>2219.8166666666671</v>
      </c>
      <c r="E134" s="279">
        <v>2129.6333333333341</v>
      </c>
      <c r="F134" s="279">
        <v>2068.4666666666672</v>
      </c>
      <c r="G134" s="279">
        <v>1978.2833333333342</v>
      </c>
      <c r="H134" s="279">
        <v>2280.983333333334</v>
      </c>
      <c r="I134" s="279">
        <v>2371.1666666666674</v>
      </c>
      <c r="J134" s="279">
        <v>2432.3333333333339</v>
      </c>
      <c r="K134" s="277">
        <v>2310</v>
      </c>
      <c r="L134" s="277">
        <v>2158.65</v>
      </c>
      <c r="M134" s="277">
        <v>2.69713</v>
      </c>
    </row>
    <row r="135" spans="1:13">
      <c r="A135" s="301">
        <v>126</v>
      </c>
      <c r="B135" s="277" t="s">
        <v>136</v>
      </c>
      <c r="C135" s="277">
        <v>912.2</v>
      </c>
      <c r="D135" s="279">
        <v>915.5</v>
      </c>
      <c r="E135" s="279">
        <v>906</v>
      </c>
      <c r="F135" s="279">
        <v>899.8</v>
      </c>
      <c r="G135" s="279">
        <v>890.3</v>
      </c>
      <c r="H135" s="279">
        <v>921.7</v>
      </c>
      <c r="I135" s="279">
        <v>931.2</v>
      </c>
      <c r="J135" s="279">
        <v>937.40000000000009</v>
      </c>
      <c r="K135" s="277">
        <v>925</v>
      </c>
      <c r="L135" s="277">
        <v>909.3</v>
      </c>
      <c r="M135" s="277">
        <v>32.299810000000001</v>
      </c>
    </row>
    <row r="136" spans="1:13">
      <c r="A136" s="301">
        <v>127</v>
      </c>
      <c r="B136" s="277" t="s">
        <v>137</v>
      </c>
      <c r="C136" s="277">
        <v>857.15</v>
      </c>
      <c r="D136" s="279">
        <v>863.7166666666667</v>
      </c>
      <c r="E136" s="279">
        <v>848.53333333333342</v>
      </c>
      <c r="F136" s="279">
        <v>839.91666666666674</v>
      </c>
      <c r="G136" s="279">
        <v>824.73333333333346</v>
      </c>
      <c r="H136" s="279">
        <v>872.33333333333337</v>
      </c>
      <c r="I136" s="279">
        <v>887.51666666666677</v>
      </c>
      <c r="J136" s="279">
        <v>896.13333333333333</v>
      </c>
      <c r="K136" s="277">
        <v>878.9</v>
      </c>
      <c r="L136" s="277">
        <v>855.1</v>
      </c>
      <c r="M136" s="277">
        <v>16.239719999999998</v>
      </c>
    </row>
    <row r="137" spans="1:13">
      <c r="A137" s="301">
        <v>128</v>
      </c>
      <c r="B137" s="277" t="s">
        <v>148</v>
      </c>
      <c r="C137" s="277">
        <v>63675.35</v>
      </c>
      <c r="D137" s="279">
        <v>64111.766666666663</v>
      </c>
      <c r="E137" s="279">
        <v>63023.583333333328</v>
      </c>
      <c r="F137" s="279">
        <v>62371.816666666666</v>
      </c>
      <c r="G137" s="279">
        <v>61283.633333333331</v>
      </c>
      <c r="H137" s="279">
        <v>64763.533333333326</v>
      </c>
      <c r="I137" s="279">
        <v>65851.71666666666</v>
      </c>
      <c r="J137" s="279">
        <v>66503.483333333323</v>
      </c>
      <c r="K137" s="277">
        <v>65199.95</v>
      </c>
      <c r="L137" s="277">
        <v>63460</v>
      </c>
      <c r="M137" s="277">
        <v>0.12776999999999999</v>
      </c>
    </row>
    <row r="138" spans="1:13">
      <c r="A138" s="301">
        <v>129</v>
      </c>
      <c r="B138" s="277" t="s">
        <v>145</v>
      </c>
      <c r="C138" s="277">
        <v>980.4</v>
      </c>
      <c r="D138" s="279">
        <v>986.66666666666663</v>
      </c>
      <c r="E138" s="279">
        <v>970.08333333333326</v>
      </c>
      <c r="F138" s="279">
        <v>959.76666666666665</v>
      </c>
      <c r="G138" s="279">
        <v>943.18333333333328</v>
      </c>
      <c r="H138" s="279">
        <v>996.98333333333323</v>
      </c>
      <c r="I138" s="279">
        <v>1013.5666666666665</v>
      </c>
      <c r="J138" s="279">
        <v>1023.8833333333332</v>
      </c>
      <c r="K138" s="277">
        <v>1003.25</v>
      </c>
      <c r="L138" s="277">
        <v>976.35</v>
      </c>
      <c r="M138" s="277">
        <v>8.9434400000000007</v>
      </c>
    </row>
    <row r="139" spans="1:13">
      <c r="A139" s="301">
        <v>130</v>
      </c>
      <c r="B139" s="277" t="s">
        <v>139</v>
      </c>
      <c r="C139" s="277">
        <v>193.2</v>
      </c>
      <c r="D139" s="279">
        <v>194.78333333333333</v>
      </c>
      <c r="E139" s="279">
        <v>189.41666666666666</v>
      </c>
      <c r="F139" s="279">
        <v>185.63333333333333</v>
      </c>
      <c r="G139" s="279">
        <v>180.26666666666665</v>
      </c>
      <c r="H139" s="279">
        <v>198.56666666666666</v>
      </c>
      <c r="I139" s="279">
        <v>203.93333333333334</v>
      </c>
      <c r="J139" s="279">
        <v>207.71666666666667</v>
      </c>
      <c r="K139" s="277">
        <v>200.15</v>
      </c>
      <c r="L139" s="277">
        <v>191</v>
      </c>
      <c r="M139" s="277">
        <v>85.12621</v>
      </c>
    </row>
    <row r="140" spans="1:13">
      <c r="A140" s="301">
        <v>131</v>
      </c>
      <c r="B140" s="277" t="s">
        <v>138</v>
      </c>
      <c r="C140" s="277">
        <v>550.15</v>
      </c>
      <c r="D140" s="279">
        <v>550.86666666666667</v>
      </c>
      <c r="E140" s="279">
        <v>542.0333333333333</v>
      </c>
      <c r="F140" s="279">
        <v>533.91666666666663</v>
      </c>
      <c r="G140" s="279">
        <v>525.08333333333326</v>
      </c>
      <c r="H140" s="279">
        <v>558.98333333333335</v>
      </c>
      <c r="I140" s="279">
        <v>567.81666666666661</v>
      </c>
      <c r="J140" s="279">
        <v>575.93333333333339</v>
      </c>
      <c r="K140" s="277">
        <v>559.70000000000005</v>
      </c>
      <c r="L140" s="277">
        <v>542.75</v>
      </c>
      <c r="M140" s="277">
        <v>56.718299999999999</v>
      </c>
    </row>
    <row r="141" spans="1:13">
      <c r="A141" s="301">
        <v>132</v>
      </c>
      <c r="B141" s="277" t="s">
        <v>140</v>
      </c>
      <c r="C141" s="277">
        <v>154.30000000000001</v>
      </c>
      <c r="D141" s="279">
        <v>156</v>
      </c>
      <c r="E141" s="279">
        <v>152</v>
      </c>
      <c r="F141" s="279">
        <v>149.69999999999999</v>
      </c>
      <c r="G141" s="279">
        <v>145.69999999999999</v>
      </c>
      <c r="H141" s="279">
        <v>158.30000000000001</v>
      </c>
      <c r="I141" s="279">
        <v>162.30000000000001</v>
      </c>
      <c r="J141" s="279">
        <v>164.60000000000002</v>
      </c>
      <c r="K141" s="277">
        <v>160</v>
      </c>
      <c r="L141" s="277">
        <v>153.69999999999999</v>
      </c>
      <c r="M141" s="277">
        <v>44.948779999999999</v>
      </c>
    </row>
    <row r="142" spans="1:13">
      <c r="A142" s="301">
        <v>133</v>
      </c>
      <c r="B142" s="277" t="s">
        <v>267</v>
      </c>
      <c r="C142" s="277">
        <v>34.299999999999997</v>
      </c>
      <c r="D142" s="279">
        <v>34.766666666666666</v>
      </c>
      <c r="E142" s="279">
        <v>33.583333333333329</v>
      </c>
      <c r="F142" s="279">
        <v>32.86666666666666</v>
      </c>
      <c r="G142" s="279">
        <v>31.683333333333323</v>
      </c>
      <c r="H142" s="279">
        <v>35.483333333333334</v>
      </c>
      <c r="I142" s="279">
        <v>36.666666666666671</v>
      </c>
      <c r="J142" s="279">
        <v>37.38333333333334</v>
      </c>
      <c r="K142" s="277">
        <v>35.950000000000003</v>
      </c>
      <c r="L142" s="277">
        <v>34.049999999999997</v>
      </c>
      <c r="M142" s="277">
        <v>7.0026299999999999</v>
      </c>
    </row>
    <row r="143" spans="1:13">
      <c r="A143" s="301">
        <v>134</v>
      </c>
      <c r="B143" s="277" t="s">
        <v>141</v>
      </c>
      <c r="C143" s="277">
        <v>344.25</v>
      </c>
      <c r="D143" s="279">
        <v>346.86666666666662</v>
      </c>
      <c r="E143" s="279">
        <v>340.83333333333326</v>
      </c>
      <c r="F143" s="279">
        <v>337.41666666666663</v>
      </c>
      <c r="G143" s="279">
        <v>331.38333333333327</v>
      </c>
      <c r="H143" s="279">
        <v>350.28333333333325</v>
      </c>
      <c r="I143" s="279">
        <v>356.31666666666666</v>
      </c>
      <c r="J143" s="279">
        <v>359.73333333333323</v>
      </c>
      <c r="K143" s="277">
        <v>352.9</v>
      </c>
      <c r="L143" s="277">
        <v>343.45</v>
      </c>
      <c r="M143" s="277">
        <v>19.091629999999999</v>
      </c>
    </row>
    <row r="144" spans="1:13">
      <c r="A144" s="301">
        <v>135</v>
      </c>
      <c r="B144" s="277" t="s">
        <v>142</v>
      </c>
      <c r="C144" s="277">
        <v>5801.3</v>
      </c>
      <c r="D144" s="279">
        <v>5812.0333333333328</v>
      </c>
      <c r="E144" s="279">
        <v>5744.2666666666655</v>
      </c>
      <c r="F144" s="279">
        <v>5687.2333333333327</v>
      </c>
      <c r="G144" s="279">
        <v>5619.4666666666653</v>
      </c>
      <c r="H144" s="279">
        <v>5869.0666666666657</v>
      </c>
      <c r="I144" s="279">
        <v>5936.8333333333321</v>
      </c>
      <c r="J144" s="279">
        <v>5993.8666666666659</v>
      </c>
      <c r="K144" s="277">
        <v>5879.8</v>
      </c>
      <c r="L144" s="277">
        <v>5755</v>
      </c>
      <c r="M144" s="277">
        <v>12.46712</v>
      </c>
    </row>
    <row r="145" spans="1:13">
      <c r="A145" s="301">
        <v>136</v>
      </c>
      <c r="B145" s="277" t="s">
        <v>144</v>
      </c>
      <c r="C145" s="277">
        <v>534.75</v>
      </c>
      <c r="D145" s="279">
        <v>541.26666666666665</v>
      </c>
      <c r="E145" s="279">
        <v>524.7833333333333</v>
      </c>
      <c r="F145" s="279">
        <v>514.81666666666661</v>
      </c>
      <c r="G145" s="279">
        <v>498.33333333333326</v>
      </c>
      <c r="H145" s="279">
        <v>551.23333333333335</v>
      </c>
      <c r="I145" s="279">
        <v>567.7166666666667</v>
      </c>
      <c r="J145" s="279">
        <v>577.68333333333339</v>
      </c>
      <c r="K145" s="277">
        <v>557.75</v>
      </c>
      <c r="L145" s="277">
        <v>531.29999999999995</v>
      </c>
      <c r="M145" s="277">
        <v>16.433509999999998</v>
      </c>
    </row>
    <row r="146" spans="1:13">
      <c r="A146" s="301">
        <v>137</v>
      </c>
      <c r="B146" s="277" t="s">
        <v>146</v>
      </c>
      <c r="C146" s="277">
        <v>975.5</v>
      </c>
      <c r="D146" s="279">
        <v>983.35</v>
      </c>
      <c r="E146" s="279">
        <v>954.7</v>
      </c>
      <c r="F146" s="279">
        <v>933.9</v>
      </c>
      <c r="G146" s="279">
        <v>905.25</v>
      </c>
      <c r="H146" s="279">
        <v>1004.1500000000001</v>
      </c>
      <c r="I146" s="279">
        <v>1032.8</v>
      </c>
      <c r="J146" s="279">
        <v>1053.6000000000001</v>
      </c>
      <c r="K146" s="277">
        <v>1012</v>
      </c>
      <c r="L146" s="277">
        <v>962.55</v>
      </c>
      <c r="M146" s="277">
        <v>21.025749999999999</v>
      </c>
    </row>
    <row r="147" spans="1:13">
      <c r="A147" s="301">
        <v>138</v>
      </c>
      <c r="B147" s="277" t="s">
        <v>147</v>
      </c>
      <c r="C147" s="277">
        <v>94.1</v>
      </c>
      <c r="D147" s="279">
        <v>94.916666666666671</v>
      </c>
      <c r="E147" s="279">
        <v>92.683333333333337</v>
      </c>
      <c r="F147" s="279">
        <v>91.266666666666666</v>
      </c>
      <c r="G147" s="279">
        <v>89.033333333333331</v>
      </c>
      <c r="H147" s="279">
        <v>96.333333333333343</v>
      </c>
      <c r="I147" s="279">
        <v>98.566666666666663</v>
      </c>
      <c r="J147" s="279">
        <v>99.983333333333348</v>
      </c>
      <c r="K147" s="277">
        <v>97.15</v>
      </c>
      <c r="L147" s="277">
        <v>93.5</v>
      </c>
      <c r="M147" s="277">
        <v>97.970709999999997</v>
      </c>
    </row>
    <row r="148" spans="1:13">
      <c r="A148" s="301">
        <v>139</v>
      </c>
      <c r="B148" s="277" t="s">
        <v>268</v>
      </c>
      <c r="C148" s="277">
        <v>994.05</v>
      </c>
      <c r="D148" s="279">
        <v>979.68333333333328</v>
      </c>
      <c r="E148" s="279">
        <v>950.46666666666658</v>
      </c>
      <c r="F148" s="279">
        <v>906.88333333333333</v>
      </c>
      <c r="G148" s="279">
        <v>877.66666666666663</v>
      </c>
      <c r="H148" s="279">
        <v>1023.2666666666665</v>
      </c>
      <c r="I148" s="279">
        <v>1052.4833333333331</v>
      </c>
      <c r="J148" s="279">
        <v>1096.0666666666666</v>
      </c>
      <c r="K148" s="277">
        <v>1008.9</v>
      </c>
      <c r="L148" s="277">
        <v>936.1</v>
      </c>
      <c r="M148" s="277">
        <v>7.4246100000000004</v>
      </c>
    </row>
    <row r="149" spans="1:13">
      <c r="A149" s="301">
        <v>140</v>
      </c>
      <c r="B149" s="277" t="s">
        <v>149</v>
      </c>
      <c r="C149" s="277">
        <v>1077.3</v>
      </c>
      <c r="D149" s="279">
        <v>1084.1000000000001</v>
      </c>
      <c r="E149" s="279">
        <v>1063.2500000000002</v>
      </c>
      <c r="F149" s="279">
        <v>1049.2</v>
      </c>
      <c r="G149" s="279">
        <v>1028.3500000000001</v>
      </c>
      <c r="H149" s="279">
        <v>1098.1500000000003</v>
      </c>
      <c r="I149" s="279">
        <v>1119.0000000000002</v>
      </c>
      <c r="J149" s="279">
        <v>1133.0500000000004</v>
      </c>
      <c r="K149" s="277">
        <v>1104.95</v>
      </c>
      <c r="L149" s="277">
        <v>1070.05</v>
      </c>
      <c r="M149" s="277">
        <v>10.54335</v>
      </c>
    </row>
    <row r="150" spans="1:13">
      <c r="A150" s="301">
        <v>141</v>
      </c>
      <c r="B150" s="277" t="s">
        <v>269</v>
      </c>
      <c r="C150" s="277">
        <v>666.8</v>
      </c>
      <c r="D150" s="279">
        <v>668.36666666666667</v>
      </c>
      <c r="E150" s="279">
        <v>661.73333333333335</v>
      </c>
      <c r="F150" s="279">
        <v>656.66666666666663</v>
      </c>
      <c r="G150" s="279">
        <v>650.0333333333333</v>
      </c>
      <c r="H150" s="279">
        <v>673.43333333333339</v>
      </c>
      <c r="I150" s="279">
        <v>680.06666666666683</v>
      </c>
      <c r="J150" s="279">
        <v>685.13333333333344</v>
      </c>
      <c r="K150" s="277">
        <v>675</v>
      </c>
      <c r="L150" s="277">
        <v>663.3</v>
      </c>
      <c r="M150" s="277">
        <v>1.1371899999999999</v>
      </c>
    </row>
    <row r="151" spans="1:13">
      <c r="A151" s="301">
        <v>142</v>
      </c>
      <c r="B151" s="277" t="s">
        <v>151</v>
      </c>
      <c r="C151" s="277">
        <v>23.6</v>
      </c>
      <c r="D151" s="279">
        <v>23.916666666666668</v>
      </c>
      <c r="E151" s="279">
        <v>23.083333333333336</v>
      </c>
      <c r="F151" s="279">
        <v>22.566666666666666</v>
      </c>
      <c r="G151" s="279">
        <v>21.733333333333334</v>
      </c>
      <c r="H151" s="279">
        <v>24.433333333333337</v>
      </c>
      <c r="I151" s="279">
        <v>25.266666666666673</v>
      </c>
      <c r="J151" s="279">
        <v>25.783333333333339</v>
      </c>
      <c r="K151" s="277">
        <v>24.75</v>
      </c>
      <c r="L151" s="277">
        <v>23.4</v>
      </c>
      <c r="M151" s="277">
        <v>84.88664</v>
      </c>
    </row>
    <row r="152" spans="1:13">
      <c r="A152" s="301">
        <v>143</v>
      </c>
      <c r="B152" s="277" t="s">
        <v>270</v>
      </c>
      <c r="C152" s="277">
        <v>20</v>
      </c>
      <c r="D152" s="279">
        <v>20.083333333333332</v>
      </c>
      <c r="E152" s="279">
        <v>19.866666666666664</v>
      </c>
      <c r="F152" s="279">
        <v>19.733333333333331</v>
      </c>
      <c r="G152" s="279">
        <v>19.516666666666662</v>
      </c>
      <c r="H152" s="279">
        <v>20.216666666666665</v>
      </c>
      <c r="I152" s="279">
        <v>20.433333333333334</v>
      </c>
      <c r="J152" s="279">
        <v>20.566666666666666</v>
      </c>
      <c r="K152" s="277">
        <v>20.3</v>
      </c>
      <c r="L152" s="277">
        <v>19.95</v>
      </c>
      <c r="M152" s="277">
        <v>45.378639999999997</v>
      </c>
    </row>
    <row r="153" spans="1:13">
      <c r="A153" s="301">
        <v>144</v>
      </c>
      <c r="B153" s="277" t="s">
        <v>155</v>
      </c>
      <c r="C153" s="277">
        <v>81.849999999999994</v>
      </c>
      <c r="D153" s="279">
        <v>82.533333333333331</v>
      </c>
      <c r="E153" s="279">
        <v>80.916666666666657</v>
      </c>
      <c r="F153" s="279">
        <v>79.98333333333332</v>
      </c>
      <c r="G153" s="279">
        <v>78.366666666666646</v>
      </c>
      <c r="H153" s="279">
        <v>83.466666666666669</v>
      </c>
      <c r="I153" s="279">
        <v>85.083333333333343</v>
      </c>
      <c r="J153" s="279">
        <v>86.01666666666668</v>
      </c>
      <c r="K153" s="277">
        <v>84.15</v>
      </c>
      <c r="L153" s="277">
        <v>81.599999999999994</v>
      </c>
      <c r="M153" s="277">
        <v>33.634050000000002</v>
      </c>
    </row>
    <row r="154" spans="1:13">
      <c r="A154" s="301">
        <v>145</v>
      </c>
      <c r="B154" s="277" t="s">
        <v>156</v>
      </c>
      <c r="C154" s="277">
        <v>88.05</v>
      </c>
      <c r="D154" s="279">
        <v>88.516666666666666</v>
      </c>
      <c r="E154" s="279">
        <v>87.283333333333331</v>
      </c>
      <c r="F154" s="279">
        <v>86.516666666666666</v>
      </c>
      <c r="G154" s="279">
        <v>85.283333333333331</v>
      </c>
      <c r="H154" s="279">
        <v>89.283333333333331</v>
      </c>
      <c r="I154" s="279">
        <v>90.516666666666652</v>
      </c>
      <c r="J154" s="279">
        <v>91.283333333333331</v>
      </c>
      <c r="K154" s="277">
        <v>89.75</v>
      </c>
      <c r="L154" s="277">
        <v>87.75</v>
      </c>
      <c r="M154" s="277">
        <v>115.82899</v>
      </c>
    </row>
    <row r="155" spans="1:13">
      <c r="A155" s="301">
        <v>146</v>
      </c>
      <c r="B155" s="277" t="s">
        <v>150</v>
      </c>
      <c r="C155" s="277">
        <v>33.65</v>
      </c>
      <c r="D155" s="279">
        <v>34.033333333333339</v>
      </c>
      <c r="E155" s="279">
        <v>33.066666666666677</v>
      </c>
      <c r="F155" s="279">
        <v>32.483333333333341</v>
      </c>
      <c r="G155" s="279">
        <v>31.51666666666668</v>
      </c>
      <c r="H155" s="279">
        <v>34.616666666666674</v>
      </c>
      <c r="I155" s="279">
        <v>35.583333333333329</v>
      </c>
      <c r="J155" s="279">
        <v>36.166666666666671</v>
      </c>
      <c r="K155" s="277">
        <v>35</v>
      </c>
      <c r="L155" s="277">
        <v>33.450000000000003</v>
      </c>
      <c r="M155" s="277">
        <v>112.76412999999999</v>
      </c>
    </row>
    <row r="156" spans="1:13">
      <c r="A156" s="301">
        <v>147</v>
      </c>
      <c r="B156" s="277" t="s">
        <v>153</v>
      </c>
      <c r="C156" s="277">
        <v>16908.75</v>
      </c>
      <c r="D156" s="279">
        <v>16930.583333333332</v>
      </c>
      <c r="E156" s="279">
        <v>16718.166666666664</v>
      </c>
      <c r="F156" s="279">
        <v>16527.583333333332</v>
      </c>
      <c r="G156" s="279">
        <v>16315.166666666664</v>
      </c>
      <c r="H156" s="279">
        <v>17121.166666666664</v>
      </c>
      <c r="I156" s="279">
        <v>17333.583333333328</v>
      </c>
      <c r="J156" s="279">
        <v>17524.166666666664</v>
      </c>
      <c r="K156" s="277">
        <v>17143</v>
      </c>
      <c r="L156" s="277">
        <v>16740</v>
      </c>
      <c r="M156" s="277">
        <v>1.2652099999999999</v>
      </c>
    </row>
    <row r="157" spans="1:13">
      <c r="A157" s="301">
        <v>148</v>
      </c>
      <c r="B157" s="277" t="s">
        <v>3162</v>
      </c>
      <c r="C157" s="277">
        <v>285.3</v>
      </c>
      <c r="D157" s="279">
        <v>287.7833333333333</v>
      </c>
      <c r="E157" s="279">
        <v>281.56666666666661</v>
      </c>
      <c r="F157" s="279">
        <v>277.83333333333331</v>
      </c>
      <c r="G157" s="279">
        <v>271.61666666666662</v>
      </c>
      <c r="H157" s="279">
        <v>291.51666666666659</v>
      </c>
      <c r="I157" s="279">
        <v>297.73333333333329</v>
      </c>
      <c r="J157" s="279">
        <v>301.46666666666658</v>
      </c>
      <c r="K157" s="277">
        <v>294</v>
      </c>
      <c r="L157" s="277">
        <v>284.05</v>
      </c>
      <c r="M157" s="277">
        <v>5.4591399999999997</v>
      </c>
    </row>
    <row r="158" spans="1:13">
      <c r="A158" s="301">
        <v>149</v>
      </c>
      <c r="B158" s="277" t="s">
        <v>271</v>
      </c>
      <c r="C158" s="277">
        <v>371.85</v>
      </c>
      <c r="D158" s="279">
        <v>369.2166666666667</v>
      </c>
      <c r="E158" s="279">
        <v>362.63333333333338</v>
      </c>
      <c r="F158" s="279">
        <v>353.41666666666669</v>
      </c>
      <c r="G158" s="279">
        <v>346.83333333333337</v>
      </c>
      <c r="H158" s="279">
        <v>378.43333333333339</v>
      </c>
      <c r="I158" s="279">
        <v>385.01666666666665</v>
      </c>
      <c r="J158" s="279">
        <v>394.23333333333341</v>
      </c>
      <c r="K158" s="277">
        <v>375.8</v>
      </c>
      <c r="L158" s="277">
        <v>360</v>
      </c>
      <c r="M158" s="277">
        <v>3.2549600000000001</v>
      </c>
    </row>
    <row r="159" spans="1:13">
      <c r="A159" s="301">
        <v>150</v>
      </c>
      <c r="B159" s="277" t="s">
        <v>158</v>
      </c>
      <c r="C159" s="277">
        <v>76.25</v>
      </c>
      <c r="D159" s="279">
        <v>76.766666666666666</v>
      </c>
      <c r="E159" s="279">
        <v>75.333333333333329</v>
      </c>
      <c r="F159" s="279">
        <v>74.416666666666657</v>
      </c>
      <c r="G159" s="279">
        <v>72.98333333333332</v>
      </c>
      <c r="H159" s="279">
        <v>77.683333333333337</v>
      </c>
      <c r="I159" s="279">
        <v>79.116666666666674</v>
      </c>
      <c r="J159" s="279">
        <v>80.033333333333346</v>
      </c>
      <c r="K159" s="277">
        <v>78.2</v>
      </c>
      <c r="L159" s="277">
        <v>75.849999999999994</v>
      </c>
      <c r="M159" s="277">
        <v>143.77119999999999</v>
      </c>
    </row>
    <row r="160" spans="1:13">
      <c r="A160" s="301">
        <v>151</v>
      </c>
      <c r="B160" s="277" t="s">
        <v>157</v>
      </c>
      <c r="C160" s="277">
        <v>95.7</v>
      </c>
      <c r="D160" s="279">
        <v>96.266666666666666</v>
      </c>
      <c r="E160" s="279">
        <v>94.633333333333326</v>
      </c>
      <c r="F160" s="279">
        <v>93.566666666666663</v>
      </c>
      <c r="G160" s="279">
        <v>91.933333333333323</v>
      </c>
      <c r="H160" s="279">
        <v>97.333333333333329</v>
      </c>
      <c r="I160" s="279">
        <v>98.966666666666683</v>
      </c>
      <c r="J160" s="279">
        <v>100.03333333333333</v>
      </c>
      <c r="K160" s="277">
        <v>97.9</v>
      </c>
      <c r="L160" s="277">
        <v>95.2</v>
      </c>
      <c r="M160" s="277">
        <v>9.4938199999999995</v>
      </c>
    </row>
    <row r="161" spans="1:13">
      <c r="A161" s="301">
        <v>152</v>
      </c>
      <c r="B161" s="277" t="s">
        <v>272</v>
      </c>
      <c r="C161" s="277">
        <v>2981.9</v>
      </c>
      <c r="D161" s="279">
        <v>2976.85</v>
      </c>
      <c r="E161" s="279">
        <v>2908.7</v>
      </c>
      <c r="F161" s="279">
        <v>2835.5</v>
      </c>
      <c r="G161" s="279">
        <v>2767.35</v>
      </c>
      <c r="H161" s="279">
        <v>3050.0499999999997</v>
      </c>
      <c r="I161" s="279">
        <v>3118.2000000000003</v>
      </c>
      <c r="J161" s="279">
        <v>3191.3999999999996</v>
      </c>
      <c r="K161" s="277">
        <v>3045</v>
      </c>
      <c r="L161" s="277">
        <v>2903.65</v>
      </c>
      <c r="M161" s="277">
        <v>1.0287500000000001</v>
      </c>
    </row>
    <row r="162" spans="1:13">
      <c r="A162" s="301">
        <v>153</v>
      </c>
      <c r="B162" s="277" t="s">
        <v>273</v>
      </c>
      <c r="C162" s="277">
        <v>1701.6</v>
      </c>
      <c r="D162" s="279">
        <v>1712.0666666666666</v>
      </c>
      <c r="E162" s="279">
        <v>1675.7833333333333</v>
      </c>
      <c r="F162" s="279">
        <v>1649.9666666666667</v>
      </c>
      <c r="G162" s="279">
        <v>1613.6833333333334</v>
      </c>
      <c r="H162" s="279">
        <v>1737.8833333333332</v>
      </c>
      <c r="I162" s="279">
        <v>1774.1666666666665</v>
      </c>
      <c r="J162" s="279">
        <v>1799.9833333333331</v>
      </c>
      <c r="K162" s="277">
        <v>1748.35</v>
      </c>
      <c r="L162" s="277">
        <v>1686.25</v>
      </c>
      <c r="M162" s="277">
        <v>1.65632</v>
      </c>
    </row>
    <row r="163" spans="1:13">
      <c r="A163" s="301">
        <v>154</v>
      </c>
      <c r="B163" s="277" t="s">
        <v>274</v>
      </c>
      <c r="C163" s="277">
        <v>197.4</v>
      </c>
      <c r="D163" s="279">
        <v>199.91666666666666</v>
      </c>
      <c r="E163" s="279">
        <v>193.83333333333331</v>
      </c>
      <c r="F163" s="279">
        <v>190.26666666666665</v>
      </c>
      <c r="G163" s="279">
        <v>184.18333333333331</v>
      </c>
      <c r="H163" s="279">
        <v>203.48333333333332</v>
      </c>
      <c r="I163" s="279">
        <v>209.56666666666663</v>
      </c>
      <c r="J163" s="279">
        <v>213.13333333333333</v>
      </c>
      <c r="K163" s="277">
        <v>206</v>
      </c>
      <c r="L163" s="277">
        <v>196.35</v>
      </c>
      <c r="M163" s="277">
        <v>3.5682800000000001</v>
      </c>
    </row>
    <row r="164" spans="1:13">
      <c r="A164" s="301">
        <v>155</v>
      </c>
      <c r="B164" s="277" t="s">
        <v>159</v>
      </c>
      <c r="C164" s="277">
        <v>19495.8</v>
      </c>
      <c r="D164" s="279">
        <v>19681.533333333336</v>
      </c>
      <c r="E164" s="279">
        <v>19137.066666666673</v>
      </c>
      <c r="F164" s="279">
        <v>18778.333333333336</v>
      </c>
      <c r="G164" s="279">
        <v>18233.866666666672</v>
      </c>
      <c r="H164" s="279">
        <v>20040.266666666674</v>
      </c>
      <c r="I164" s="279">
        <v>20584.733333333341</v>
      </c>
      <c r="J164" s="279">
        <v>20943.466666666674</v>
      </c>
      <c r="K164" s="277">
        <v>20226</v>
      </c>
      <c r="L164" s="277">
        <v>19322.8</v>
      </c>
      <c r="M164" s="277">
        <v>0.32025999999999999</v>
      </c>
    </row>
    <row r="165" spans="1:13">
      <c r="A165" s="301">
        <v>156</v>
      </c>
      <c r="B165" s="277" t="s">
        <v>161</v>
      </c>
      <c r="C165" s="277">
        <v>256.14999999999998</v>
      </c>
      <c r="D165" s="279">
        <v>258.29999999999995</v>
      </c>
      <c r="E165" s="279">
        <v>252.39999999999992</v>
      </c>
      <c r="F165" s="279">
        <v>248.64999999999998</v>
      </c>
      <c r="G165" s="279">
        <v>242.74999999999994</v>
      </c>
      <c r="H165" s="279">
        <v>262.0499999999999</v>
      </c>
      <c r="I165" s="279">
        <v>267.95</v>
      </c>
      <c r="J165" s="279">
        <v>271.69999999999987</v>
      </c>
      <c r="K165" s="277">
        <v>264.2</v>
      </c>
      <c r="L165" s="277">
        <v>254.55</v>
      </c>
      <c r="M165" s="277">
        <v>41.915050000000001</v>
      </c>
    </row>
    <row r="166" spans="1:13">
      <c r="A166" s="301">
        <v>157</v>
      </c>
      <c r="B166" s="277" t="s">
        <v>275</v>
      </c>
      <c r="C166" s="277">
        <v>4137.3500000000004</v>
      </c>
      <c r="D166" s="279">
        <v>4158.8833333333332</v>
      </c>
      <c r="E166" s="279">
        <v>4099.6166666666668</v>
      </c>
      <c r="F166" s="279">
        <v>4061.8833333333332</v>
      </c>
      <c r="G166" s="279">
        <v>4002.6166666666668</v>
      </c>
      <c r="H166" s="279">
        <v>4196.6166666666668</v>
      </c>
      <c r="I166" s="279">
        <v>4255.8833333333332</v>
      </c>
      <c r="J166" s="279">
        <v>4293.6166666666668</v>
      </c>
      <c r="K166" s="277">
        <v>4218.1499999999996</v>
      </c>
      <c r="L166" s="277">
        <v>4121.1499999999996</v>
      </c>
      <c r="M166" s="277">
        <v>0.33538000000000001</v>
      </c>
    </row>
    <row r="167" spans="1:13">
      <c r="A167" s="301">
        <v>158</v>
      </c>
      <c r="B167" s="277" t="s">
        <v>163</v>
      </c>
      <c r="C167" s="277">
        <v>1369.85</v>
      </c>
      <c r="D167" s="279">
        <v>1375.9166666666667</v>
      </c>
      <c r="E167" s="279">
        <v>1359.2333333333336</v>
      </c>
      <c r="F167" s="279">
        <v>1348.6166666666668</v>
      </c>
      <c r="G167" s="279">
        <v>1331.9333333333336</v>
      </c>
      <c r="H167" s="279">
        <v>1386.5333333333335</v>
      </c>
      <c r="I167" s="279">
        <v>1403.2166666666665</v>
      </c>
      <c r="J167" s="279">
        <v>1413.8333333333335</v>
      </c>
      <c r="K167" s="277">
        <v>1392.6</v>
      </c>
      <c r="L167" s="277">
        <v>1365.3</v>
      </c>
      <c r="M167" s="277">
        <v>4.8152499999999998</v>
      </c>
    </row>
    <row r="168" spans="1:13">
      <c r="A168" s="301">
        <v>159</v>
      </c>
      <c r="B168" s="277" t="s">
        <v>160</v>
      </c>
      <c r="C168" s="277">
        <v>1390.2</v>
      </c>
      <c r="D168" s="279">
        <v>1404.4833333333333</v>
      </c>
      <c r="E168" s="279">
        <v>1365.9666666666667</v>
      </c>
      <c r="F168" s="279">
        <v>1341.7333333333333</v>
      </c>
      <c r="G168" s="279">
        <v>1303.2166666666667</v>
      </c>
      <c r="H168" s="279">
        <v>1428.7166666666667</v>
      </c>
      <c r="I168" s="279">
        <v>1467.2333333333336</v>
      </c>
      <c r="J168" s="279">
        <v>1491.4666666666667</v>
      </c>
      <c r="K168" s="277">
        <v>1443</v>
      </c>
      <c r="L168" s="277">
        <v>1380.25</v>
      </c>
      <c r="M168" s="277">
        <v>12.36341</v>
      </c>
    </row>
    <row r="169" spans="1:13">
      <c r="A169" s="301">
        <v>160</v>
      </c>
      <c r="B169" s="277" t="s">
        <v>162</v>
      </c>
      <c r="C169" s="277">
        <v>79.55</v>
      </c>
      <c r="D169" s="279">
        <v>80.25</v>
      </c>
      <c r="E169" s="279">
        <v>78.3</v>
      </c>
      <c r="F169" s="279">
        <v>77.05</v>
      </c>
      <c r="G169" s="279">
        <v>75.099999999999994</v>
      </c>
      <c r="H169" s="279">
        <v>81.5</v>
      </c>
      <c r="I169" s="279">
        <v>83.449999999999989</v>
      </c>
      <c r="J169" s="279">
        <v>84.7</v>
      </c>
      <c r="K169" s="277">
        <v>82.2</v>
      </c>
      <c r="L169" s="277">
        <v>79</v>
      </c>
      <c r="M169" s="277">
        <v>80.214460000000003</v>
      </c>
    </row>
    <row r="170" spans="1:13">
      <c r="A170" s="301">
        <v>161</v>
      </c>
      <c r="B170" s="277" t="s">
        <v>165</v>
      </c>
      <c r="C170" s="277">
        <v>163.55000000000001</v>
      </c>
      <c r="D170" s="279">
        <v>164.31666666666669</v>
      </c>
      <c r="E170" s="279">
        <v>162.33333333333337</v>
      </c>
      <c r="F170" s="279">
        <v>161.11666666666667</v>
      </c>
      <c r="G170" s="279">
        <v>159.13333333333335</v>
      </c>
      <c r="H170" s="279">
        <v>165.53333333333339</v>
      </c>
      <c r="I170" s="279">
        <v>167.51666666666668</v>
      </c>
      <c r="J170" s="279">
        <v>168.73333333333341</v>
      </c>
      <c r="K170" s="277">
        <v>166.3</v>
      </c>
      <c r="L170" s="277">
        <v>163.1</v>
      </c>
      <c r="M170" s="277">
        <v>84.720740000000006</v>
      </c>
    </row>
    <row r="171" spans="1:13">
      <c r="A171" s="301">
        <v>162</v>
      </c>
      <c r="B171" s="277" t="s">
        <v>276</v>
      </c>
      <c r="C171" s="277">
        <v>182.45</v>
      </c>
      <c r="D171" s="279">
        <v>184.2166666666667</v>
      </c>
      <c r="E171" s="279">
        <v>179.28333333333339</v>
      </c>
      <c r="F171" s="279">
        <v>176.1166666666667</v>
      </c>
      <c r="G171" s="279">
        <v>171.18333333333339</v>
      </c>
      <c r="H171" s="279">
        <v>187.38333333333338</v>
      </c>
      <c r="I171" s="279">
        <v>192.31666666666666</v>
      </c>
      <c r="J171" s="279">
        <v>195.48333333333338</v>
      </c>
      <c r="K171" s="277">
        <v>189.15</v>
      </c>
      <c r="L171" s="277">
        <v>181.05</v>
      </c>
      <c r="M171" s="277">
        <v>4.5690400000000002</v>
      </c>
    </row>
    <row r="172" spans="1:13">
      <c r="A172" s="301">
        <v>163</v>
      </c>
      <c r="B172" s="277" t="s">
        <v>277</v>
      </c>
      <c r="C172" s="277">
        <v>10249.549999999999</v>
      </c>
      <c r="D172" s="279">
        <v>10270.983333333332</v>
      </c>
      <c r="E172" s="279">
        <v>10098.566666666664</v>
      </c>
      <c r="F172" s="279">
        <v>9947.5833333333321</v>
      </c>
      <c r="G172" s="279">
        <v>9775.1666666666642</v>
      </c>
      <c r="H172" s="279">
        <v>10421.966666666664</v>
      </c>
      <c r="I172" s="279">
        <v>10594.383333333331</v>
      </c>
      <c r="J172" s="279">
        <v>10745.366666666663</v>
      </c>
      <c r="K172" s="277">
        <v>10443.4</v>
      </c>
      <c r="L172" s="277">
        <v>10120</v>
      </c>
      <c r="M172" s="277">
        <v>0.15092</v>
      </c>
    </row>
    <row r="173" spans="1:13">
      <c r="A173" s="301">
        <v>164</v>
      </c>
      <c r="B173" s="277" t="s">
        <v>164</v>
      </c>
      <c r="C173" s="277">
        <v>33</v>
      </c>
      <c r="D173" s="279">
        <v>33.300000000000004</v>
      </c>
      <c r="E173" s="279">
        <v>32.45000000000001</v>
      </c>
      <c r="F173" s="279">
        <v>31.900000000000006</v>
      </c>
      <c r="G173" s="279">
        <v>31.050000000000011</v>
      </c>
      <c r="H173" s="279">
        <v>33.850000000000009</v>
      </c>
      <c r="I173" s="279">
        <v>34.700000000000003</v>
      </c>
      <c r="J173" s="279">
        <v>35.250000000000007</v>
      </c>
      <c r="K173" s="277">
        <v>34.15</v>
      </c>
      <c r="L173" s="277">
        <v>32.75</v>
      </c>
      <c r="M173" s="277">
        <v>229.67686</v>
      </c>
    </row>
    <row r="174" spans="1:13">
      <c r="A174" s="301">
        <v>165</v>
      </c>
      <c r="B174" s="277" t="s">
        <v>278</v>
      </c>
      <c r="C174" s="277">
        <v>328.65</v>
      </c>
      <c r="D174" s="279">
        <v>323.16666666666669</v>
      </c>
      <c r="E174" s="279">
        <v>312.03333333333336</v>
      </c>
      <c r="F174" s="279">
        <v>295.41666666666669</v>
      </c>
      <c r="G174" s="279">
        <v>284.28333333333336</v>
      </c>
      <c r="H174" s="279">
        <v>339.78333333333336</v>
      </c>
      <c r="I174" s="279">
        <v>350.91666666666669</v>
      </c>
      <c r="J174" s="279">
        <v>367.53333333333336</v>
      </c>
      <c r="K174" s="277">
        <v>334.3</v>
      </c>
      <c r="L174" s="277">
        <v>306.55</v>
      </c>
      <c r="M174" s="277">
        <v>3.2676699999999999</v>
      </c>
    </row>
    <row r="175" spans="1:13">
      <c r="A175" s="301">
        <v>166</v>
      </c>
      <c r="B175" s="277" t="s">
        <v>168</v>
      </c>
      <c r="C175" s="277">
        <v>164.65</v>
      </c>
      <c r="D175" s="279">
        <v>166.70000000000002</v>
      </c>
      <c r="E175" s="279">
        <v>161.70000000000005</v>
      </c>
      <c r="F175" s="279">
        <v>158.75000000000003</v>
      </c>
      <c r="G175" s="279">
        <v>153.75000000000006</v>
      </c>
      <c r="H175" s="279">
        <v>169.65000000000003</v>
      </c>
      <c r="I175" s="279">
        <v>174.64999999999998</v>
      </c>
      <c r="J175" s="279">
        <v>177.60000000000002</v>
      </c>
      <c r="K175" s="277">
        <v>171.7</v>
      </c>
      <c r="L175" s="277">
        <v>163.75</v>
      </c>
      <c r="M175" s="277">
        <v>341.05329</v>
      </c>
    </row>
    <row r="176" spans="1:13">
      <c r="A176" s="301">
        <v>167</v>
      </c>
      <c r="B176" s="277" t="s">
        <v>169</v>
      </c>
      <c r="C176" s="277">
        <v>101.55</v>
      </c>
      <c r="D176" s="279">
        <v>102.56666666666666</v>
      </c>
      <c r="E176" s="279">
        <v>100.03333333333333</v>
      </c>
      <c r="F176" s="279">
        <v>98.516666666666666</v>
      </c>
      <c r="G176" s="279">
        <v>95.983333333333334</v>
      </c>
      <c r="H176" s="279">
        <v>104.08333333333333</v>
      </c>
      <c r="I176" s="279">
        <v>106.61666666666666</v>
      </c>
      <c r="J176" s="279">
        <v>108.13333333333333</v>
      </c>
      <c r="K176" s="277">
        <v>105.1</v>
      </c>
      <c r="L176" s="277">
        <v>101.05</v>
      </c>
      <c r="M176" s="277">
        <v>38.486339999999998</v>
      </c>
    </row>
    <row r="177" spans="1:13">
      <c r="A177" s="301">
        <v>168</v>
      </c>
      <c r="B177" s="277" t="s">
        <v>279</v>
      </c>
      <c r="C177" s="277">
        <v>467.75</v>
      </c>
      <c r="D177" s="279">
        <v>469.06666666666666</v>
      </c>
      <c r="E177" s="279">
        <v>464.23333333333335</v>
      </c>
      <c r="F177" s="279">
        <v>460.7166666666667</v>
      </c>
      <c r="G177" s="279">
        <v>455.88333333333338</v>
      </c>
      <c r="H177" s="279">
        <v>472.58333333333331</v>
      </c>
      <c r="I177" s="279">
        <v>477.41666666666669</v>
      </c>
      <c r="J177" s="279">
        <v>480.93333333333328</v>
      </c>
      <c r="K177" s="277">
        <v>473.9</v>
      </c>
      <c r="L177" s="277">
        <v>465.55</v>
      </c>
      <c r="M177" s="277">
        <v>0.77261000000000002</v>
      </c>
    </row>
    <row r="178" spans="1:13">
      <c r="A178" s="301">
        <v>169</v>
      </c>
      <c r="B178" s="277" t="s">
        <v>170</v>
      </c>
      <c r="C178" s="277">
        <v>1844</v>
      </c>
      <c r="D178" s="279">
        <v>1873.6000000000001</v>
      </c>
      <c r="E178" s="279">
        <v>1768.4000000000003</v>
      </c>
      <c r="F178" s="279">
        <v>1692.8000000000002</v>
      </c>
      <c r="G178" s="279">
        <v>1587.6000000000004</v>
      </c>
      <c r="H178" s="279">
        <v>1949.2000000000003</v>
      </c>
      <c r="I178" s="279">
        <v>2054.4</v>
      </c>
      <c r="J178" s="279">
        <v>2130</v>
      </c>
      <c r="K178" s="277">
        <v>1978.8</v>
      </c>
      <c r="L178" s="277">
        <v>1798</v>
      </c>
      <c r="M178" s="277">
        <v>644.58597999999995</v>
      </c>
    </row>
    <row r="179" spans="1:13">
      <c r="A179" s="301">
        <v>170</v>
      </c>
      <c r="B179" s="277" t="s">
        <v>280</v>
      </c>
      <c r="C179" s="277">
        <v>855.85</v>
      </c>
      <c r="D179" s="279">
        <v>859.56666666666661</v>
      </c>
      <c r="E179" s="279">
        <v>848.63333333333321</v>
      </c>
      <c r="F179" s="279">
        <v>841.41666666666663</v>
      </c>
      <c r="G179" s="279">
        <v>830.48333333333323</v>
      </c>
      <c r="H179" s="279">
        <v>866.78333333333319</v>
      </c>
      <c r="I179" s="279">
        <v>877.71666666666658</v>
      </c>
      <c r="J179" s="279">
        <v>884.93333333333317</v>
      </c>
      <c r="K179" s="277">
        <v>870.5</v>
      </c>
      <c r="L179" s="277">
        <v>852.35</v>
      </c>
      <c r="M179" s="277">
        <v>7.7294200000000002</v>
      </c>
    </row>
    <row r="180" spans="1:13">
      <c r="A180" s="301">
        <v>171</v>
      </c>
      <c r="B180" s="277" t="s">
        <v>175</v>
      </c>
      <c r="C180" s="277">
        <v>3793.4</v>
      </c>
      <c r="D180" s="279">
        <v>3804.4500000000003</v>
      </c>
      <c r="E180" s="279">
        <v>3750.9500000000007</v>
      </c>
      <c r="F180" s="279">
        <v>3708.5000000000005</v>
      </c>
      <c r="G180" s="279">
        <v>3655.0000000000009</v>
      </c>
      <c r="H180" s="279">
        <v>3846.9000000000005</v>
      </c>
      <c r="I180" s="279">
        <v>3900.3999999999996</v>
      </c>
      <c r="J180" s="279">
        <v>3942.8500000000004</v>
      </c>
      <c r="K180" s="277">
        <v>3857.95</v>
      </c>
      <c r="L180" s="277">
        <v>3762</v>
      </c>
      <c r="M180" s="277">
        <v>1.47082</v>
      </c>
    </row>
    <row r="181" spans="1:13">
      <c r="A181" s="301">
        <v>172</v>
      </c>
      <c r="B181" s="277" t="s">
        <v>173</v>
      </c>
      <c r="C181" s="277">
        <v>21843.25</v>
      </c>
      <c r="D181" s="279">
        <v>21955.75</v>
      </c>
      <c r="E181" s="279">
        <v>21637.5</v>
      </c>
      <c r="F181" s="279">
        <v>21431.75</v>
      </c>
      <c r="G181" s="279">
        <v>21113.5</v>
      </c>
      <c r="H181" s="279">
        <v>22161.5</v>
      </c>
      <c r="I181" s="279">
        <v>22479.75</v>
      </c>
      <c r="J181" s="279">
        <v>22685.5</v>
      </c>
      <c r="K181" s="277">
        <v>22274</v>
      </c>
      <c r="L181" s="277">
        <v>21750</v>
      </c>
      <c r="M181" s="277">
        <v>0.48200999999999999</v>
      </c>
    </row>
    <row r="182" spans="1:13">
      <c r="A182" s="301">
        <v>173</v>
      </c>
      <c r="B182" s="277" t="s">
        <v>176</v>
      </c>
      <c r="C182" s="277">
        <v>654.54999999999995</v>
      </c>
      <c r="D182" s="279">
        <v>664.4</v>
      </c>
      <c r="E182" s="279">
        <v>640.79999999999995</v>
      </c>
      <c r="F182" s="279">
        <v>627.04999999999995</v>
      </c>
      <c r="G182" s="279">
        <v>603.44999999999993</v>
      </c>
      <c r="H182" s="279">
        <v>678.15</v>
      </c>
      <c r="I182" s="279">
        <v>701.75000000000011</v>
      </c>
      <c r="J182" s="279">
        <v>715.5</v>
      </c>
      <c r="K182" s="277">
        <v>688</v>
      </c>
      <c r="L182" s="277">
        <v>650.65</v>
      </c>
      <c r="M182" s="277">
        <v>40.290109999999999</v>
      </c>
    </row>
    <row r="183" spans="1:13">
      <c r="A183" s="301">
        <v>174</v>
      </c>
      <c r="B183" s="277" t="s">
        <v>174</v>
      </c>
      <c r="C183" s="277">
        <v>1157.1500000000001</v>
      </c>
      <c r="D183" s="279">
        <v>1152.3999999999999</v>
      </c>
      <c r="E183" s="279">
        <v>1139.7999999999997</v>
      </c>
      <c r="F183" s="279">
        <v>1122.4499999999998</v>
      </c>
      <c r="G183" s="279">
        <v>1109.8499999999997</v>
      </c>
      <c r="H183" s="279">
        <v>1169.7499999999998</v>
      </c>
      <c r="I183" s="279">
        <v>1182.3499999999997</v>
      </c>
      <c r="J183" s="279">
        <v>1199.6999999999998</v>
      </c>
      <c r="K183" s="277">
        <v>1165</v>
      </c>
      <c r="L183" s="277">
        <v>1135.05</v>
      </c>
      <c r="M183" s="277">
        <v>10.04889</v>
      </c>
    </row>
    <row r="184" spans="1:13">
      <c r="A184" s="301">
        <v>175</v>
      </c>
      <c r="B184" s="277" t="s">
        <v>172</v>
      </c>
      <c r="C184" s="277">
        <v>183.8</v>
      </c>
      <c r="D184" s="279">
        <v>185.58333333333334</v>
      </c>
      <c r="E184" s="279">
        <v>181.2166666666667</v>
      </c>
      <c r="F184" s="279">
        <v>178.63333333333335</v>
      </c>
      <c r="G184" s="279">
        <v>174.26666666666671</v>
      </c>
      <c r="H184" s="279">
        <v>188.16666666666669</v>
      </c>
      <c r="I184" s="279">
        <v>192.5333333333333</v>
      </c>
      <c r="J184" s="279">
        <v>195.11666666666667</v>
      </c>
      <c r="K184" s="277">
        <v>189.95</v>
      </c>
      <c r="L184" s="277">
        <v>183</v>
      </c>
      <c r="M184" s="277">
        <v>585.28071999999997</v>
      </c>
    </row>
    <row r="185" spans="1:13">
      <c r="A185" s="301">
        <v>176</v>
      </c>
      <c r="B185" s="277" t="s">
        <v>171</v>
      </c>
      <c r="C185" s="277">
        <v>33.299999999999997</v>
      </c>
      <c r="D185" s="279">
        <v>33.800000000000004</v>
      </c>
      <c r="E185" s="279">
        <v>32.600000000000009</v>
      </c>
      <c r="F185" s="279">
        <v>31.900000000000006</v>
      </c>
      <c r="G185" s="279">
        <v>30.70000000000001</v>
      </c>
      <c r="H185" s="279">
        <v>34.500000000000007</v>
      </c>
      <c r="I185" s="279">
        <v>35.70000000000001</v>
      </c>
      <c r="J185" s="279">
        <v>36.400000000000006</v>
      </c>
      <c r="K185" s="277">
        <v>35</v>
      </c>
      <c r="L185" s="277">
        <v>33.1</v>
      </c>
      <c r="M185" s="277">
        <v>240.88598999999999</v>
      </c>
    </row>
    <row r="186" spans="1:13">
      <c r="A186" s="301">
        <v>177</v>
      </c>
      <c r="B186" s="277" t="s">
        <v>281</v>
      </c>
      <c r="C186" s="277">
        <v>151.55000000000001</v>
      </c>
      <c r="D186" s="279">
        <v>146.85000000000002</v>
      </c>
      <c r="E186" s="279">
        <v>138.80000000000004</v>
      </c>
      <c r="F186" s="279">
        <v>126.05000000000001</v>
      </c>
      <c r="G186" s="279">
        <v>118.00000000000003</v>
      </c>
      <c r="H186" s="279">
        <v>159.60000000000005</v>
      </c>
      <c r="I186" s="279">
        <v>167.65</v>
      </c>
      <c r="J186" s="279">
        <v>180.40000000000006</v>
      </c>
      <c r="K186" s="277">
        <v>154.9</v>
      </c>
      <c r="L186" s="277">
        <v>134.1</v>
      </c>
      <c r="M186" s="277">
        <v>68.210970000000003</v>
      </c>
    </row>
    <row r="187" spans="1:13">
      <c r="A187" s="301">
        <v>178</v>
      </c>
      <c r="B187" s="277" t="s">
        <v>178</v>
      </c>
      <c r="C187" s="277">
        <v>495.1</v>
      </c>
      <c r="D187" s="279">
        <v>495.56666666666666</v>
      </c>
      <c r="E187" s="279">
        <v>491.73333333333335</v>
      </c>
      <c r="F187" s="279">
        <v>488.36666666666667</v>
      </c>
      <c r="G187" s="279">
        <v>484.53333333333336</v>
      </c>
      <c r="H187" s="279">
        <v>498.93333333333334</v>
      </c>
      <c r="I187" s="279">
        <v>502.76666666666671</v>
      </c>
      <c r="J187" s="279">
        <v>506.13333333333333</v>
      </c>
      <c r="K187" s="277">
        <v>499.4</v>
      </c>
      <c r="L187" s="277">
        <v>492.2</v>
      </c>
      <c r="M187" s="277">
        <v>47.102930000000001</v>
      </c>
    </row>
    <row r="188" spans="1:13">
      <c r="A188" s="301">
        <v>179</v>
      </c>
      <c r="B188" s="277" t="s">
        <v>179</v>
      </c>
      <c r="C188" s="277">
        <v>379.15</v>
      </c>
      <c r="D188" s="279">
        <v>383.5333333333333</v>
      </c>
      <c r="E188" s="279">
        <v>370.81666666666661</v>
      </c>
      <c r="F188" s="279">
        <v>362.48333333333329</v>
      </c>
      <c r="G188" s="279">
        <v>349.76666666666659</v>
      </c>
      <c r="H188" s="279">
        <v>391.86666666666662</v>
      </c>
      <c r="I188" s="279">
        <v>404.58333333333331</v>
      </c>
      <c r="J188" s="279">
        <v>412.91666666666663</v>
      </c>
      <c r="K188" s="277">
        <v>396.25</v>
      </c>
      <c r="L188" s="277">
        <v>375.2</v>
      </c>
      <c r="M188" s="277">
        <v>18.888459999999998</v>
      </c>
    </row>
    <row r="189" spans="1:13">
      <c r="A189" s="301">
        <v>180</v>
      </c>
      <c r="B189" s="277" t="s">
        <v>282</v>
      </c>
      <c r="C189" s="277">
        <v>415.6</v>
      </c>
      <c r="D189" s="279">
        <v>419.56666666666666</v>
      </c>
      <c r="E189" s="279">
        <v>406.13333333333333</v>
      </c>
      <c r="F189" s="279">
        <v>396.66666666666669</v>
      </c>
      <c r="G189" s="279">
        <v>383.23333333333335</v>
      </c>
      <c r="H189" s="279">
        <v>429.0333333333333</v>
      </c>
      <c r="I189" s="279">
        <v>442.46666666666658</v>
      </c>
      <c r="J189" s="279">
        <v>451.93333333333328</v>
      </c>
      <c r="K189" s="277">
        <v>433</v>
      </c>
      <c r="L189" s="277">
        <v>410.1</v>
      </c>
      <c r="M189" s="277">
        <v>5.7186399999999997</v>
      </c>
    </row>
    <row r="190" spans="1:13">
      <c r="A190" s="301">
        <v>181</v>
      </c>
      <c r="B190" s="277" t="s">
        <v>192</v>
      </c>
      <c r="C190" s="277">
        <v>389.75</v>
      </c>
      <c r="D190" s="279">
        <v>389.8</v>
      </c>
      <c r="E190" s="279">
        <v>383.05</v>
      </c>
      <c r="F190" s="279">
        <v>376.35</v>
      </c>
      <c r="G190" s="279">
        <v>369.6</v>
      </c>
      <c r="H190" s="279">
        <v>396.5</v>
      </c>
      <c r="I190" s="279">
        <v>403.25</v>
      </c>
      <c r="J190" s="279">
        <v>409.95</v>
      </c>
      <c r="K190" s="277">
        <v>396.55</v>
      </c>
      <c r="L190" s="277">
        <v>383.1</v>
      </c>
      <c r="M190" s="277">
        <v>22.493739999999999</v>
      </c>
    </row>
    <row r="191" spans="1:13">
      <c r="A191" s="301">
        <v>182</v>
      </c>
      <c r="B191" s="277" t="s">
        <v>187</v>
      </c>
      <c r="C191" s="277">
        <v>2233.9</v>
      </c>
      <c r="D191" s="279">
        <v>2225</v>
      </c>
      <c r="E191" s="279">
        <v>2190</v>
      </c>
      <c r="F191" s="279">
        <v>2146.1</v>
      </c>
      <c r="G191" s="279">
        <v>2111.1</v>
      </c>
      <c r="H191" s="279">
        <v>2268.9</v>
      </c>
      <c r="I191" s="279">
        <v>2303.9</v>
      </c>
      <c r="J191" s="279">
        <v>2347.8000000000002</v>
      </c>
      <c r="K191" s="277">
        <v>2260</v>
      </c>
      <c r="L191" s="277">
        <v>2181.1</v>
      </c>
      <c r="M191" s="277">
        <v>55.693219999999997</v>
      </c>
    </row>
    <row r="192" spans="1:13">
      <c r="A192" s="301">
        <v>183</v>
      </c>
      <c r="B192" s="277" t="s">
        <v>3465</v>
      </c>
      <c r="C192" s="277">
        <v>413.05</v>
      </c>
      <c r="D192" s="279">
        <v>415.83333333333331</v>
      </c>
      <c r="E192" s="279">
        <v>408.56666666666661</v>
      </c>
      <c r="F192" s="279">
        <v>404.08333333333331</v>
      </c>
      <c r="G192" s="279">
        <v>396.81666666666661</v>
      </c>
      <c r="H192" s="279">
        <v>420.31666666666661</v>
      </c>
      <c r="I192" s="279">
        <v>427.58333333333337</v>
      </c>
      <c r="J192" s="279">
        <v>432.06666666666661</v>
      </c>
      <c r="K192" s="277">
        <v>423.1</v>
      </c>
      <c r="L192" s="277">
        <v>411.35</v>
      </c>
      <c r="M192" s="277">
        <v>20.76567</v>
      </c>
    </row>
    <row r="193" spans="1:13">
      <c r="A193" s="301">
        <v>184</v>
      </c>
      <c r="B193" s="277" t="s">
        <v>184</v>
      </c>
      <c r="C193" s="277">
        <v>40.450000000000003</v>
      </c>
      <c r="D193" s="279">
        <v>40.833333333333336</v>
      </c>
      <c r="E193" s="279">
        <v>39.766666666666673</v>
      </c>
      <c r="F193" s="279">
        <v>39.083333333333336</v>
      </c>
      <c r="G193" s="279">
        <v>38.016666666666673</v>
      </c>
      <c r="H193" s="279">
        <v>41.516666666666673</v>
      </c>
      <c r="I193" s="279">
        <v>42.583333333333336</v>
      </c>
      <c r="J193" s="279">
        <v>43.266666666666673</v>
      </c>
      <c r="K193" s="277">
        <v>41.9</v>
      </c>
      <c r="L193" s="277">
        <v>40.15</v>
      </c>
      <c r="M193" s="277">
        <v>29.098769999999998</v>
      </c>
    </row>
    <row r="194" spans="1:13">
      <c r="A194" s="301">
        <v>185</v>
      </c>
      <c r="B194" s="277" t="s">
        <v>183</v>
      </c>
      <c r="C194" s="277">
        <v>103.2</v>
      </c>
      <c r="D194" s="279">
        <v>104.16666666666667</v>
      </c>
      <c r="E194" s="279">
        <v>101.53333333333335</v>
      </c>
      <c r="F194" s="279">
        <v>99.866666666666674</v>
      </c>
      <c r="G194" s="279">
        <v>97.233333333333348</v>
      </c>
      <c r="H194" s="279">
        <v>105.83333333333334</v>
      </c>
      <c r="I194" s="279">
        <v>108.46666666666667</v>
      </c>
      <c r="J194" s="279">
        <v>110.13333333333334</v>
      </c>
      <c r="K194" s="277">
        <v>106.8</v>
      </c>
      <c r="L194" s="277">
        <v>102.5</v>
      </c>
      <c r="M194" s="277">
        <v>496.88857999999999</v>
      </c>
    </row>
    <row r="195" spans="1:13">
      <c r="A195" s="301">
        <v>186</v>
      </c>
      <c r="B195" s="277" t="s">
        <v>185</v>
      </c>
      <c r="C195" s="277">
        <v>47.15</v>
      </c>
      <c r="D195" s="279">
        <v>47.65</v>
      </c>
      <c r="E195" s="279">
        <v>46.3</v>
      </c>
      <c r="F195" s="279">
        <v>45.449999999999996</v>
      </c>
      <c r="G195" s="279">
        <v>44.099999999999994</v>
      </c>
      <c r="H195" s="279">
        <v>48.5</v>
      </c>
      <c r="I195" s="279">
        <v>49.850000000000009</v>
      </c>
      <c r="J195" s="279">
        <v>50.7</v>
      </c>
      <c r="K195" s="277">
        <v>49</v>
      </c>
      <c r="L195" s="277">
        <v>46.8</v>
      </c>
      <c r="M195" s="277">
        <v>186.53252000000001</v>
      </c>
    </row>
    <row r="196" spans="1:13">
      <c r="A196" s="301">
        <v>187</v>
      </c>
      <c r="B196" s="277" t="s">
        <v>186</v>
      </c>
      <c r="C196" s="277">
        <v>339.3</v>
      </c>
      <c r="D196" s="279">
        <v>341.26666666666665</v>
      </c>
      <c r="E196" s="279">
        <v>336.0333333333333</v>
      </c>
      <c r="F196" s="279">
        <v>332.76666666666665</v>
      </c>
      <c r="G196" s="279">
        <v>327.5333333333333</v>
      </c>
      <c r="H196" s="279">
        <v>344.5333333333333</v>
      </c>
      <c r="I196" s="279">
        <v>349.76666666666665</v>
      </c>
      <c r="J196" s="279">
        <v>353.0333333333333</v>
      </c>
      <c r="K196" s="277">
        <v>346.5</v>
      </c>
      <c r="L196" s="277">
        <v>338</v>
      </c>
      <c r="M196" s="277">
        <v>96.876630000000006</v>
      </c>
    </row>
    <row r="197" spans="1:13">
      <c r="A197" s="301">
        <v>188</v>
      </c>
      <c r="B197" s="268" t="s">
        <v>188</v>
      </c>
      <c r="C197" s="268">
        <v>615.29999999999995</v>
      </c>
      <c r="D197" s="308">
        <v>615.76666666666665</v>
      </c>
      <c r="E197" s="308">
        <v>601.5333333333333</v>
      </c>
      <c r="F197" s="308">
        <v>587.76666666666665</v>
      </c>
      <c r="G197" s="308">
        <v>573.5333333333333</v>
      </c>
      <c r="H197" s="308">
        <v>629.5333333333333</v>
      </c>
      <c r="I197" s="308">
        <v>643.76666666666665</v>
      </c>
      <c r="J197" s="308">
        <v>657.5333333333333</v>
      </c>
      <c r="K197" s="268">
        <v>630</v>
      </c>
      <c r="L197" s="268">
        <v>602</v>
      </c>
      <c r="M197" s="268">
        <v>119.07668</v>
      </c>
    </row>
    <row r="198" spans="1:13">
      <c r="A198" s="301">
        <v>189</v>
      </c>
      <c r="B198" s="268" t="s">
        <v>283</v>
      </c>
      <c r="C198" s="268">
        <v>111.55</v>
      </c>
      <c r="D198" s="308">
        <v>112.28333333333335</v>
      </c>
      <c r="E198" s="308">
        <v>110.26666666666669</v>
      </c>
      <c r="F198" s="308">
        <v>108.98333333333335</v>
      </c>
      <c r="G198" s="308">
        <v>106.9666666666667</v>
      </c>
      <c r="H198" s="308">
        <v>113.56666666666669</v>
      </c>
      <c r="I198" s="308">
        <v>115.58333333333334</v>
      </c>
      <c r="J198" s="308">
        <v>116.86666666666669</v>
      </c>
      <c r="K198" s="268">
        <v>114.3</v>
      </c>
      <c r="L198" s="268">
        <v>111</v>
      </c>
      <c r="M198" s="268">
        <v>2.84239</v>
      </c>
    </row>
    <row r="199" spans="1:13">
      <c r="A199" s="301">
        <v>190</v>
      </c>
      <c r="B199" s="268" t="s">
        <v>167</v>
      </c>
      <c r="C199" s="268">
        <v>656.5</v>
      </c>
      <c r="D199" s="308">
        <v>655.36666666666667</v>
      </c>
      <c r="E199" s="308">
        <v>647.43333333333339</v>
      </c>
      <c r="F199" s="308">
        <v>638.36666666666667</v>
      </c>
      <c r="G199" s="308">
        <v>630.43333333333339</v>
      </c>
      <c r="H199" s="308">
        <v>664.43333333333339</v>
      </c>
      <c r="I199" s="308">
        <v>672.36666666666656</v>
      </c>
      <c r="J199" s="308">
        <v>681.43333333333339</v>
      </c>
      <c r="K199" s="268">
        <v>663.3</v>
      </c>
      <c r="L199" s="268">
        <v>646.29999999999995</v>
      </c>
      <c r="M199" s="268">
        <v>5.2760400000000001</v>
      </c>
    </row>
    <row r="200" spans="1:13">
      <c r="A200" s="301">
        <v>191</v>
      </c>
      <c r="B200" s="268" t="s">
        <v>189</v>
      </c>
      <c r="C200" s="268">
        <v>967.95</v>
      </c>
      <c r="D200" s="308">
        <v>972.38333333333333</v>
      </c>
      <c r="E200" s="308">
        <v>958.9666666666667</v>
      </c>
      <c r="F200" s="308">
        <v>949.98333333333335</v>
      </c>
      <c r="G200" s="308">
        <v>936.56666666666672</v>
      </c>
      <c r="H200" s="308">
        <v>981.36666666666667</v>
      </c>
      <c r="I200" s="308">
        <v>994.78333333333342</v>
      </c>
      <c r="J200" s="308">
        <v>1003.7666666666667</v>
      </c>
      <c r="K200" s="268">
        <v>985.8</v>
      </c>
      <c r="L200" s="268">
        <v>963.4</v>
      </c>
      <c r="M200" s="268">
        <v>23.666879999999999</v>
      </c>
    </row>
    <row r="201" spans="1:13">
      <c r="A201" s="301">
        <v>192</v>
      </c>
      <c r="B201" s="268" t="s">
        <v>190</v>
      </c>
      <c r="C201" s="268">
        <v>2392.6999999999998</v>
      </c>
      <c r="D201" s="308">
        <v>2408.0833333333335</v>
      </c>
      <c r="E201" s="308">
        <v>2364.8666666666668</v>
      </c>
      <c r="F201" s="308">
        <v>2337.0333333333333</v>
      </c>
      <c r="G201" s="308">
        <v>2293.8166666666666</v>
      </c>
      <c r="H201" s="308">
        <v>2435.916666666667</v>
      </c>
      <c r="I201" s="308">
        <v>2479.1333333333332</v>
      </c>
      <c r="J201" s="308">
        <v>2506.9666666666672</v>
      </c>
      <c r="K201" s="268">
        <v>2451.3000000000002</v>
      </c>
      <c r="L201" s="268">
        <v>2380.25</v>
      </c>
      <c r="M201" s="268">
        <v>4.4813400000000003</v>
      </c>
    </row>
    <row r="202" spans="1:13">
      <c r="A202" s="301">
        <v>193</v>
      </c>
      <c r="B202" s="268" t="s">
        <v>191</v>
      </c>
      <c r="C202" s="268">
        <v>318.10000000000002</v>
      </c>
      <c r="D202" s="308">
        <v>321.11666666666667</v>
      </c>
      <c r="E202" s="308">
        <v>312.73333333333335</v>
      </c>
      <c r="F202" s="308">
        <v>307.36666666666667</v>
      </c>
      <c r="G202" s="308">
        <v>298.98333333333335</v>
      </c>
      <c r="H202" s="308">
        <v>326.48333333333335</v>
      </c>
      <c r="I202" s="308">
        <v>334.86666666666667</v>
      </c>
      <c r="J202" s="308">
        <v>340.23333333333335</v>
      </c>
      <c r="K202" s="268">
        <v>329.5</v>
      </c>
      <c r="L202" s="268">
        <v>315.75</v>
      </c>
      <c r="M202" s="268">
        <v>21.507930000000002</v>
      </c>
    </row>
    <row r="203" spans="1:13">
      <c r="A203" s="301">
        <v>194</v>
      </c>
      <c r="B203" s="268" t="s">
        <v>197</v>
      </c>
      <c r="C203" s="268">
        <v>437.55</v>
      </c>
      <c r="D203" s="308">
        <v>436.95000000000005</v>
      </c>
      <c r="E203" s="308">
        <v>431.05000000000007</v>
      </c>
      <c r="F203" s="308">
        <v>424.55</v>
      </c>
      <c r="G203" s="308">
        <v>418.65000000000003</v>
      </c>
      <c r="H203" s="308">
        <v>443.4500000000001</v>
      </c>
      <c r="I203" s="308">
        <v>449.35000000000008</v>
      </c>
      <c r="J203" s="308">
        <v>455.85000000000014</v>
      </c>
      <c r="K203" s="268">
        <v>442.85</v>
      </c>
      <c r="L203" s="268">
        <v>430.45</v>
      </c>
      <c r="M203" s="268">
        <v>43.345320000000001</v>
      </c>
    </row>
    <row r="204" spans="1:13">
      <c r="A204" s="301">
        <v>195</v>
      </c>
      <c r="B204" s="268" t="s">
        <v>195</v>
      </c>
      <c r="C204" s="268">
        <v>3820.65</v>
      </c>
      <c r="D204" s="308">
        <v>3807.5333333333333</v>
      </c>
      <c r="E204" s="308">
        <v>3785.1166666666668</v>
      </c>
      <c r="F204" s="308">
        <v>3749.5833333333335</v>
      </c>
      <c r="G204" s="308">
        <v>3727.166666666667</v>
      </c>
      <c r="H204" s="308">
        <v>3843.0666666666666</v>
      </c>
      <c r="I204" s="308">
        <v>3865.4833333333336</v>
      </c>
      <c r="J204" s="308">
        <v>3901.0166666666664</v>
      </c>
      <c r="K204" s="268">
        <v>3829.95</v>
      </c>
      <c r="L204" s="268">
        <v>3772</v>
      </c>
      <c r="M204" s="268">
        <v>2.74207</v>
      </c>
    </row>
    <row r="205" spans="1:13">
      <c r="A205" s="301">
        <v>196</v>
      </c>
      <c r="B205" s="268" t="s">
        <v>196</v>
      </c>
      <c r="C205" s="268">
        <v>30.15</v>
      </c>
      <c r="D205" s="308">
        <v>30.416666666666668</v>
      </c>
      <c r="E205" s="308">
        <v>29.833333333333336</v>
      </c>
      <c r="F205" s="308">
        <v>29.516666666666669</v>
      </c>
      <c r="G205" s="308">
        <v>28.933333333333337</v>
      </c>
      <c r="H205" s="308">
        <v>30.733333333333334</v>
      </c>
      <c r="I205" s="308">
        <v>31.31666666666667</v>
      </c>
      <c r="J205" s="308">
        <v>31.633333333333333</v>
      </c>
      <c r="K205" s="268">
        <v>31</v>
      </c>
      <c r="L205" s="268">
        <v>30.1</v>
      </c>
      <c r="M205" s="268">
        <v>23.985749999999999</v>
      </c>
    </row>
    <row r="206" spans="1:13">
      <c r="A206" s="301">
        <v>197</v>
      </c>
      <c r="B206" s="268" t="s">
        <v>193</v>
      </c>
      <c r="C206" s="268">
        <v>999.5</v>
      </c>
      <c r="D206" s="308">
        <v>1002.5</v>
      </c>
      <c r="E206" s="308">
        <v>990</v>
      </c>
      <c r="F206" s="308">
        <v>980.5</v>
      </c>
      <c r="G206" s="308">
        <v>968</v>
      </c>
      <c r="H206" s="308">
        <v>1012</v>
      </c>
      <c r="I206" s="308">
        <v>1024.5</v>
      </c>
      <c r="J206" s="308">
        <v>1034</v>
      </c>
      <c r="K206" s="268">
        <v>1015</v>
      </c>
      <c r="L206" s="268">
        <v>993</v>
      </c>
      <c r="M206" s="268">
        <v>6.8824399999999999</v>
      </c>
    </row>
    <row r="207" spans="1:13">
      <c r="A207" s="301">
        <v>198</v>
      </c>
      <c r="B207" s="268" t="s">
        <v>143</v>
      </c>
      <c r="C207" s="268">
        <v>598</v>
      </c>
      <c r="D207" s="308">
        <v>605.29999999999995</v>
      </c>
      <c r="E207" s="308">
        <v>585.99999999999989</v>
      </c>
      <c r="F207" s="308">
        <v>573.99999999999989</v>
      </c>
      <c r="G207" s="308">
        <v>554.69999999999982</v>
      </c>
      <c r="H207" s="308">
        <v>617.29999999999995</v>
      </c>
      <c r="I207" s="308">
        <v>636.60000000000014</v>
      </c>
      <c r="J207" s="308">
        <v>648.6</v>
      </c>
      <c r="K207" s="268">
        <v>624.6</v>
      </c>
      <c r="L207" s="268">
        <v>593.29999999999995</v>
      </c>
      <c r="M207" s="268">
        <v>36.617699999999999</v>
      </c>
    </row>
    <row r="208" spans="1:13">
      <c r="A208" s="301">
        <v>199</v>
      </c>
      <c r="B208" s="268" t="s">
        <v>284</v>
      </c>
      <c r="C208" s="268">
        <v>170.95</v>
      </c>
      <c r="D208" s="308">
        <v>171</v>
      </c>
      <c r="E208" s="308">
        <v>169.35</v>
      </c>
      <c r="F208" s="308">
        <v>167.75</v>
      </c>
      <c r="G208" s="308">
        <v>166.1</v>
      </c>
      <c r="H208" s="308">
        <v>172.6</v>
      </c>
      <c r="I208" s="308">
        <v>174.24999999999997</v>
      </c>
      <c r="J208" s="308">
        <v>175.85</v>
      </c>
      <c r="K208" s="268">
        <v>172.65</v>
      </c>
      <c r="L208" s="268">
        <v>169.4</v>
      </c>
      <c r="M208" s="268">
        <v>1.91581</v>
      </c>
    </row>
    <row r="209" spans="1:13">
      <c r="A209" s="301">
        <v>200</v>
      </c>
      <c r="B209" s="268" t="s">
        <v>285</v>
      </c>
      <c r="C209" s="268">
        <v>205.15</v>
      </c>
      <c r="D209" s="308">
        <v>208.5</v>
      </c>
      <c r="E209" s="308">
        <v>199.45</v>
      </c>
      <c r="F209" s="308">
        <v>193.75</v>
      </c>
      <c r="G209" s="308">
        <v>184.7</v>
      </c>
      <c r="H209" s="308">
        <v>214.2</v>
      </c>
      <c r="I209" s="308">
        <v>223.25</v>
      </c>
      <c r="J209" s="308">
        <v>228.95</v>
      </c>
      <c r="K209" s="268">
        <v>217.55</v>
      </c>
      <c r="L209" s="268">
        <v>202.8</v>
      </c>
      <c r="M209" s="268">
        <v>5.6973200000000004</v>
      </c>
    </row>
    <row r="210" spans="1:13">
      <c r="A210" s="301">
        <v>201</v>
      </c>
      <c r="B210" s="268" t="s">
        <v>563</v>
      </c>
      <c r="C210" s="268">
        <v>682.05</v>
      </c>
      <c r="D210" s="308">
        <v>681.51666666666665</v>
      </c>
      <c r="E210" s="308">
        <v>675.5333333333333</v>
      </c>
      <c r="F210" s="308">
        <v>669.01666666666665</v>
      </c>
      <c r="G210" s="308">
        <v>663.0333333333333</v>
      </c>
      <c r="H210" s="308">
        <v>688.0333333333333</v>
      </c>
      <c r="I210" s="308">
        <v>694.01666666666665</v>
      </c>
      <c r="J210" s="308">
        <v>700.5333333333333</v>
      </c>
      <c r="K210" s="268">
        <v>687.5</v>
      </c>
      <c r="L210" s="268">
        <v>675</v>
      </c>
      <c r="M210" s="268">
        <v>0.68716999999999995</v>
      </c>
    </row>
    <row r="211" spans="1:13">
      <c r="A211" s="301">
        <v>202</v>
      </c>
      <c r="B211" s="268" t="s">
        <v>198</v>
      </c>
      <c r="C211" s="268">
        <v>109.1</v>
      </c>
      <c r="D211" s="308">
        <v>109.36666666666667</v>
      </c>
      <c r="E211" s="308">
        <v>108.08333333333334</v>
      </c>
      <c r="F211" s="308">
        <v>107.06666666666666</v>
      </c>
      <c r="G211" s="308">
        <v>105.78333333333333</v>
      </c>
      <c r="H211" s="308">
        <v>110.38333333333335</v>
      </c>
      <c r="I211" s="308">
        <v>111.66666666666669</v>
      </c>
      <c r="J211" s="308">
        <v>112.68333333333337</v>
      </c>
      <c r="K211" s="268">
        <v>110.65</v>
      </c>
      <c r="L211" s="268">
        <v>108.35</v>
      </c>
      <c r="M211" s="268">
        <v>132.09066999999999</v>
      </c>
    </row>
    <row r="212" spans="1:13">
      <c r="A212" s="301">
        <v>203</v>
      </c>
      <c r="B212" s="268" t="s">
        <v>120</v>
      </c>
      <c r="C212" s="268">
        <v>8.65</v>
      </c>
      <c r="D212" s="308">
        <v>8.8166666666666664</v>
      </c>
      <c r="E212" s="308">
        <v>8.2833333333333332</v>
      </c>
      <c r="F212" s="308">
        <v>7.9166666666666661</v>
      </c>
      <c r="G212" s="308">
        <v>7.3833333333333329</v>
      </c>
      <c r="H212" s="308">
        <v>9.1833333333333336</v>
      </c>
      <c r="I212" s="308">
        <v>9.716666666666665</v>
      </c>
      <c r="J212" s="308">
        <v>10.083333333333334</v>
      </c>
      <c r="K212" s="268">
        <v>9.35</v>
      </c>
      <c r="L212" s="268">
        <v>8.4499999999999993</v>
      </c>
      <c r="M212" s="268">
        <v>4760.0060000000003</v>
      </c>
    </row>
    <row r="213" spans="1:13">
      <c r="A213" s="301">
        <v>204</v>
      </c>
      <c r="B213" s="268" t="s">
        <v>199</v>
      </c>
      <c r="C213" s="268">
        <v>544.29999999999995</v>
      </c>
      <c r="D213" s="308">
        <v>547.1</v>
      </c>
      <c r="E213" s="308">
        <v>538.20000000000005</v>
      </c>
      <c r="F213" s="308">
        <v>532.1</v>
      </c>
      <c r="G213" s="308">
        <v>523.20000000000005</v>
      </c>
      <c r="H213" s="308">
        <v>553.20000000000005</v>
      </c>
      <c r="I213" s="308">
        <v>562.09999999999991</v>
      </c>
      <c r="J213" s="308">
        <v>568.20000000000005</v>
      </c>
      <c r="K213" s="268">
        <v>556</v>
      </c>
      <c r="L213" s="268">
        <v>541</v>
      </c>
      <c r="M213" s="268">
        <v>14.923999999999999</v>
      </c>
    </row>
    <row r="214" spans="1:13">
      <c r="A214" s="301">
        <v>205</v>
      </c>
      <c r="B214" s="268" t="s">
        <v>569</v>
      </c>
      <c r="C214" s="268">
        <v>2191.6</v>
      </c>
      <c r="D214" s="308">
        <v>2185.5500000000002</v>
      </c>
      <c r="E214" s="308">
        <v>2171.1000000000004</v>
      </c>
      <c r="F214" s="308">
        <v>2150.6000000000004</v>
      </c>
      <c r="G214" s="308">
        <v>2136.1500000000005</v>
      </c>
      <c r="H214" s="308">
        <v>2206.0500000000002</v>
      </c>
      <c r="I214" s="308">
        <v>2220.5</v>
      </c>
      <c r="J214" s="308">
        <v>2241</v>
      </c>
      <c r="K214" s="268">
        <v>2200</v>
      </c>
      <c r="L214" s="268">
        <v>2165.0500000000002</v>
      </c>
      <c r="M214" s="268">
        <v>0.22922999999999999</v>
      </c>
    </row>
    <row r="215" spans="1:13">
      <c r="A215" s="301">
        <v>206</v>
      </c>
      <c r="B215" s="268" t="s">
        <v>200</v>
      </c>
      <c r="C215" s="308">
        <v>262.75</v>
      </c>
      <c r="D215" s="308">
        <v>255.48333333333335</v>
      </c>
      <c r="E215" s="308">
        <v>242.26666666666671</v>
      </c>
      <c r="F215" s="308">
        <v>221.78333333333336</v>
      </c>
      <c r="G215" s="308">
        <v>208.56666666666672</v>
      </c>
      <c r="H215" s="308">
        <v>275.9666666666667</v>
      </c>
      <c r="I215" s="308">
        <v>289.18333333333339</v>
      </c>
      <c r="J215" s="308">
        <v>309.66666666666669</v>
      </c>
      <c r="K215" s="308">
        <v>268.7</v>
      </c>
      <c r="L215" s="308">
        <v>235</v>
      </c>
      <c r="M215" s="308">
        <v>1303.6769300000001</v>
      </c>
    </row>
    <row r="216" spans="1:13">
      <c r="A216" s="301">
        <v>207</v>
      </c>
      <c r="B216" s="268" t="s">
        <v>201</v>
      </c>
      <c r="C216" s="308">
        <v>20.45</v>
      </c>
      <c r="D216" s="308">
        <v>20.916666666666668</v>
      </c>
      <c r="E216" s="308">
        <v>19.833333333333336</v>
      </c>
      <c r="F216" s="308">
        <v>19.216666666666669</v>
      </c>
      <c r="G216" s="308">
        <v>18.133333333333336</v>
      </c>
      <c r="H216" s="308">
        <v>21.533333333333335</v>
      </c>
      <c r="I216" s="308">
        <v>22.616666666666671</v>
      </c>
      <c r="J216" s="308">
        <v>23.233333333333334</v>
      </c>
      <c r="K216" s="308">
        <v>22</v>
      </c>
      <c r="L216" s="308">
        <v>20.3</v>
      </c>
      <c r="M216" s="308">
        <v>432.66944000000001</v>
      </c>
    </row>
    <row r="217" spans="1:13">
      <c r="A217" s="301">
        <v>208</v>
      </c>
      <c r="B217" s="268" t="s">
        <v>202</v>
      </c>
      <c r="C217" s="308">
        <v>160.25</v>
      </c>
      <c r="D217" s="308">
        <v>162.48333333333335</v>
      </c>
      <c r="E217" s="308">
        <v>156.16666666666669</v>
      </c>
      <c r="F217" s="308">
        <v>152.08333333333334</v>
      </c>
      <c r="G217" s="308">
        <v>145.76666666666668</v>
      </c>
      <c r="H217" s="308">
        <v>166.56666666666669</v>
      </c>
      <c r="I217" s="308">
        <v>172.88333333333335</v>
      </c>
      <c r="J217" s="308">
        <v>176.9666666666667</v>
      </c>
      <c r="K217" s="308">
        <v>168.8</v>
      </c>
      <c r="L217" s="308">
        <v>158.4</v>
      </c>
      <c r="M217" s="308">
        <v>236.6584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0"/>
      <c r="B1" s="58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7" t="s">
        <v>16</v>
      </c>
      <c r="B9" s="578" t="s">
        <v>18</v>
      </c>
      <c r="C9" s="576" t="s">
        <v>19</v>
      </c>
      <c r="D9" s="576" t="s">
        <v>20</v>
      </c>
      <c r="E9" s="576" t="s">
        <v>21</v>
      </c>
      <c r="F9" s="576"/>
      <c r="G9" s="576"/>
      <c r="H9" s="576" t="s">
        <v>22</v>
      </c>
      <c r="I9" s="576"/>
      <c r="J9" s="576"/>
      <c r="K9" s="274"/>
      <c r="L9" s="281"/>
      <c r="M9" s="282"/>
    </row>
    <row r="10" spans="1:15" ht="42.75" customHeight="1">
      <c r="A10" s="572"/>
      <c r="B10" s="574"/>
      <c r="C10" s="579" t="s">
        <v>23</v>
      </c>
      <c r="D10" s="57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20375.900000000001</v>
      </c>
      <c r="D11" s="279">
        <v>20299.283333333336</v>
      </c>
      <c r="E11" s="279">
        <v>20114.616666666672</v>
      </c>
      <c r="F11" s="279">
        <v>19853.333333333336</v>
      </c>
      <c r="G11" s="279">
        <v>19668.666666666672</v>
      </c>
      <c r="H11" s="279">
        <v>20560.566666666673</v>
      </c>
      <c r="I11" s="279">
        <v>20745.233333333337</v>
      </c>
      <c r="J11" s="279">
        <v>21006.516666666674</v>
      </c>
      <c r="K11" s="277">
        <v>20483.95</v>
      </c>
      <c r="L11" s="277">
        <v>20038</v>
      </c>
      <c r="M11" s="277">
        <v>4.3779999999999999E-2</v>
      </c>
    </row>
    <row r="12" spans="1:15" ht="12" customHeight="1">
      <c r="A12" s="268">
        <v>2</v>
      </c>
      <c r="B12" s="277" t="s">
        <v>803</v>
      </c>
      <c r="C12" s="278">
        <v>913.8</v>
      </c>
      <c r="D12" s="279">
        <v>915.93333333333339</v>
      </c>
      <c r="E12" s="279">
        <v>907.86666666666679</v>
      </c>
      <c r="F12" s="279">
        <v>901.93333333333339</v>
      </c>
      <c r="G12" s="279">
        <v>893.86666666666679</v>
      </c>
      <c r="H12" s="279">
        <v>921.86666666666679</v>
      </c>
      <c r="I12" s="279">
        <v>929.93333333333339</v>
      </c>
      <c r="J12" s="279">
        <v>935.86666666666679</v>
      </c>
      <c r="K12" s="277">
        <v>924</v>
      </c>
      <c r="L12" s="277">
        <v>910</v>
      </c>
      <c r="M12" s="277">
        <v>3.2713700000000001</v>
      </c>
    </row>
    <row r="13" spans="1:15" ht="12" customHeight="1">
      <c r="A13" s="268">
        <v>3</v>
      </c>
      <c r="B13" s="277" t="s">
        <v>294</v>
      </c>
      <c r="C13" s="278">
        <v>1291.55</v>
      </c>
      <c r="D13" s="279">
        <v>1288.8833333333334</v>
      </c>
      <c r="E13" s="279">
        <v>1271.7666666666669</v>
      </c>
      <c r="F13" s="279">
        <v>1251.9833333333333</v>
      </c>
      <c r="G13" s="279">
        <v>1234.8666666666668</v>
      </c>
      <c r="H13" s="279">
        <v>1308.666666666667</v>
      </c>
      <c r="I13" s="279">
        <v>1325.7833333333333</v>
      </c>
      <c r="J13" s="279">
        <v>1345.5666666666671</v>
      </c>
      <c r="K13" s="277">
        <v>1306</v>
      </c>
      <c r="L13" s="277">
        <v>1269.0999999999999</v>
      </c>
      <c r="M13" s="277">
        <v>3.8099699999999999</v>
      </c>
    </row>
    <row r="14" spans="1:15" ht="12" customHeight="1">
      <c r="A14" s="268">
        <v>4</v>
      </c>
      <c r="B14" s="277" t="s">
        <v>295</v>
      </c>
      <c r="C14" s="278">
        <v>15212.25</v>
      </c>
      <c r="D14" s="279">
        <v>15269.083333333334</v>
      </c>
      <c r="E14" s="279">
        <v>15118.166666666668</v>
      </c>
      <c r="F14" s="279">
        <v>15024.083333333334</v>
      </c>
      <c r="G14" s="279">
        <v>14873.166666666668</v>
      </c>
      <c r="H14" s="279">
        <v>15363.166666666668</v>
      </c>
      <c r="I14" s="279">
        <v>15514.083333333336</v>
      </c>
      <c r="J14" s="279">
        <v>15608.166666666668</v>
      </c>
      <c r="K14" s="277">
        <v>15420</v>
      </c>
      <c r="L14" s="277">
        <v>15175</v>
      </c>
      <c r="M14" s="277">
        <v>0.1024</v>
      </c>
    </row>
    <row r="15" spans="1:15" ht="12" customHeight="1">
      <c r="A15" s="268">
        <v>5</v>
      </c>
      <c r="B15" s="277" t="s">
        <v>227</v>
      </c>
      <c r="C15" s="278">
        <v>57.55</v>
      </c>
      <c r="D15" s="279">
        <v>58.033333333333331</v>
      </c>
      <c r="E15" s="279">
        <v>56.766666666666666</v>
      </c>
      <c r="F15" s="279">
        <v>55.983333333333334</v>
      </c>
      <c r="G15" s="279">
        <v>54.716666666666669</v>
      </c>
      <c r="H15" s="279">
        <v>58.816666666666663</v>
      </c>
      <c r="I15" s="279">
        <v>60.083333333333329</v>
      </c>
      <c r="J15" s="279">
        <v>60.86666666666666</v>
      </c>
      <c r="K15" s="277">
        <v>59.3</v>
      </c>
      <c r="L15" s="277">
        <v>57.25</v>
      </c>
      <c r="M15" s="277">
        <v>17.38316</v>
      </c>
    </row>
    <row r="16" spans="1:15" ht="12" customHeight="1">
      <c r="A16" s="268">
        <v>6</v>
      </c>
      <c r="B16" s="277" t="s">
        <v>228</v>
      </c>
      <c r="C16" s="278">
        <v>115.6</v>
      </c>
      <c r="D16" s="279">
        <v>116.83333333333333</v>
      </c>
      <c r="E16" s="279">
        <v>113.76666666666665</v>
      </c>
      <c r="F16" s="279">
        <v>111.93333333333332</v>
      </c>
      <c r="G16" s="279">
        <v>108.86666666666665</v>
      </c>
      <c r="H16" s="279">
        <v>118.66666666666666</v>
      </c>
      <c r="I16" s="279">
        <v>121.73333333333335</v>
      </c>
      <c r="J16" s="279">
        <v>123.56666666666666</v>
      </c>
      <c r="K16" s="277">
        <v>119.9</v>
      </c>
      <c r="L16" s="277">
        <v>115</v>
      </c>
      <c r="M16" s="277">
        <v>7.5401100000000003</v>
      </c>
    </row>
    <row r="17" spans="1:13" ht="12" customHeight="1">
      <c r="A17" s="268">
        <v>7</v>
      </c>
      <c r="B17" s="277" t="s">
        <v>38</v>
      </c>
      <c r="C17" s="278">
        <v>1287</v>
      </c>
      <c r="D17" s="279">
        <v>1295.1499999999999</v>
      </c>
      <c r="E17" s="279">
        <v>1276.8499999999997</v>
      </c>
      <c r="F17" s="279">
        <v>1266.6999999999998</v>
      </c>
      <c r="G17" s="279">
        <v>1248.3999999999996</v>
      </c>
      <c r="H17" s="279">
        <v>1305.2999999999997</v>
      </c>
      <c r="I17" s="279">
        <v>1323.6</v>
      </c>
      <c r="J17" s="279">
        <v>1333.7499999999998</v>
      </c>
      <c r="K17" s="277">
        <v>1313.45</v>
      </c>
      <c r="L17" s="277">
        <v>1285</v>
      </c>
      <c r="M17" s="277">
        <v>13.513339999999999</v>
      </c>
    </row>
    <row r="18" spans="1:13" ht="12" customHeight="1">
      <c r="A18" s="268">
        <v>8</v>
      </c>
      <c r="B18" s="277" t="s">
        <v>296</v>
      </c>
      <c r="C18" s="278">
        <v>148.9</v>
      </c>
      <c r="D18" s="279">
        <v>150.23333333333332</v>
      </c>
      <c r="E18" s="279">
        <v>146.71666666666664</v>
      </c>
      <c r="F18" s="279">
        <v>144.53333333333333</v>
      </c>
      <c r="G18" s="279">
        <v>141.01666666666665</v>
      </c>
      <c r="H18" s="279">
        <v>152.41666666666663</v>
      </c>
      <c r="I18" s="279">
        <v>155.93333333333334</v>
      </c>
      <c r="J18" s="279">
        <v>158.11666666666662</v>
      </c>
      <c r="K18" s="277">
        <v>153.75</v>
      </c>
      <c r="L18" s="277">
        <v>148.05000000000001</v>
      </c>
      <c r="M18" s="277">
        <v>10.380570000000001</v>
      </c>
    </row>
    <row r="19" spans="1:13" ht="12" customHeight="1">
      <c r="A19" s="268">
        <v>9</v>
      </c>
      <c r="B19" s="277" t="s">
        <v>297</v>
      </c>
      <c r="C19" s="278">
        <v>354.55</v>
      </c>
      <c r="D19" s="279">
        <v>355.39999999999992</v>
      </c>
      <c r="E19" s="279">
        <v>345.29999999999984</v>
      </c>
      <c r="F19" s="279">
        <v>336.0499999999999</v>
      </c>
      <c r="G19" s="279">
        <v>325.94999999999982</v>
      </c>
      <c r="H19" s="279">
        <v>364.64999999999986</v>
      </c>
      <c r="I19" s="279">
        <v>374.74999999999989</v>
      </c>
      <c r="J19" s="279">
        <v>383.99999999999989</v>
      </c>
      <c r="K19" s="277">
        <v>365.5</v>
      </c>
      <c r="L19" s="277">
        <v>346.15</v>
      </c>
      <c r="M19" s="277">
        <v>19.804939999999998</v>
      </c>
    </row>
    <row r="20" spans="1:13" ht="12" customHeight="1">
      <c r="A20" s="268">
        <v>10</v>
      </c>
      <c r="B20" s="277" t="s">
        <v>41</v>
      </c>
      <c r="C20" s="278">
        <v>315.14999999999998</v>
      </c>
      <c r="D20" s="279">
        <v>317.51666666666665</v>
      </c>
      <c r="E20" s="279">
        <v>310.5333333333333</v>
      </c>
      <c r="F20" s="279">
        <v>305.91666666666663</v>
      </c>
      <c r="G20" s="279">
        <v>298.93333333333328</v>
      </c>
      <c r="H20" s="279">
        <v>322.13333333333333</v>
      </c>
      <c r="I20" s="279">
        <v>329.11666666666667</v>
      </c>
      <c r="J20" s="279">
        <v>333.73333333333335</v>
      </c>
      <c r="K20" s="277">
        <v>324.5</v>
      </c>
      <c r="L20" s="277">
        <v>312.89999999999998</v>
      </c>
      <c r="M20" s="277">
        <v>39.052689999999998</v>
      </c>
    </row>
    <row r="21" spans="1:13" ht="12" customHeight="1">
      <c r="A21" s="268">
        <v>11</v>
      </c>
      <c r="B21" s="277" t="s">
        <v>43</v>
      </c>
      <c r="C21" s="278">
        <v>34.700000000000003</v>
      </c>
      <c r="D21" s="279">
        <v>35.033333333333339</v>
      </c>
      <c r="E21" s="279">
        <v>34.216666666666676</v>
      </c>
      <c r="F21" s="279">
        <v>33.733333333333334</v>
      </c>
      <c r="G21" s="279">
        <v>32.916666666666671</v>
      </c>
      <c r="H21" s="279">
        <v>35.51666666666668</v>
      </c>
      <c r="I21" s="279">
        <v>36.333333333333343</v>
      </c>
      <c r="J21" s="279">
        <v>36.816666666666684</v>
      </c>
      <c r="K21" s="277">
        <v>35.85</v>
      </c>
      <c r="L21" s="277">
        <v>34.549999999999997</v>
      </c>
      <c r="M21" s="277">
        <v>29.033090000000001</v>
      </c>
    </row>
    <row r="22" spans="1:13" ht="12" customHeight="1">
      <c r="A22" s="268">
        <v>12</v>
      </c>
      <c r="B22" s="277" t="s">
        <v>298</v>
      </c>
      <c r="C22" s="278">
        <v>246.5</v>
      </c>
      <c r="D22" s="279">
        <v>248.25</v>
      </c>
      <c r="E22" s="279">
        <v>243.95</v>
      </c>
      <c r="F22" s="279">
        <v>241.39999999999998</v>
      </c>
      <c r="G22" s="279">
        <v>237.09999999999997</v>
      </c>
      <c r="H22" s="279">
        <v>250.8</v>
      </c>
      <c r="I22" s="279">
        <v>255.10000000000002</v>
      </c>
      <c r="J22" s="279">
        <v>257.65000000000003</v>
      </c>
      <c r="K22" s="277">
        <v>252.55</v>
      </c>
      <c r="L22" s="277">
        <v>245.7</v>
      </c>
      <c r="M22" s="277">
        <v>1.1622300000000001</v>
      </c>
    </row>
    <row r="23" spans="1:13">
      <c r="A23" s="268">
        <v>13</v>
      </c>
      <c r="B23" s="277" t="s">
        <v>299</v>
      </c>
      <c r="C23" s="278">
        <v>163.19999999999999</v>
      </c>
      <c r="D23" s="279">
        <v>164.79999999999998</v>
      </c>
      <c r="E23" s="279">
        <v>160.59999999999997</v>
      </c>
      <c r="F23" s="279">
        <v>157.99999999999997</v>
      </c>
      <c r="G23" s="279">
        <v>153.79999999999995</v>
      </c>
      <c r="H23" s="279">
        <v>167.39999999999998</v>
      </c>
      <c r="I23" s="279">
        <v>171.59999999999997</v>
      </c>
      <c r="J23" s="279">
        <v>174.2</v>
      </c>
      <c r="K23" s="277">
        <v>169</v>
      </c>
      <c r="L23" s="277">
        <v>162.19999999999999</v>
      </c>
      <c r="M23" s="277">
        <v>0.92830000000000001</v>
      </c>
    </row>
    <row r="24" spans="1:13">
      <c r="A24" s="268">
        <v>14</v>
      </c>
      <c r="B24" s="277" t="s">
        <v>300</v>
      </c>
      <c r="C24" s="278">
        <v>180.8</v>
      </c>
      <c r="D24" s="279">
        <v>181.41666666666666</v>
      </c>
      <c r="E24" s="279">
        <v>177.93333333333331</v>
      </c>
      <c r="F24" s="279">
        <v>175.06666666666666</v>
      </c>
      <c r="G24" s="279">
        <v>171.58333333333331</v>
      </c>
      <c r="H24" s="279">
        <v>184.2833333333333</v>
      </c>
      <c r="I24" s="279">
        <v>187.76666666666665</v>
      </c>
      <c r="J24" s="279">
        <v>190.6333333333333</v>
      </c>
      <c r="K24" s="277">
        <v>184.9</v>
      </c>
      <c r="L24" s="277">
        <v>178.55</v>
      </c>
      <c r="M24" s="277">
        <v>2.89608</v>
      </c>
    </row>
    <row r="25" spans="1:13">
      <c r="A25" s="268">
        <v>15</v>
      </c>
      <c r="B25" s="277" t="s">
        <v>833</v>
      </c>
      <c r="C25" s="278">
        <v>1665.4</v>
      </c>
      <c r="D25" s="279">
        <v>1683.7833333333335</v>
      </c>
      <c r="E25" s="279">
        <v>1632.616666666667</v>
      </c>
      <c r="F25" s="279">
        <v>1599.8333333333335</v>
      </c>
      <c r="G25" s="279">
        <v>1548.666666666667</v>
      </c>
      <c r="H25" s="279">
        <v>1716.5666666666671</v>
      </c>
      <c r="I25" s="279">
        <v>1767.7333333333336</v>
      </c>
      <c r="J25" s="279">
        <v>1800.5166666666671</v>
      </c>
      <c r="K25" s="277">
        <v>1734.95</v>
      </c>
      <c r="L25" s="277">
        <v>1651</v>
      </c>
      <c r="M25" s="277">
        <v>0.34061000000000002</v>
      </c>
    </row>
    <row r="26" spans="1:13">
      <c r="A26" s="268">
        <v>16</v>
      </c>
      <c r="B26" s="277" t="s">
        <v>292</v>
      </c>
      <c r="C26" s="278">
        <v>1618.25</v>
      </c>
      <c r="D26" s="279">
        <v>1634.4166666666667</v>
      </c>
      <c r="E26" s="279">
        <v>1593.8333333333335</v>
      </c>
      <c r="F26" s="279">
        <v>1569.4166666666667</v>
      </c>
      <c r="G26" s="279">
        <v>1528.8333333333335</v>
      </c>
      <c r="H26" s="279">
        <v>1658.8333333333335</v>
      </c>
      <c r="I26" s="279">
        <v>1699.416666666667</v>
      </c>
      <c r="J26" s="279">
        <v>1723.8333333333335</v>
      </c>
      <c r="K26" s="277">
        <v>1675</v>
      </c>
      <c r="L26" s="277">
        <v>1610</v>
      </c>
      <c r="M26" s="277">
        <v>0.17659</v>
      </c>
    </row>
    <row r="27" spans="1:13">
      <c r="A27" s="268">
        <v>17</v>
      </c>
      <c r="B27" s="277" t="s">
        <v>229</v>
      </c>
      <c r="C27" s="278">
        <v>1350.55</v>
      </c>
      <c r="D27" s="279">
        <v>1353.7333333333333</v>
      </c>
      <c r="E27" s="279">
        <v>1332.1166666666668</v>
      </c>
      <c r="F27" s="279">
        <v>1313.6833333333334</v>
      </c>
      <c r="G27" s="279">
        <v>1292.0666666666668</v>
      </c>
      <c r="H27" s="279">
        <v>1372.1666666666667</v>
      </c>
      <c r="I27" s="279">
        <v>1393.7833333333331</v>
      </c>
      <c r="J27" s="279">
        <v>1412.2166666666667</v>
      </c>
      <c r="K27" s="277">
        <v>1375.35</v>
      </c>
      <c r="L27" s="277">
        <v>1335.3</v>
      </c>
      <c r="M27" s="277">
        <v>0.95450000000000002</v>
      </c>
    </row>
    <row r="28" spans="1:13">
      <c r="A28" s="268">
        <v>18</v>
      </c>
      <c r="B28" s="277" t="s">
        <v>301</v>
      </c>
      <c r="C28" s="278">
        <v>1865.65</v>
      </c>
      <c r="D28" s="279">
        <v>1871.2666666666667</v>
      </c>
      <c r="E28" s="279">
        <v>1845.5333333333333</v>
      </c>
      <c r="F28" s="279">
        <v>1825.4166666666667</v>
      </c>
      <c r="G28" s="279">
        <v>1799.6833333333334</v>
      </c>
      <c r="H28" s="279">
        <v>1891.3833333333332</v>
      </c>
      <c r="I28" s="279">
        <v>1917.1166666666663</v>
      </c>
      <c r="J28" s="279">
        <v>1937.2333333333331</v>
      </c>
      <c r="K28" s="277">
        <v>1897</v>
      </c>
      <c r="L28" s="277">
        <v>1851.15</v>
      </c>
      <c r="M28" s="277">
        <v>0.13178999999999999</v>
      </c>
    </row>
    <row r="29" spans="1:13">
      <c r="A29" s="268">
        <v>19</v>
      </c>
      <c r="B29" s="277" t="s">
        <v>230</v>
      </c>
      <c r="C29" s="278">
        <v>2536.25</v>
      </c>
      <c r="D29" s="279">
        <v>2518.5666666666666</v>
      </c>
      <c r="E29" s="279">
        <v>2494.1333333333332</v>
      </c>
      <c r="F29" s="279">
        <v>2452.0166666666664</v>
      </c>
      <c r="G29" s="279">
        <v>2427.583333333333</v>
      </c>
      <c r="H29" s="279">
        <v>2560.6833333333334</v>
      </c>
      <c r="I29" s="279">
        <v>2585.1166666666668</v>
      </c>
      <c r="J29" s="279">
        <v>2627.2333333333336</v>
      </c>
      <c r="K29" s="277">
        <v>2543</v>
      </c>
      <c r="L29" s="277">
        <v>2476.4499999999998</v>
      </c>
      <c r="M29" s="277">
        <v>3.4426999999999999</v>
      </c>
    </row>
    <row r="30" spans="1:13">
      <c r="A30" s="268">
        <v>20</v>
      </c>
      <c r="B30" s="277" t="s">
        <v>303</v>
      </c>
      <c r="C30" s="278">
        <v>91.35</v>
      </c>
      <c r="D30" s="279">
        <v>92.683333333333337</v>
      </c>
      <c r="E30" s="279">
        <v>89.666666666666671</v>
      </c>
      <c r="F30" s="279">
        <v>87.983333333333334</v>
      </c>
      <c r="G30" s="279">
        <v>84.966666666666669</v>
      </c>
      <c r="H30" s="279">
        <v>94.366666666666674</v>
      </c>
      <c r="I30" s="279">
        <v>97.383333333333326</v>
      </c>
      <c r="J30" s="279">
        <v>99.066666666666677</v>
      </c>
      <c r="K30" s="277">
        <v>95.7</v>
      </c>
      <c r="L30" s="277">
        <v>91</v>
      </c>
      <c r="M30" s="277">
        <v>1.08172</v>
      </c>
    </row>
    <row r="31" spans="1:13">
      <c r="A31" s="268">
        <v>21</v>
      </c>
      <c r="B31" s="277" t="s">
        <v>45</v>
      </c>
      <c r="C31" s="278">
        <v>680.6</v>
      </c>
      <c r="D31" s="279">
        <v>687.18333333333339</v>
      </c>
      <c r="E31" s="279">
        <v>670.36666666666679</v>
      </c>
      <c r="F31" s="279">
        <v>660.13333333333344</v>
      </c>
      <c r="G31" s="279">
        <v>643.31666666666683</v>
      </c>
      <c r="H31" s="279">
        <v>697.41666666666674</v>
      </c>
      <c r="I31" s="279">
        <v>714.23333333333335</v>
      </c>
      <c r="J31" s="279">
        <v>724.4666666666667</v>
      </c>
      <c r="K31" s="277">
        <v>704</v>
      </c>
      <c r="L31" s="277">
        <v>676.95</v>
      </c>
      <c r="M31" s="277">
        <v>10.88457</v>
      </c>
    </row>
    <row r="32" spans="1:13">
      <c r="A32" s="268">
        <v>22</v>
      </c>
      <c r="B32" s="277" t="s">
        <v>304</v>
      </c>
      <c r="C32" s="278">
        <v>1496.65</v>
      </c>
      <c r="D32" s="279">
        <v>1507.8833333333332</v>
      </c>
      <c r="E32" s="279">
        <v>1476.7666666666664</v>
      </c>
      <c r="F32" s="279">
        <v>1456.8833333333332</v>
      </c>
      <c r="G32" s="279">
        <v>1425.7666666666664</v>
      </c>
      <c r="H32" s="279">
        <v>1527.7666666666664</v>
      </c>
      <c r="I32" s="279">
        <v>1558.8833333333332</v>
      </c>
      <c r="J32" s="279">
        <v>1578.7666666666664</v>
      </c>
      <c r="K32" s="277">
        <v>1539</v>
      </c>
      <c r="L32" s="277">
        <v>1488</v>
      </c>
      <c r="M32" s="277">
        <v>0.33698</v>
      </c>
    </row>
    <row r="33" spans="1:13">
      <c r="A33" s="268">
        <v>23</v>
      </c>
      <c r="B33" s="277" t="s">
        <v>46</v>
      </c>
      <c r="C33" s="278">
        <v>188.65</v>
      </c>
      <c r="D33" s="279">
        <v>189.86666666666665</v>
      </c>
      <c r="E33" s="279">
        <v>186.48333333333329</v>
      </c>
      <c r="F33" s="279">
        <v>184.31666666666663</v>
      </c>
      <c r="G33" s="279">
        <v>180.93333333333328</v>
      </c>
      <c r="H33" s="279">
        <v>192.0333333333333</v>
      </c>
      <c r="I33" s="279">
        <v>195.41666666666669</v>
      </c>
      <c r="J33" s="279">
        <v>197.58333333333331</v>
      </c>
      <c r="K33" s="277">
        <v>193.25</v>
      </c>
      <c r="L33" s="277">
        <v>187.7</v>
      </c>
      <c r="M33" s="277">
        <v>45.212899999999998</v>
      </c>
    </row>
    <row r="34" spans="1:13">
      <c r="A34" s="268">
        <v>24</v>
      </c>
      <c r="B34" s="277" t="s">
        <v>293</v>
      </c>
      <c r="C34" s="278">
        <v>1738.3</v>
      </c>
      <c r="D34" s="279">
        <v>1738.7166666666665</v>
      </c>
      <c r="E34" s="279">
        <v>1719.583333333333</v>
      </c>
      <c r="F34" s="279">
        <v>1700.8666666666666</v>
      </c>
      <c r="G34" s="279">
        <v>1681.7333333333331</v>
      </c>
      <c r="H34" s="279">
        <v>1757.4333333333329</v>
      </c>
      <c r="I34" s="279">
        <v>1776.5666666666666</v>
      </c>
      <c r="J34" s="279">
        <v>1795.2833333333328</v>
      </c>
      <c r="K34" s="277">
        <v>1757.85</v>
      </c>
      <c r="L34" s="277">
        <v>1720</v>
      </c>
      <c r="M34" s="277">
        <v>0.18071999999999999</v>
      </c>
    </row>
    <row r="35" spans="1:13">
      <c r="A35" s="268">
        <v>25</v>
      </c>
      <c r="B35" s="277" t="s">
        <v>302</v>
      </c>
      <c r="C35" s="278">
        <v>945.9</v>
      </c>
      <c r="D35" s="279">
        <v>950.33333333333337</v>
      </c>
      <c r="E35" s="279">
        <v>935.66666666666674</v>
      </c>
      <c r="F35" s="279">
        <v>925.43333333333339</v>
      </c>
      <c r="G35" s="279">
        <v>910.76666666666677</v>
      </c>
      <c r="H35" s="279">
        <v>960.56666666666672</v>
      </c>
      <c r="I35" s="279">
        <v>975.23333333333346</v>
      </c>
      <c r="J35" s="279">
        <v>985.4666666666667</v>
      </c>
      <c r="K35" s="277">
        <v>965</v>
      </c>
      <c r="L35" s="277">
        <v>940.1</v>
      </c>
      <c r="M35" s="277">
        <v>2.2322899999999999</v>
      </c>
    </row>
    <row r="36" spans="1:13">
      <c r="A36" s="268">
        <v>26</v>
      </c>
      <c r="B36" s="277" t="s">
        <v>47</v>
      </c>
      <c r="C36" s="278">
        <v>1465.25</v>
      </c>
      <c r="D36" s="279">
        <v>1458.3999999999999</v>
      </c>
      <c r="E36" s="279">
        <v>1446.9499999999998</v>
      </c>
      <c r="F36" s="279">
        <v>1428.6499999999999</v>
      </c>
      <c r="G36" s="279">
        <v>1417.1999999999998</v>
      </c>
      <c r="H36" s="279">
        <v>1476.6999999999998</v>
      </c>
      <c r="I36" s="279">
        <v>1488.15</v>
      </c>
      <c r="J36" s="279">
        <v>1506.4499999999998</v>
      </c>
      <c r="K36" s="277">
        <v>1469.85</v>
      </c>
      <c r="L36" s="277">
        <v>1440.1</v>
      </c>
      <c r="M36" s="277">
        <v>8.2119900000000001</v>
      </c>
    </row>
    <row r="37" spans="1:13">
      <c r="A37" s="268">
        <v>27</v>
      </c>
      <c r="B37" s="277" t="s">
        <v>48</v>
      </c>
      <c r="C37" s="278">
        <v>112.15</v>
      </c>
      <c r="D37" s="279">
        <v>112.45</v>
      </c>
      <c r="E37" s="279">
        <v>110.10000000000001</v>
      </c>
      <c r="F37" s="279">
        <v>108.05000000000001</v>
      </c>
      <c r="G37" s="279">
        <v>105.70000000000002</v>
      </c>
      <c r="H37" s="279">
        <v>114.5</v>
      </c>
      <c r="I37" s="279">
        <v>116.85</v>
      </c>
      <c r="J37" s="279">
        <v>118.89999999999999</v>
      </c>
      <c r="K37" s="277">
        <v>114.8</v>
      </c>
      <c r="L37" s="277">
        <v>110.4</v>
      </c>
      <c r="M37" s="277">
        <v>75.13279</v>
      </c>
    </row>
    <row r="38" spans="1:13">
      <c r="A38" s="268">
        <v>28</v>
      </c>
      <c r="B38" s="277" t="s">
        <v>305</v>
      </c>
      <c r="C38" s="278">
        <v>141.75</v>
      </c>
      <c r="D38" s="279">
        <v>141.75</v>
      </c>
      <c r="E38" s="279">
        <v>141.75</v>
      </c>
      <c r="F38" s="279">
        <v>141.75</v>
      </c>
      <c r="G38" s="279">
        <v>141.75</v>
      </c>
      <c r="H38" s="279">
        <v>141.75</v>
      </c>
      <c r="I38" s="279">
        <v>141.75</v>
      </c>
      <c r="J38" s="279">
        <v>141.75</v>
      </c>
      <c r="K38" s="277">
        <v>141.75</v>
      </c>
      <c r="L38" s="277">
        <v>141.75</v>
      </c>
      <c r="M38" s="277">
        <v>0.52834000000000003</v>
      </c>
    </row>
    <row r="39" spans="1:13">
      <c r="A39" s="268">
        <v>29</v>
      </c>
      <c r="B39" s="277" t="s">
        <v>938</v>
      </c>
      <c r="C39" s="278">
        <v>164.1</v>
      </c>
      <c r="D39" s="279">
        <v>165.76666666666668</v>
      </c>
      <c r="E39" s="279">
        <v>158.88333333333335</v>
      </c>
      <c r="F39" s="279">
        <v>153.66666666666669</v>
      </c>
      <c r="G39" s="279">
        <v>146.78333333333336</v>
      </c>
      <c r="H39" s="279">
        <v>170.98333333333335</v>
      </c>
      <c r="I39" s="279">
        <v>177.86666666666667</v>
      </c>
      <c r="J39" s="279">
        <v>183.08333333333334</v>
      </c>
      <c r="K39" s="277">
        <v>172.65</v>
      </c>
      <c r="L39" s="277">
        <v>160.55000000000001</v>
      </c>
      <c r="M39" s="277">
        <v>0.20469999999999999</v>
      </c>
    </row>
    <row r="40" spans="1:13">
      <c r="A40" s="268">
        <v>30</v>
      </c>
      <c r="B40" s="277" t="s">
        <v>306</v>
      </c>
      <c r="C40" s="278">
        <v>57.45</v>
      </c>
      <c r="D40" s="279">
        <v>58.800000000000004</v>
      </c>
      <c r="E40" s="279">
        <v>55.650000000000006</v>
      </c>
      <c r="F40" s="279">
        <v>53.85</v>
      </c>
      <c r="G40" s="279">
        <v>50.7</v>
      </c>
      <c r="H40" s="279">
        <v>60.600000000000009</v>
      </c>
      <c r="I40" s="279">
        <v>63.75</v>
      </c>
      <c r="J40" s="279">
        <v>65.550000000000011</v>
      </c>
      <c r="K40" s="277">
        <v>61.95</v>
      </c>
      <c r="L40" s="277">
        <v>57</v>
      </c>
      <c r="M40" s="277">
        <v>23.495259999999998</v>
      </c>
    </row>
    <row r="41" spans="1:13">
      <c r="A41" s="268">
        <v>31</v>
      </c>
      <c r="B41" s="277" t="s">
        <v>49</v>
      </c>
      <c r="C41" s="278">
        <v>49.3</v>
      </c>
      <c r="D41" s="279">
        <v>49.766666666666673</v>
      </c>
      <c r="E41" s="279">
        <v>48.533333333333346</v>
      </c>
      <c r="F41" s="279">
        <v>47.766666666666673</v>
      </c>
      <c r="G41" s="279">
        <v>46.533333333333346</v>
      </c>
      <c r="H41" s="279">
        <v>50.533333333333346</v>
      </c>
      <c r="I41" s="279">
        <v>51.76666666666668</v>
      </c>
      <c r="J41" s="279">
        <v>52.533333333333346</v>
      </c>
      <c r="K41" s="277">
        <v>51</v>
      </c>
      <c r="L41" s="277">
        <v>49</v>
      </c>
      <c r="M41" s="277">
        <v>268.06871999999998</v>
      </c>
    </row>
    <row r="42" spans="1:13">
      <c r="A42" s="268">
        <v>32</v>
      </c>
      <c r="B42" s="277" t="s">
        <v>51</v>
      </c>
      <c r="C42" s="278">
        <v>1671.65</v>
      </c>
      <c r="D42" s="279">
        <v>1682.8500000000001</v>
      </c>
      <c r="E42" s="279">
        <v>1652.1000000000004</v>
      </c>
      <c r="F42" s="279">
        <v>1632.5500000000002</v>
      </c>
      <c r="G42" s="279">
        <v>1601.8000000000004</v>
      </c>
      <c r="H42" s="279">
        <v>1702.4000000000003</v>
      </c>
      <c r="I42" s="279">
        <v>1733.1499999999999</v>
      </c>
      <c r="J42" s="279">
        <v>1752.7000000000003</v>
      </c>
      <c r="K42" s="277">
        <v>1713.6</v>
      </c>
      <c r="L42" s="277">
        <v>1663.3</v>
      </c>
      <c r="M42" s="277">
        <v>16.11411</v>
      </c>
    </row>
    <row r="43" spans="1:13">
      <c r="A43" s="268">
        <v>33</v>
      </c>
      <c r="B43" s="277" t="s">
        <v>307</v>
      </c>
      <c r="C43" s="278">
        <v>131.65</v>
      </c>
      <c r="D43" s="279">
        <v>128.71666666666667</v>
      </c>
      <c r="E43" s="279">
        <v>124.13333333333333</v>
      </c>
      <c r="F43" s="279">
        <v>116.61666666666666</v>
      </c>
      <c r="G43" s="279">
        <v>112.03333333333332</v>
      </c>
      <c r="H43" s="279">
        <v>136.23333333333335</v>
      </c>
      <c r="I43" s="279">
        <v>140.81666666666666</v>
      </c>
      <c r="J43" s="279">
        <v>148.33333333333334</v>
      </c>
      <c r="K43" s="277">
        <v>133.30000000000001</v>
      </c>
      <c r="L43" s="277">
        <v>121.2</v>
      </c>
      <c r="M43" s="277">
        <v>15.997389999999999</v>
      </c>
    </row>
    <row r="44" spans="1:13">
      <c r="A44" s="268">
        <v>34</v>
      </c>
      <c r="B44" s="277" t="s">
        <v>309</v>
      </c>
      <c r="C44" s="278">
        <v>929.15</v>
      </c>
      <c r="D44" s="279">
        <v>927.35</v>
      </c>
      <c r="E44" s="279">
        <v>914.80000000000007</v>
      </c>
      <c r="F44" s="279">
        <v>900.45</v>
      </c>
      <c r="G44" s="279">
        <v>887.90000000000009</v>
      </c>
      <c r="H44" s="279">
        <v>941.7</v>
      </c>
      <c r="I44" s="279">
        <v>954.25</v>
      </c>
      <c r="J44" s="279">
        <v>968.6</v>
      </c>
      <c r="K44" s="277">
        <v>939.9</v>
      </c>
      <c r="L44" s="277">
        <v>913</v>
      </c>
      <c r="M44" s="277">
        <v>0.99639999999999995</v>
      </c>
    </row>
    <row r="45" spans="1:13">
      <c r="A45" s="268">
        <v>35</v>
      </c>
      <c r="B45" s="277" t="s">
        <v>308</v>
      </c>
      <c r="C45" s="278">
        <v>3285.2</v>
      </c>
      <c r="D45" s="279">
        <v>3302.1333333333332</v>
      </c>
      <c r="E45" s="279">
        <v>3260.0666666666666</v>
      </c>
      <c r="F45" s="279">
        <v>3234.9333333333334</v>
      </c>
      <c r="G45" s="279">
        <v>3192.8666666666668</v>
      </c>
      <c r="H45" s="279">
        <v>3327.2666666666664</v>
      </c>
      <c r="I45" s="279">
        <v>3369.333333333333</v>
      </c>
      <c r="J45" s="279">
        <v>3394.4666666666662</v>
      </c>
      <c r="K45" s="277">
        <v>3344.2</v>
      </c>
      <c r="L45" s="277">
        <v>3277</v>
      </c>
      <c r="M45" s="277">
        <v>0.19309000000000001</v>
      </c>
    </row>
    <row r="46" spans="1:13">
      <c r="A46" s="268">
        <v>36</v>
      </c>
      <c r="B46" s="277" t="s">
        <v>310</v>
      </c>
      <c r="C46" s="278">
        <v>4622</v>
      </c>
      <c r="D46" s="279">
        <v>4636.666666666667</v>
      </c>
      <c r="E46" s="279">
        <v>4600.3333333333339</v>
      </c>
      <c r="F46" s="279">
        <v>4578.666666666667</v>
      </c>
      <c r="G46" s="279">
        <v>4542.3333333333339</v>
      </c>
      <c r="H46" s="279">
        <v>4658.3333333333339</v>
      </c>
      <c r="I46" s="279">
        <v>4694.6666666666679</v>
      </c>
      <c r="J46" s="279">
        <v>4716.3333333333339</v>
      </c>
      <c r="K46" s="277">
        <v>4673</v>
      </c>
      <c r="L46" s="277">
        <v>4615</v>
      </c>
      <c r="M46" s="277">
        <v>0.22166</v>
      </c>
    </row>
    <row r="47" spans="1:13">
      <c r="A47" s="268">
        <v>37</v>
      </c>
      <c r="B47" s="277" t="s">
        <v>226</v>
      </c>
      <c r="C47" s="278">
        <v>630</v>
      </c>
      <c r="D47" s="279">
        <v>632.26666666666665</v>
      </c>
      <c r="E47" s="279">
        <v>619.73333333333335</v>
      </c>
      <c r="F47" s="279">
        <v>609.4666666666667</v>
      </c>
      <c r="G47" s="279">
        <v>596.93333333333339</v>
      </c>
      <c r="H47" s="279">
        <v>642.5333333333333</v>
      </c>
      <c r="I47" s="279">
        <v>655.06666666666661</v>
      </c>
      <c r="J47" s="279">
        <v>665.33333333333326</v>
      </c>
      <c r="K47" s="277">
        <v>644.79999999999995</v>
      </c>
      <c r="L47" s="277">
        <v>622</v>
      </c>
      <c r="M47" s="277">
        <v>6.18743</v>
      </c>
    </row>
    <row r="48" spans="1:13">
      <c r="A48" s="268">
        <v>38</v>
      </c>
      <c r="B48" s="277" t="s">
        <v>53</v>
      </c>
      <c r="C48" s="278">
        <v>840.05</v>
      </c>
      <c r="D48" s="279">
        <v>832.08333333333337</v>
      </c>
      <c r="E48" s="279">
        <v>818.2166666666667</v>
      </c>
      <c r="F48" s="279">
        <v>796.38333333333333</v>
      </c>
      <c r="G48" s="279">
        <v>782.51666666666665</v>
      </c>
      <c r="H48" s="279">
        <v>853.91666666666674</v>
      </c>
      <c r="I48" s="279">
        <v>867.7833333333333</v>
      </c>
      <c r="J48" s="279">
        <v>889.61666666666679</v>
      </c>
      <c r="K48" s="277">
        <v>845.95</v>
      </c>
      <c r="L48" s="277">
        <v>810.25</v>
      </c>
      <c r="M48" s="277">
        <v>46.613939999999999</v>
      </c>
    </row>
    <row r="49" spans="1:13">
      <c r="A49" s="268">
        <v>39</v>
      </c>
      <c r="B49" s="277" t="s">
        <v>311</v>
      </c>
      <c r="C49" s="278">
        <v>442.3</v>
      </c>
      <c r="D49" s="279">
        <v>449.75</v>
      </c>
      <c r="E49" s="279">
        <v>431.55</v>
      </c>
      <c r="F49" s="279">
        <v>420.8</v>
      </c>
      <c r="G49" s="279">
        <v>402.6</v>
      </c>
      <c r="H49" s="279">
        <v>460.5</v>
      </c>
      <c r="I49" s="279">
        <v>478.70000000000005</v>
      </c>
      <c r="J49" s="279">
        <v>489.45</v>
      </c>
      <c r="K49" s="277">
        <v>467.95</v>
      </c>
      <c r="L49" s="277">
        <v>439</v>
      </c>
      <c r="M49" s="277">
        <v>6.0127100000000002</v>
      </c>
    </row>
    <row r="50" spans="1:13">
      <c r="A50" s="268">
        <v>40</v>
      </c>
      <c r="B50" s="277" t="s">
        <v>55</v>
      </c>
      <c r="C50" s="278">
        <v>426.65</v>
      </c>
      <c r="D50" s="279">
        <v>431.2833333333333</v>
      </c>
      <c r="E50" s="279">
        <v>418.11666666666662</v>
      </c>
      <c r="F50" s="279">
        <v>409.58333333333331</v>
      </c>
      <c r="G50" s="279">
        <v>396.41666666666663</v>
      </c>
      <c r="H50" s="279">
        <v>439.81666666666661</v>
      </c>
      <c r="I50" s="279">
        <v>452.98333333333335</v>
      </c>
      <c r="J50" s="279">
        <v>461.51666666666659</v>
      </c>
      <c r="K50" s="277">
        <v>444.45</v>
      </c>
      <c r="L50" s="277">
        <v>422.75</v>
      </c>
      <c r="M50" s="277">
        <v>432.50556999999998</v>
      </c>
    </row>
    <row r="51" spans="1:13">
      <c r="A51" s="268">
        <v>41</v>
      </c>
      <c r="B51" s="277" t="s">
        <v>56</v>
      </c>
      <c r="C51" s="278">
        <v>2942.05</v>
      </c>
      <c r="D51" s="279">
        <v>2932.35</v>
      </c>
      <c r="E51" s="279">
        <v>2909.7</v>
      </c>
      <c r="F51" s="279">
        <v>2877.35</v>
      </c>
      <c r="G51" s="279">
        <v>2854.7</v>
      </c>
      <c r="H51" s="279">
        <v>2964.7</v>
      </c>
      <c r="I51" s="279">
        <v>2987.3500000000004</v>
      </c>
      <c r="J51" s="279">
        <v>3019.7</v>
      </c>
      <c r="K51" s="277">
        <v>2955</v>
      </c>
      <c r="L51" s="277">
        <v>2900</v>
      </c>
      <c r="M51" s="277">
        <v>9.0535099999999993</v>
      </c>
    </row>
    <row r="52" spans="1:13">
      <c r="A52" s="268">
        <v>42</v>
      </c>
      <c r="B52" s="277" t="s">
        <v>315</v>
      </c>
      <c r="C52" s="278">
        <v>150.4</v>
      </c>
      <c r="D52" s="279">
        <v>152.4</v>
      </c>
      <c r="E52" s="279">
        <v>146</v>
      </c>
      <c r="F52" s="279">
        <v>141.6</v>
      </c>
      <c r="G52" s="279">
        <v>135.19999999999999</v>
      </c>
      <c r="H52" s="279">
        <v>156.80000000000001</v>
      </c>
      <c r="I52" s="279">
        <v>163.20000000000005</v>
      </c>
      <c r="J52" s="279">
        <v>167.60000000000002</v>
      </c>
      <c r="K52" s="277">
        <v>158.80000000000001</v>
      </c>
      <c r="L52" s="277">
        <v>148</v>
      </c>
      <c r="M52" s="277">
        <v>10.04768</v>
      </c>
    </row>
    <row r="53" spans="1:13">
      <c r="A53" s="268">
        <v>43</v>
      </c>
      <c r="B53" s="277" t="s">
        <v>316</v>
      </c>
      <c r="C53" s="278">
        <v>386</v>
      </c>
      <c r="D53" s="279">
        <v>387.8</v>
      </c>
      <c r="E53" s="279">
        <v>382.20000000000005</v>
      </c>
      <c r="F53" s="279">
        <v>378.40000000000003</v>
      </c>
      <c r="G53" s="279">
        <v>372.80000000000007</v>
      </c>
      <c r="H53" s="279">
        <v>391.6</v>
      </c>
      <c r="I53" s="279">
        <v>397.20000000000005</v>
      </c>
      <c r="J53" s="279">
        <v>401</v>
      </c>
      <c r="K53" s="277">
        <v>393.4</v>
      </c>
      <c r="L53" s="277">
        <v>384</v>
      </c>
      <c r="M53" s="277">
        <v>1.1518999999999999</v>
      </c>
    </row>
    <row r="54" spans="1:13">
      <c r="A54" s="268">
        <v>44</v>
      </c>
      <c r="B54" s="277" t="s">
        <v>58</v>
      </c>
      <c r="C54" s="278">
        <v>6168.45</v>
      </c>
      <c r="D54" s="279">
        <v>6237.0999999999995</v>
      </c>
      <c r="E54" s="279">
        <v>6034.3499999999985</v>
      </c>
      <c r="F54" s="279">
        <v>5900.2499999999991</v>
      </c>
      <c r="G54" s="279">
        <v>5697.4999999999982</v>
      </c>
      <c r="H54" s="279">
        <v>6371.1999999999989</v>
      </c>
      <c r="I54" s="279">
        <v>6573.9500000000007</v>
      </c>
      <c r="J54" s="279">
        <v>6708.0499999999993</v>
      </c>
      <c r="K54" s="277">
        <v>6439.85</v>
      </c>
      <c r="L54" s="277">
        <v>6103</v>
      </c>
      <c r="M54" s="277">
        <v>9.8139400000000006</v>
      </c>
    </row>
    <row r="55" spans="1:13">
      <c r="A55" s="268">
        <v>45</v>
      </c>
      <c r="B55" s="277" t="s">
        <v>232</v>
      </c>
      <c r="C55" s="278">
        <v>2606.25</v>
      </c>
      <c r="D55" s="279">
        <v>2630.4</v>
      </c>
      <c r="E55" s="279">
        <v>2575.8500000000004</v>
      </c>
      <c r="F55" s="279">
        <v>2545.4500000000003</v>
      </c>
      <c r="G55" s="279">
        <v>2490.9000000000005</v>
      </c>
      <c r="H55" s="279">
        <v>2660.8</v>
      </c>
      <c r="I55" s="279">
        <v>2715.3500000000004</v>
      </c>
      <c r="J55" s="279">
        <v>2745.75</v>
      </c>
      <c r="K55" s="277">
        <v>2684.95</v>
      </c>
      <c r="L55" s="277">
        <v>2600</v>
      </c>
      <c r="M55" s="277">
        <v>0.82215000000000005</v>
      </c>
    </row>
    <row r="56" spans="1:13">
      <c r="A56" s="268">
        <v>46</v>
      </c>
      <c r="B56" s="277" t="s">
        <v>59</v>
      </c>
      <c r="C56" s="278">
        <v>3149.25</v>
      </c>
      <c r="D56" s="279">
        <v>3189.7333333333336</v>
      </c>
      <c r="E56" s="279">
        <v>3081.7666666666673</v>
      </c>
      <c r="F56" s="279">
        <v>3014.2833333333338</v>
      </c>
      <c r="G56" s="279">
        <v>2906.3166666666675</v>
      </c>
      <c r="H56" s="279">
        <v>3257.2166666666672</v>
      </c>
      <c r="I56" s="279">
        <v>3365.1833333333334</v>
      </c>
      <c r="J56" s="279">
        <v>3432.666666666667</v>
      </c>
      <c r="K56" s="277">
        <v>3297.7</v>
      </c>
      <c r="L56" s="277">
        <v>3122.25</v>
      </c>
      <c r="M56" s="277">
        <v>109.80342</v>
      </c>
    </row>
    <row r="57" spans="1:13">
      <c r="A57" s="268">
        <v>47</v>
      </c>
      <c r="B57" s="277" t="s">
        <v>60</v>
      </c>
      <c r="C57" s="278">
        <v>1248.8</v>
      </c>
      <c r="D57" s="279">
        <v>1254.6833333333334</v>
      </c>
      <c r="E57" s="279">
        <v>1237.1166666666668</v>
      </c>
      <c r="F57" s="279">
        <v>1225.4333333333334</v>
      </c>
      <c r="G57" s="279">
        <v>1207.8666666666668</v>
      </c>
      <c r="H57" s="279">
        <v>1266.3666666666668</v>
      </c>
      <c r="I57" s="279">
        <v>1283.9333333333334</v>
      </c>
      <c r="J57" s="279">
        <v>1295.6166666666668</v>
      </c>
      <c r="K57" s="277">
        <v>1272.25</v>
      </c>
      <c r="L57" s="277">
        <v>1243</v>
      </c>
      <c r="M57" s="277">
        <v>4.8110099999999996</v>
      </c>
    </row>
    <row r="58" spans="1:13">
      <c r="A58" s="268">
        <v>48</v>
      </c>
      <c r="B58" s="277" t="s">
        <v>317</v>
      </c>
      <c r="C58" s="278">
        <v>107.15</v>
      </c>
      <c r="D58" s="279">
        <v>107.78333333333335</v>
      </c>
      <c r="E58" s="279">
        <v>106.06666666666669</v>
      </c>
      <c r="F58" s="279">
        <v>104.98333333333335</v>
      </c>
      <c r="G58" s="279">
        <v>103.26666666666669</v>
      </c>
      <c r="H58" s="279">
        <v>108.86666666666669</v>
      </c>
      <c r="I58" s="279">
        <v>110.58333333333336</v>
      </c>
      <c r="J58" s="279">
        <v>111.66666666666669</v>
      </c>
      <c r="K58" s="277">
        <v>109.5</v>
      </c>
      <c r="L58" s="277">
        <v>106.7</v>
      </c>
      <c r="M58" s="277">
        <v>1.12477</v>
      </c>
    </row>
    <row r="59" spans="1:13">
      <c r="A59" s="268">
        <v>49</v>
      </c>
      <c r="B59" s="277" t="s">
        <v>318</v>
      </c>
      <c r="C59" s="278">
        <v>124.8</v>
      </c>
      <c r="D59" s="279">
        <v>126.10000000000001</v>
      </c>
      <c r="E59" s="279">
        <v>122.70000000000002</v>
      </c>
      <c r="F59" s="279">
        <v>120.60000000000001</v>
      </c>
      <c r="G59" s="279">
        <v>117.20000000000002</v>
      </c>
      <c r="H59" s="279">
        <v>128.20000000000002</v>
      </c>
      <c r="I59" s="279">
        <v>131.60000000000002</v>
      </c>
      <c r="J59" s="279">
        <v>133.70000000000002</v>
      </c>
      <c r="K59" s="277">
        <v>129.5</v>
      </c>
      <c r="L59" s="277">
        <v>124</v>
      </c>
      <c r="M59" s="277">
        <v>13.95241</v>
      </c>
    </row>
    <row r="60" spans="1:13" ht="12" customHeight="1">
      <c r="A60" s="268">
        <v>50</v>
      </c>
      <c r="B60" s="277" t="s">
        <v>233</v>
      </c>
      <c r="C60" s="278">
        <v>349.4</v>
      </c>
      <c r="D60" s="279">
        <v>354.93333333333334</v>
      </c>
      <c r="E60" s="279">
        <v>339.86666666666667</v>
      </c>
      <c r="F60" s="279">
        <v>330.33333333333331</v>
      </c>
      <c r="G60" s="279">
        <v>315.26666666666665</v>
      </c>
      <c r="H60" s="279">
        <v>364.4666666666667</v>
      </c>
      <c r="I60" s="279">
        <v>379.53333333333342</v>
      </c>
      <c r="J60" s="279">
        <v>389.06666666666672</v>
      </c>
      <c r="K60" s="277">
        <v>370</v>
      </c>
      <c r="L60" s="277">
        <v>345.4</v>
      </c>
      <c r="M60" s="277">
        <v>212.4967</v>
      </c>
    </row>
    <row r="61" spans="1:13">
      <c r="A61" s="268">
        <v>51</v>
      </c>
      <c r="B61" s="277" t="s">
        <v>61</v>
      </c>
      <c r="C61" s="278">
        <v>47.55</v>
      </c>
      <c r="D61" s="279">
        <v>48.216666666666661</v>
      </c>
      <c r="E61" s="279">
        <v>46.533333333333324</v>
      </c>
      <c r="F61" s="279">
        <v>45.516666666666666</v>
      </c>
      <c r="G61" s="279">
        <v>43.833333333333329</v>
      </c>
      <c r="H61" s="279">
        <v>49.23333333333332</v>
      </c>
      <c r="I61" s="279">
        <v>50.916666666666657</v>
      </c>
      <c r="J61" s="279">
        <v>51.933333333333316</v>
      </c>
      <c r="K61" s="277">
        <v>49.9</v>
      </c>
      <c r="L61" s="277">
        <v>47.2</v>
      </c>
      <c r="M61" s="277">
        <v>316.47989000000001</v>
      </c>
    </row>
    <row r="62" spans="1:13">
      <c r="A62" s="268">
        <v>52</v>
      </c>
      <c r="B62" s="277" t="s">
        <v>62</v>
      </c>
      <c r="C62" s="278">
        <v>46.4</v>
      </c>
      <c r="D62" s="279">
        <v>46.733333333333327</v>
      </c>
      <c r="E62" s="279">
        <v>45.816666666666656</v>
      </c>
      <c r="F62" s="279">
        <v>45.233333333333327</v>
      </c>
      <c r="G62" s="279">
        <v>44.316666666666656</v>
      </c>
      <c r="H62" s="279">
        <v>47.316666666666656</v>
      </c>
      <c r="I62" s="279">
        <v>48.233333333333327</v>
      </c>
      <c r="J62" s="279">
        <v>48.816666666666656</v>
      </c>
      <c r="K62" s="277">
        <v>47.65</v>
      </c>
      <c r="L62" s="277">
        <v>46.15</v>
      </c>
      <c r="M62" s="277">
        <v>17.596769999999999</v>
      </c>
    </row>
    <row r="63" spans="1:13">
      <c r="A63" s="268">
        <v>53</v>
      </c>
      <c r="B63" s="277" t="s">
        <v>312</v>
      </c>
      <c r="C63" s="278">
        <v>1313.55</v>
      </c>
      <c r="D63" s="279">
        <v>1321.2</v>
      </c>
      <c r="E63" s="279">
        <v>1288.4000000000001</v>
      </c>
      <c r="F63" s="279">
        <v>1263.25</v>
      </c>
      <c r="G63" s="279">
        <v>1230.45</v>
      </c>
      <c r="H63" s="279">
        <v>1346.3500000000001</v>
      </c>
      <c r="I63" s="279">
        <v>1379.1499999999999</v>
      </c>
      <c r="J63" s="279">
        <v>1404.3000000000002</v>
      </c>
      <c r="K63" s="277">
        <v>1354</v>
      </c>
      <c r="L63" s="277">
        <v>1296.05</v>
      </c>
      <c r="M63" s="277">
        <v>1.3911199999999999</v>
      </c>
    </row>
    <row r="64" spans="1:13">
      <c r="A64" s="268">
        <v>54</v>
      </c>
      <c r="B64" s="277" t="s">
        <v>63</v>
      </c>
      <c r="C64" s="278">
        <v>1278.95</v>
      </c>
      <c r="D64" s="279">
        <v>1288.3666666666668</v>
      </c>
      <c r="E64" s="279">
        <v>1261.8333333333335</v>
      </c>
      <c r="F64" s="279">
        <v>1244.7166666666667</v>
      </c>
      <c r="G64" s="279">
        <v>1218.1833333333334</v>
      </c>
      <c r="H64" s="279">
        <v>1305.4833333333336</v>
      </c>
      <c r="I64" s="279">
        <v>1332.0166666666669</v>
      </c>
      <c r="J64" s="279">
        <v>1349.1333333333337</v>
      </c>
      <c r="K64" s="277">
        <v>1314.9</v>
      </c>
      <c r="L64" s="277">
        <v>1271.25</v>
      </c>
      <c r="M64" s="277">
        <v>15.357150000000001</v>
      </c>
    </row>
    <row r="65" spans="1:13">
      <c r="A65" s="268">
        <v>55</v>
      </c>
      <c r="B65" s="277" t="s">
        <v>320</v>
      </c>
      <c r="C65" s="278">
        <v>5597.05</v>
      </c>
      <c r="D65" s="279">
        <v>5622.3499999999995</v>
      </c>
      <c r="E65" s="279">
        <v>5544.6999999999989</v>
      </c>
      <c r="F65" s="279">
        <v>5492.3499999999995</v>
      </c>
      <c r="G65" s="279">
        <v>5414.6999999999989</v>
      </c>
      <c r="H65" s="279">
        <v>5674.6999999999989</v>
      </c>
      <c r="I65" s="279">
        <v>5752.3499999999985</v>
      </c>
      <c r="J65" s="279">
        <v>5804.6999999999989</v>
      </c>
      <c r="K65" s="277">
        <v>5700</v>
      </c>
      <c r="L65" s="277">
        <v>5570</v>
      </c>
      <c r="M65" s="277">
        <v>0.14423</v>
      </c>
    </row>
    <row r="66" spans="1:13">
      <c r="A66" s="268">
        <v>56</v>
      </c>
      <c r="B66" s="277" t="s">
        <v>234</v>
      </c>
      <c r="C66" s="278">
        <v>1191.4000000000001</v>
      </c>
      <c r="D66" s="279">
        <v>1201.8000000000002</v>
      </c>
      <c r="E66" s="279">
        <v>1165.6500000000003</v>
      </c>
      <c r="F66" s="279">
        <v>1139.9000000000001</v>
      </c>
      <c r="G66" s="279">
        <v>1103.7500000000002</v>
      </c>
      <c r="H66" s="279">
        <v>1227.5500000000004</v>
      </c>
      <c r="I66" s="279">
        <v>1263.7</v>
      </c>
      <c r="J66" s="279">
        <v>1289.4500000000005</v>
      </c>
      <c r="K66" s="277">
        <v>1237.95</v>
      </c>
      <c r="L66" s="277">
        <v>1176.05</v>
      </c>
      <c r="M66" s="277">
        <v>2.7015899999999999</v>
      </c>
    </row>
    <row r="67" spans="1:13">
      <c r="A67" s="268">
        <v>57</v>
      </c>
      <c r="B67" s="277" t="s">
        <v>321</v>
      </c>
      <c r="C67" s="278">
        <v>375.8</v>
      </c>
      <c r="D67" s="279">
        <v>380.60000000000008</v>
      </c>
      <c r="E67" s="279">
        <v>367.35000000000014</v>
      </c>
      <c r="F67" s="279">
        <v>358.90000000000003</v>
      </c>
      <c r="G67" s="279">
        <v>345.65000000000009</v>
      </c>
      <c r="H67" s="279">
        <v>389.05000000000018</v>
      </c>
      <c r="I67" s="279">
        <v>402.30000000000007</v>
      </c>
      <c r="J67" s="279">
        <v>410.75000000000023</v>
      </c>
      <c r="K67" s="277">
        <v>393.85</v>
      </c>
      <c r="L67" s="277">
        <v>372.15</v>
      </c>
      <c r="M67" s="277">
        <v>7.6544600000000003</v>
      </c>
    </row>
    <row r="68" spans="1:13">
      <c r="A68" s="268">
        <v>58</v>
      </c>
      <c r="B68" s="277" t="s">
        <v>65</v>
      </c>
      <c r="C68" s="278">
        <v>96.1</v>
      </c>
      <c r="D68" s="279">
        <v>97.033333333333346</v>
      </c>
      <c r="E68" s="279">
        <v>94.466666666666697</v>
      </c>
      <c r="F68" s="279">
        <v>92.833333333333357</v>
      </c>
      <c r="G68" s="279">
        <v>90.266666666666708</v>
      </c>
      <c r="H68" s="279">
        <v>98.666666666666686</v>
      </c>
      <c r="I68" s="279">
        <v>101.23333333333332</v>
      </c>
      <c r="J68" s="279">
        <v>102.86666666666667</v>
      </c>
      <c r="K68" s="277">
        <v>99.6</v>
      </c>
      <c r="L68" s="277">
        <v>95.4</v>
      </c>
      <c r="M68" s="277">
        <v>126.55265</v>
      </c>
    </row>
    <row r="69" spans="1:13">
      <c r="A69" s="268">
        <v>59</v>
      </c>
      <c r="B69" s="277" t="s">
        <v>313</v>
      </c>
      <c r="C69" s="278">
        <v>626</v>
      </c>
      <c r="D69" s="279">
        <v>628.26666666666665</v>
      </c>
      <c r="E69" s="279">
        <v>619.73333333333335</v>
      </c>
      <c r="F69" s="279">
        <v>613.4666666666667</v>
      </c>
      <c r="G69" s="279">
        <v>604.93333333333339</v>
      </c>
      <c r="H69" s="279">
        <v>634.5333333333333</v>
      </c>
      <c r="I69" s="279">
        <v>643.06666666666661</v>
      </c>
      <c r="J69" s="279">
        <v>649.33333333333326</v>
      </c>
      <c r="K69" s="277">
        <v>636.79999999999995</v>
      </c>
      <c r="L69" s="277">
        <v>622</v>
      </c>
      <c r="M69" s="277">
        <v>2.8174299999999999</v>
      </c>
    </row>
    <row r="70" spans="1:13">
      <c r="A70" s="268">
        <v>60</v>
      </c>
      <c r="B70" s="277" t="s">
        <v>66</v>
      </c>
      <c r="C70" s="278">
        <v>510.4</v>
      </c>
      <c r="D70" s="279">
        <v>510.0333333333333</v>
      </c>
      <c r="E70" s="279">
        <v>506.16666666666663</v>
      </c>
      <c r="F70" s="279">
        <v>501.93333333333334</v>
      </c>
      <c r="G70" s="279">
        <v>498.06666666666666</v>
      </c>
      <c r="H70" s="279">
        <v>514.26666666666665</v>
      </c>
      <c r="I70" s="279">
        <v>518.13333333333321</v>
      </c>
      <c r="J70" s="279">
        <v>522.36666666666656</v>
      </c>
      <c r="K70" s="277">
        <v>513.9</v>
      </c>
      <c r="L70" s="277">
        <v>505.8</v>
      </c>
      <c r="M70" s="277">
        <v>22.255669999999999</v>
      </c>
    </row>
    <row r="71" spans="1:13">
      <c r="A71" s="268">
        <v>61</v>
      </c>
      <c r="B71" s="277" t="s">
        <v>67</v>
      </c>
      <c r="C71" s="278">
        <v>366.55</v>
      </c>
      <c r="D71" s="279">
        <v>369.05</v>
      </c>
      <c r="E71" s="279">
        <v>361.3</v>
      </c>
      <c r="F71" s="279">
        <v>356.05</v>
      </c>
      <c r="G71" s="279">
        <v>348.3</v>
      </c>
      <c r="H71" s="279">
        <v>374.3</v>
      </c>
      <c r="I71" s="279">
        <v>382.05</v>
      </c>
      <c r="J71" s="279">
        <v>387.3</v>
      </c>
      <c r="K71" s="277">
        <v>376.8</v>
      </c>
      <c r="L71" s="277">
        <v>363.8</v>
      </c>
      <c r="M71" s="277">
        <v>32.241720000000001</v>
      </c>
    </row>
    <row r="72" spans="1:13">
      <c r="A72" s="268">
        <v>62</v>
      </c>
      <c r="B72" s="277" t="s">
        <v>69</v>
      </c>
      <c r="C72" s="278">
        <v>563.6</v>
      </c>
      <c r="D72" s="279">
        <v>570.73333333333346</v>
      </c>
      <c r="E72" s="279">
        <v>552.51666666666688</v>
      </c>
      <c r="F72" s="279">
        <v>541.43333333333339</v>
      </c>
      <c r="G72" s="279">
        <v>523.21666666666681</v>
      </c>
      <c r="H72" s="279">
        <v>581.81666666666695</v>
      </c>
      <c r="I72" s="279">
        <v>600.03333333333342</v>
      </c>
      <c r="J72" s="279">
        <v>611.11666666666702</v>
      </c>
      <c r="K72" s="277">
        <v>588.95000000000005</v>
      </c>
      <c r="L72" s="277">
        <v>559.65</v>
      </c>
      <c r="M72" s="277">
        <v>196.93277</v>
      </c>
    </row>
    <row r="73" spans="1:13">
      <c r="A73" s="268">
        <v>63</v>
      </c>
      <c r="B73" s="277" t="s">
        <v>70</v>
      </c>
      <c r="C73" s="278">
        <v>36.799999999999997</v>
      </c>
      <c r="D73" s="279">
        <v>37.68333333333333</v>
      </c>
      <c r="E73" s="279">
        <v>35.466666666666661</v>
      </c>
      <c r="F73" s="279">
        <v>34.133333333333333</v>
      </c>
      <c r="G73" s="279">
        <v>31.916666666666664</v>
      </c>
      <c r="H73" s="279">
        <v>39.016666666666659</v>
      </c>
      <c r="I73" s="279">
        <v>41.233333333333327</v>
      </c>
      <c r="J73" s="279">
        <v>42.566666666666656</v>
      </c>
      <c r="K73" s="277">
        <v>39.9</v>
      </c>
      <c r="L73" s="277">
        <v>36.35</v>
      </c>
      <c r="M73" s="277">
        <v>689.88187000000005</v>
      </c>
    </row>
    <row r="74" spans="1:13">
      <c r="A74" s="268">
        <v>64</v>
      </c>
      <c r="B74" s="277" t="s">
        <v>71</v>
      </c>
      <c r="C74" s="278">
        <v>424.8</v>
      </c>
      <c r="D74" s="279">
        <v>429.41666666666669</v>
      </c>
      <c r="E74" s="279">
        <v>417.83333333333337</v>
      </c>
      <c r="F74" s="279">
        <v>410.86666666666667</v>
      </c>
      <c r="G74" s="279">
        <v>399.28333333333336</v>
      </c>
      <c r="H74" s="279">
        <v>436.38333333333338</v>
      </c>
      <c r="I74" s="279">
        <v>447.96666666666675</v>
      </c>
      <c r="J74" s="279">
        <v>454.93333333333339</v>
      </c>
      <c r="K74" s="277">
        <v>441</v>
      </c>
      <c r="L74" s="277">
        <v>422.45</v>
      </c>
      <c r="M74" s="277">
        <v>65.577560000000005</v>
      </c>
    </row>
    <row r="75" spans="1:13">
      <c r="A75" s="268">
        <v>65</v>
      </c>
      <c r="B75" s="277" t="s">
        <v>322</v>
      </c>
      <c r="C75" s="278">
        <v>573.65</v>
      </c>
      <c r="D75" s="279">
        <v>578.06666666666661</v>
      </c>
      <c r="E75" s="279">
        <v>566.23333333333323</v>
      </c>
      <c r="F75" s="279">
        <v>558.81666666666661</v>
      </c>
      <c r="G75" s="279">
        <v>546.98333333333323</v>
      </c>
      <c r="H75" s="279">
        <v>585.48333333333323</v>
      </c>
      <c r="I75" s="279">
        <v>597.31666666666672</v>
      </c>
      <c r="J75" s="279">
        <v>604.73333333333323</v>
      </c>
      <c r="K75" s="277">
        <v>589.9</v>
      </c>
      <c r="L75" s="277">
        <v>570.65</v>
      </c>
      <c r="M75" s="277">
        <v>1.2560500000000001</v>
      </c>
    </row>
    <row r="76" spans="1:13" s="16" customFormat="1">
      <c r="A76" s="268">
        <v>66</v>
      </c>
      <c r="B76" s="277" t="s">
        <v>324</v>
      </c>
      <c r="C76" s="278">
        <v>104.6</v>
      </c>
      <c r="D76" s="279">
        <v>105.56666666666666</v>
      </c>
      <c r="E76" s="279">
        <v>101.28333333333333</v>
      </c>
      <c r="F76" s="279">
        <v>97.966666666666669</v>
      </c>
      <c r="G76" s="279">
        <v>93.683333333333337</v>
      </c>
      <c r="H76" s="279">
        <v>108.88333333333333</v>
      </c>
      <c r="I76" s="279">
        <v>113.16666666666666</v>
      </c>
      <c r="J76" s="279">
        <v>116.48333333333332</v>
      </c>
      <c r="K76" s="277">
        <v>109.85</v>
      </c>
      <c r="L76" s="277">
        <v>102.25</v>
      </c>
      <c r="M76" s="277">
        <v>7.5114299999999998</v>
      </c>
    </row>
    <row r="77" spans="1:13" s="16" customFormat="1">
      <c r="A77" s="268">
        <v>67</v>
      </c>
      <c r="B77" s="277" t="s">
        <v>325</v>
      </c>
      <c r="C77" s="278">
        <v>1976.8</v>
      </c>
      <c r="D77" s="279">
        <v>1980.75</v>
      </c>
      <c r="E77" s="279">
        <v>1959.05</v>
      </c>
      <c r="F77" s="279">
        <v>1941.3</v>
      </c>
      <c r="G77" s="279">
        <v>1919.6</v>
      </c>
      <c r="H77" s="279">
        <v>1998.5</v>
      </c>
      <c r="I77" s="279">
        <v>2020.1999999999998</v>
      </c>
      <c r="J77" s="279">
        <v>2037.95</v>
      </c>
      <c r="K77" s="277">
        <v>2002.45</v>
      </c>
      <c r="L77" s="277">
        <v>1963</v>
      </c>
      <c r="M77" s="277">
        <v>5.9720000000000002E-2</v>
      </c>
    </row>
    <row r="78" spans="1:13" s="16" customFormat="1">
      <c r="A78" s="268">
        <v>68</v>
      </c>
      <c r="B78" s="277" t="s">
        <v>326</v>
      </c>
      <c r="C78" s="278">
        <v>478.6</v>
      </c>
      <c r="D78" s="279">
        <v>479.56666666666666</v>
      </c>
      <c r="E78" s="279">
        <v>469.13333333333333</v>
      </c>
      <c r="F78" s="279">
        <v>459.66666666666669</v>
      </c>
      <c r="G78" s="279">
        <v>449.23333333333335</v>
      </c>
      <c r="H78" s="279">
        <v>489.0333333333333</v>
      </c>
      <c r="I78" s="279">
        <v>499.46666666666658</v>
      </c>
      <c r="J78" s="279">
        <v>508.93333333333328</v>
      </c>
      <c r="K78" s="277">
        <v>490</v>
      </c>
      <c r="L78" s="277">
        <v>470.1</v>
      </c>
      <c r="M78" s="277">
        <v>0.61109000000000002</v>
      </c>
    </row>
    <row r="79" spans="1:13" s="16" customFormat="1">
      <c r="A79" s="268">
        <v>69</v>
      </c>
      <c r="B79" s="277" t="s">
        <v>327</v>
      </c>
      <c r="C79" s="278">
        <v>71.349999999999994</v>
      </c>
      <c r="D79" s="279">
        <v>72.3</v>
      </c>
      <c r="E79" s="279">
        <v>69.399999999999991</v>
      </c>
      <c r="F79" s="279">
        <v>67.449999999999989</v>
      </c>
      <c r="G79" s="279">
        <v>64.549999999999983</v>
      </c>
      <c r="H79" s="279">
        <v>74.25</v>
      </c>
      <c r="I79" s="279">
        <v>77.150000000000006</v>
      </c>
      <c r="J79" s="279">
        <v>79.100000000000009</v>
      </c>
      <c r="K79" s="277">
        <v>75.2</v>
      </c>
      <c r="L79" s="277">
        <v>70.349999999999994</v>
      </c>
      <c r="M79" s="277">
        <v>18.386369999999999</v>
      </c>
    </row>
    <row r="80" spans="1:13" s="16" customFormat="1">
      <c r="A80" s="268">
        <v>70</v>
      </c>
      <c r="B80" s="277" t="s">
        <v>72</v>
      </c>
      <c r="C80" s="278">
        <v>12995.3</v>
      </c>
      <c r="D80" s="279">
        <v>13152.766666666668</v>
      </c>
      <c r="E80" s="279">
        <v>12742.533333333336</v>
      </c>
      <c r="F80" s="279">
        <v>12489.766666666668</v>
      </c>
      <c r="G80" s="279">
        <v>12079.533333333336</v>
      </c>
      <c r="H80" s="279">
        <v>13405.533333333336</v>
      </c>
      <c r="I80" s="279">
        <v>13815.76666666667</v>
      </c>
      <c r="J80" s="279">
        <v>14068.533333333336</v>
      </c>
      <c r="K80" s="277">
        <v>13563</v>
      </c>
      <c r="L80" s="277">
        <v>12900</v>
      </c>
      <c r="M80" s="277">
        <v>0.63992000000000004</v>
      </c>
    </row>
    <row r="81" spans="1:13" s="16" customFormat="1">
      <c r="A81" s="268">
        <v>71</v>
      </c>
      <c r="B81" s="277" t="s">
        <v>74</v>
      </c>
      <c r="C81" s="278">
        <v>369.6</v>
      </c>
      <c r="D81" s="279">
        <v>373.38333333333338</v>
      </c>
      <c r="E81" s="279">
        <v>364.41666666666674</v>
      </c>
      <c r="F81" s="279">
        <v>359.23333333333335</v>
      </c>
      <c r="G81" s="279">
        <v>350.26666666666671</v>
      </c>
      <c r="H81" s="279">
        <v>378.56666666666678</v>
      </c>
      <c r="I81" s="279">
        <v>387.53333333333336</v>
      </c>
      <c r="J81" s="279">
        <v>392.71666666666681</v>
      </c>
      <c r="K81" s="277">
        <v>382.35</v>
      </c>
      <c r="L81" s="277">
        <v>368.2</v>
      </c>
      <c r="M81" s="277">
        <v>49.039360000000002</v>
      </c>
    </row>
    <row r="82" spans="1:13" s="16" customFormat="1">
      <c r="A82" s="268">
        <v>72</v>
      </c>
      <c r="B82" s="277" t="s">
        <v>328</v>
      </c>
      <c r="C82" s="278">
        <v>137.94999999999999</v>
      </c>
      <c r="D82" s="279">
        <v>138.31666666666666</v>
      </c>
      <c r="E82" s="279">
        <v>136.63333333333333</v>
      </c>
      <c r="F82" s="279">
        <v>135.31666666666666</v>
      </c>
      <c r="G82" s="279">
        <v>133.63333333333333</v>
      </c>
      <c r="H82" s="279">
        <v>139.63333333333333</v>
      </c>
      <c r="I82" s="279">
        <v>141.31666666666666</v>
      </c>
      <c r="J82" s="279">
        <v>142.63333333333333</v>
      </c>
      <c r="K82" s="277">
        <v>140</v>
      </c>
      <c r="L82" s="277">
        <v>137</v>
      </c>
      <c r="M82" s="277">
        <v>1.39385</v>
      </c>
    </row>
    <row r="83" spans="1:13" s="16" customFormat="1">
      <c r="A83" s="268">
        <v>73</v>
      </c>
      <c r="B83" s="277" t="s">
        <v>75</v>
      </c>
      <c r="C83" s="278">
        <v>3723.25</v>
      </c>
      <c r="D83" s="279">
        <v>3737.75</v>
      </c>
      <c r="E83" s="279">
        <v>3697.2</v>
      </c>
      <c r="F83" s="279">
        <v>3671.1499999999996</v>
      </c>
      <c r="G83" s="279">
        <v>3630.5999999999995</v>
      </c>
      <c r="H83" s="279">
        <v>3763.8</v>
      </c>
      <c r="I83" s="279">
        <v>3804.3500000000004</v>
      </c>
      <c r="J83" s="279">
        <v>3830.4000000000005</v>
      </c>
      <c r="K83" s="277">
        <v>3778.3</v>
      </c>
      <c r="L83" s="277">
        <v>3711.7</v>
      </c>
      <c r="M83" s="277">
        <v>5.0657399999999999</v>
      </c>
    </row>
    <row r="84" spans="1:13" s="16" customFormat="1">
      <c r="A84" s="268">
        <v>74</v>
      </c>
      <c r="B84" s="277" t="s">
        <v>314</v>
      </c>
      <c r="C84" s="278">
        <v>499.45</v>
      </c>
      <c r="D84" s="279">
        <v>501.73333333333335</v>
      </c>
      <c r="E84" s="279">
        <v>492.7166666666667</v>
      </c>
      <c r="F84" s="279">
        <v>485.98333333333335</v>
      </c>
      <c r="G84" s="279">
        <v>476.9666666666667</v>
      </c>
      <c r="H84" s="279">
        <v>508.4666666666667</v>
      </c>
      <c r="I84" s="279">
        <v>517.48333333333335</v>
      </c>
      <c r="J84" s="279">
        <v>524.2166666666667</v>
      </c>
      <c r="K84" s="277">
        <v>510.75</v>
      </c>
      <c r="L84" s="277">
        <v>495</v>
      </c>
      <c r="M84" s="277">
        <v>1.9720899999999999</v>
      </c>
    </row>
    <row r="85" spans="1:13" s="16" customFormat="1">
      <c r="A85" s="268">
        <v>75</v>
      </c>
      <c r="B85" s="277" t="s">
        <v>323</v>
      </c>
      <c r="C85" s="278">
        <v>104.85</v>
      </c>
      <c r="D85" s="279">
        <v>104.83333333333333</v>
      </c>
      <c r="E85" s="279">
        <v>101.66666666666666</v>
      </c>
      <c r="F85" s="279">
        <v>98.483333333333334</v>
      </c>
      <c r="G85" s="279">
        <v>95.316666666666663</v>
      </c>
      <c r="H85" s="279">
        <v>108.01666666666665</v>
      </c>
      <c r="I85" s="279">
        <v>111.18333333333331</v>
      </c>
      <c r="J85" s="279">
        <v>114.36666666666665</v>
      </c>
      <c r="K85" s="277">
        <v>108</v>
      </c>
      <c r="L85" s="277">
        <v>101.65</v>
      </c>
      <c r="M85" s="277">
        <v>51.306649999999998</v>
      </c>
    </row>
    <row r="86" spans="1:13" s="16" customFormat="1">
      <c r="A86" s="268">
        <v>76</v>
      </c>
      <c r="B86" s="277" t="s">
        <v>76</v>
      </c>
      <c r="C86" s="278">
        <v>354.55</v>
      </c>
      <c r="D86" s="279">
        <v>355.35000000000008</v>
      </c>
      <c r="E86" s="279">
        <v>352.55000000000018</v>
      </c>
      <c r="F86" s="279">
        <v>350.55000000000013</v>
      </c>
      <c r="G86" s="279">
        <v>347.75000000000023</v>
      </c>
      <c r="H86" s="279">
        <v>357.35000000000014</v>
      </c>
      <c r="I86" s="279">
        <v>360.15</v>
      </c>
      <c r="J86" s="279">
        <v>362.15000000000009</v>
      </c>
      <c r="K86" s="277">
        <v>358.15</v>
      </c>
      <c r="L86" s="277">
        <v>353.35</v>
      </c>
      <c r="M86" s="277">
        <v>27.21855</v>
      </c>
    </row>
    <row r="87" spans="1:13" s="16" customFormat="1">
      <c r="A87" s="268">
        <v>77</v>
      </c>
      <c r="B87" s="277" t="s">
        <v>77</v>
      </c>
      <c r="C87" s="278">
        <v>101.4</v>
      </c>
      <c r="D87" s="279">
        <v>101.89999999999999</v>
      </c>
      <c r="E87" s="279">
        <v>100.44999999999999</v>
      </c>
      <c r="F87" s="279">
        <v>99.5</v>
      </c>
      <c r="G87" s="279">
        <v>98.05</v>
      </c>
      <c r="H87" s="279">
        <v>102.84999999999998</v>
      </c>
      <c r="I87" s="279">
        <v>104.3</v>
      </c>
      <c r="J87" s="279">
        <v>105.24999999999997</v>
      </c>
      <c r="K87" s="277">
        <v>103.35</v>
      </c>
      <c r="L87" s="277">
        <v>100.95</v>
      </c>
      <c r="M87" s="277">
        <v>97.731920000000002</v>
      </c>
    </row>
    <row r="88" spans="1:13" s="16" customFormat="1">
      <c r="A88" s="268">
        <v>78</v>
      </c>
      <c r="B88" s="277" t="s">
        <v>332</v>
      </c>
      <c r="C88" s="278">
        <v>365.4</v>
      </c>
      <c r="D88" s="279">
        <v>361.38333333333338</v>
      </c>
      <c r="E88" s="279">
        <v>354.66666666666674</v>
      </c>
      <c r="F88" s="279">
        <v>343.93333333333334</v>
      </c>
      <c r="G88" s="279">
        <v>337.2166666666667</v>
      </c>
      <c r="H88" s="279">
        <v>372.11666666666679</v>
      </c>
      <c r="I88" s="279">
        <v>378.83333333333337</v>
      </c>
      <c r="J88" s="279">
        <v>389.56666666666683</v>
      </c>
      <c r="K88" s="277">
        <v>368.1</v>
      </c>
      <c r="L88" s="277">
        <v>350.65</v>
      </c>
      <c r="M88" s="277">
        <v>4.3886099999999999</v>
      </c>
    </row>
    <row r="89" spans="1:13" s="16" customFormat="1">
      <c r="A89" s="268">
        <v>79</v>
      </c>
      <c r="B89" s="277" t="s">
        <v>333</v>
      </c>
      <c r="C89" s="278">
        <v>370.5</v>
      </c>
      <c r="D89" s="279">
        <v>375.25</v>
      </c>
      <c r="E89" s="279">
        <v>357.8</v>
      </c>
      <c r="F89" s="279">
        <v>345.1</v>
      </c>
      <c r="G89" s="279">
        <v>327.65000000000003</v>
      </c>
      <c r="H89" s="279">
        <v>387.95</v>
      </c>
      <c r="I89" s="279">
        <v>405.40000000000003</v>
      </c>
      <c r="J89" s="279">
        <v>418.09999999999997</v>
      </c>
      <c r="K89" s="277">
        <v>392.7</v>
      </c>
      <c r="L89" s="277">
        <v>362.55</v>
      </c>
      <c r="M89" s="277">
        <v>6.31792</v>
      </c>
    </row>
    <row r="90" spans="1:13" s="16" customFormat="1">
      <c r="A90" s="268">
        <v>80</v>
      </c>
      <c r="B90" s="277" t="s">
        <v>335</v>
      </c>
      <c r="C90" s="278">
        <v>239.9</v>
      </c>
      <c r="D90" s="279">
        <v>241.33333333333334</v>
      </c>
      <c r="E90" s="279">
        <v>236.56666666666669</v>
      </c>
      <c r="F90" s="279">
        <v>233.23333333333335</v>
      </c>
      <c r="G90" s="279">
        <v>228.4666666666667</v>
      </c>
      <c r="H90" s="279">
        <v>244.66666666666669</v>
      </c>
      <c r="I90" s="279">
        <v>249.43333333333334</v>
      </c>
      <c r="J90" s="279">
        <v>252.76666666666668</v>
      </c>
      <c r="K90" s="277">
        <v>246.1</v>
      </c>
      <c r="L90" s="277">
        <v>238</v>
      </c>
      <c r="M90" s="277">
        <v>1.5932500000000001</v>
      </c>
    </row>
    <row r="91" spans="1:13" s="16" customFormat="1">
      <c r="A91" s="268">
        <v>81</v>
      </c>
      <c r="B91" s="277" t="s">
        <v>329</v>
      </c>
      <c r="C91" s="278">
        <v>419.95</v>
      </c>
      <c r="D91" s="279">
        <v>423.33333333333331</v>
      </c>
      <c r="E91" s="279">
        <v>414.66666666666663</v>
      </c>
      <c r="F91" s="279">
        <v>409.38333333333333</v>
      </c>
      <c r="G91" s="279">
        <v>400.71666666666664</v>
      </c>
      <c r="H91" s="279">
        <v>428.61666666666662</v>
      </c>
      <c r="I91" s="279">
        <v>437.28333333333325</v>
      </c>
      <c r="J91" s="279">
        <v>442.56666666666661</v>
      </c>
      <c r="K91" s="277">
        <v>432</v>
      </c>
      <c r="L91" s="277">
        <v>418.05</v>
      </c>
      <c r="M91" s="277">
        <v>0.49815999999999999</v>
      </c>
    </row>
    <row r="92" spans="1:13" s="16" customFormat="1">
      <c r="A92" s="268">
        <v>82</v>
      </c>
      <c r="B92" s="277" t="s">
        <v>78</v>
      </c>
      <c r="C92" s="278">
        <v>120.6</v>
      </c>
      <c r="D92" s="279">
        <v>121.43333333333334</v>
      </c>
      <c r="E92" s="279">
        <v>119.41666666666667</v>
      </c>
      <c r="F92" s="279">
        <v>118.23333333333333</v>
      </c>
      <c r="G92" s="279">
        <v>116.21666666666667</v>
      </c>
      <c r="H92" s="279">
        <v>122.61666666666667</v>
      </c>
      <c r="I92" s="279">
        <v>124.63333333333333</v>
      </c>
      <c r="J92" s="279">
        <v>125.81666666666668</v>
      </c>
      <c r="K92" s="277">
        <v>123.45</v>
      </c>
      <c r="L92" s="277">
        <v>120.25</v>
      </c>
      <c r="M92" s="277">
        <v>16.26174</v>
      </c>
    </row>
    <row r="93" spans="1:13" s="16" customFormat="1">
      <c r="A93" s="268">
        <v>83</v>
      </c>
      <c r="B93" s="277" t="s">
        <v>330</v>
      </c>
      <c r="C93" s="278">
        <v>241.6</v>
      </c>
      <c r="D93" s="279">
        <v>241.66666666666666</v>
      </c>
      <c r="E93" s="279">
        <v>237.23333333333332</v>
      </c>
      <c r="F93" s="279">
        <v>232.86666666666667</v>
      </c>
      <c r="G93" s="279">
        <v>228.43333333333334</v>
      </c>
      <c r="H93" s="279">
        <v>246.0333333333333</v>
      </c>
      <c r="I93" s="279">
        <v>250.46666666666664</v>
      </c>
      <c r="J93" s="279">
        <v>254.83333333333329</v>
      </c>
      <c r="K93" s="277">
        <v>246.1</v>
      </c>
      <c r="L93" s="277">
        <v>237.3</v>
      </c>
      <c r="M93" s="277">
        <v>0.74629999999999996</v>
      </c>
    </row>
    <row r="94" spans="1:13" s="16" customFormat="1">
      <c r="A94" s="268">
        <v>84</v>
      </c>
      <c r="B94" s="277" t="s">
        <v>338</v>
      </c>
      <c r="C94" s="278">
        <v>293.89999999999998</v>
      </c>
      <c r="D94" s="279">
        <v>296.45</v>
      </c>
      <c r="E94" s="279">
        <v>289.5</v>
      </c>
      <c r="F94" s="279">
        <v>285.10000000000002</v>
      </c>
      <c r="G94" s="279">
        <v>278.15000000000003</v>
      </c>
      <c r="H94" s="279">
        <v>300.84999999999997</v>
      </c>
      <c r="I94" s="279">
        <v>307.7999999999999</v>
      </c>
      <c r="J94" s="279">
        <v>312.19999999999993</v>
      </c>
      <c r="K94" s="277">
        <v>303.39999999999998</v>
      </c>
      <c r="L94" s="277">
        <v>292.05</v>
      </c>
      <c r="M94" s="277">
        <v>7.7189899999999998</v>
      </c>
    </row>
    <row r="95" spans="1:13" s="16" customFormat="1">
      <c r="A95" s="268">
        <v>85</v>
      </c>
      <c r="B95" s="277" t="s">
        <v>336</v>
      </c>
      <c r="C95" s="278">
        <v>867.75</v>
      </c>
      <c r="D95" s="279">
        <v>873.1</v>
      </c>
      <c r="E95" s="279">
        <v>856.65000000000009</v>
      </c>
      <c r="F95" s="279">
        <v>845.55000000000007</v>
      </c>
      <c r="G95" s="279">
        <v>829.10000000000014</v>
      </c>
      <c r="H95" s="279">
        <v>884.2</v>
      </c>
      <c r="I95" s="279">
        <v>900.65000000000009</v>
      </c>
      <c r="J95" s="279">
        <v>911.75</v>
      </c>
      <c r="K95" s="277">
        <v>889.55</v>
      </c>
      <c r="L95" s="277">
        <v>862</v>
      </c>
      <c r="M95" s="277">
        <v>0.70594999999999997</v>
      </c>
    </row>
    <row r="96" spans="1:13" s="16" customFormat="1">
      <c r="A96" s="268">
        <v>86</v>
      </c>
      <c r="B96" s="277" t="s">
        <v>337</v>
      </c>
      <c r="C96" s="278">
        <v>16.350000000000001</v>
      </c>
      <c r="D96" s="279">
        <v>16.533333333333331</v>
      </c>
      <c r="E96" s="279">
        <v>16.116666666666664</v>
      </c>
      <c r="F96" s="279">
        <v>15.883333333333333</v>
      </c>
      <c r="G96" s="279">
        <v>15.466666666666665</v>
      </c>
      <c r="H96" s="279">
        <v>16.766666666666662</v>
      </c>
      <c r="I96" s="279">
        <v>17.183333333333334</v>
      </c>
      <c r="J96" s="279">
        <v>17.416666666666661</v>
      </c>
      <c r="K96" s="277">
        <v>16.95</v>
      </c>
      <c r="L96" s="277">
        <v>16.3</v>
      </c>
      <c r="M96" s="277">
        <v>8.8751099999999994</v>
      </c>
    </row>
    <row r="97" spans="1:13" s="16" customFormat="1">
      <c r="A97" s="268">
        <v>87</v>
      </c>
      <c r="B97" s="277" t="s">
        <v>339</v>
      </c>
      <c r="C97" s="278">
        <v>130</v>
      </c>
      <c r="D97" s="279">
        <v>131.03333333333333</v>
      </c>
      <c r="E97" s="279">
        <v>126.06666666666666</v>
      </c>
      <c r="F97" s="279">
        <v>122.13333333333333</v>
      </c>
      <c r="G97" s="279">
        <v>117.16666666666666</v>
      </c>
      <c r="H97" s="279">
        <v>134.96666666666667</v>
      </c>
      <c r="I97" s="279">
        <v>139.93333333333331</v>
      </c>
      <c r="J97" s="279">
        <v>143.86666666666667</v>
      </c>
      <c r="K97" s="277">
        <v>136</v>
      </c>
      <c r="L97" s="277">
        <v>127.1</v>
      </c>
      <c r="M97" s="277">
        <v>5.7029500000000004</v>
      </c>
    </row>
    <row r="98" spans="1:13" s="16" customFormat="1">
      <c r="A98" s="268">
        <v>88</v>
      </c>
      <c r="B98" s="277" t="s">
        <v>340</v>
      </c>
      <c r="C98" s="278">
        <v>2207.5500000000002</v>
      </c>
      <c r="D98" s="279">
        <v>2208.5166666666669</v>
      </c>
      <c r="E98" s="279">
        <v>2189.0333333333338</v>
      </c>
      <c r="F98" s="279">
        <v>2170.5166666666669</v>
      </c>
      <c r="G98" s="279">
        <v>2151.0333333333338</v>
      </c>
      <c r="H98" s="279">
        <v>2227.0333333333338</v>
      </c>
      <c r="I98" s="279">
        <v>2246.5166666666664</v>
      </c>
      <c r="J98" s="279">
        <v>2265.0333333333338</v>
      </c>
      <c r="K98" s="277">
        <v>2228</v>
      </c>
      <c r="L98" s="277">
        <v>2190</v>
      </c>
      <c r="M98" s="277">
        <v>1.4760000000000001E-2</v>
      </c>
    </row>
    <row r="99" spans="1:13" s="16" customFormat="1">
      <c r="A99" s="268">
        <v>89</v>
      </c>
      <c r="B99" s="277" t="s">
        <v>81</v>
      </c>
      <c r="C99" s="278">
        <v>625.75</v>
      </c>
      <c r="D99" s="279">
        <v>631.58333333333337</v>
      </c>
      <c r="E99" s="279">
        <v>617.16666666666674</v>
      </c>
      <c r="F99" s="279">
        <v>608.58333333333337</v>
      </c>
      <c r="G99" s="279">
        <v>594.16666666666674</v>
      </c>
      <c r="H99" s="279">
        <v>640.16666666666674</v>
      </c>
      <c r="I99" s="279">
        <v>654.58333333333348</v>
      </c>
      <c r="J99" s="279">
        <v>663.16666666666674</v>
      </c>
      <c r="K99" s="277">
        <v>646</v>
      </c>
      <c r="L99" s="277">
        <v>623</v>
      </c>
      <c r="M99" s="277">
        <v>2.4363600000000001</v>
      </c>
    </row>
    <row r="100" spans="1:13" s="16" customFormat="1">
      <c r="A100" s="268">
        <v>90</v>
      </c>
      <c r="B100" s="277" t="s">
        <v>334</v>
      </c>
      <c r="C100" s="278">
        <v>169.7</v>
      </c>
      <c r="D100" s="279">
        <v>170.21666666666667</v>
      </c>
      <c r="E100" s="279">
        <v>167.28333333333333</v>
      </c>
      <c r="F100" s="279">
        <v>164.86666666666667</v>
      </c>
      <c r="G100" s="279">
        <v>161.93333333333334</v>
      </c>
      <c r="H100" s="279">
        <v>172.63333333333333</v>
      </c>
      <c r="I100" s="279">
        <v>175.56666666666666</v>
      </c>
      <c r="J100" s="279">
        <v>177.98333333333332</v>
      </c>
      <c r="K100" s="277">
        <v>173.15</v>
      </c>
      <c r="L100" s="277">
        <v>167.8</v>
      </c>
      <c r="M100" s="277">
        <v>1.24129</v>
      </c>
    </row>
    <row r="101" spans="1:13">
      <c r="A101" s="268">
        <v>91</v>
      </c>
      <c r="B101" s="277" t="s">
        <v>341</v>
      </c>
      <c r="C101" s="278">
        <v>130.9</v>
      </c>
      <c r="D101" s="279">
        <v>131.81666666666666</v>
      </c>
      <c r="E101" s="279">
        <v>129.13333333333333</v>
      </c>
      <c r="F101" s="279">
        <v>127.36666666666667</v>
      </c>
      <c r="G101" s="279">
        <v>124.68333333333334</v>
      </c>
      <c r="H101" s="279">
        <v>133.58333333333331</v>
      </c>
      <c r="I101" s="279">
        <v>136.26666666666665</v>
      </c>
      <c r="J101" s="279">
        <v>138.0333333333333</v>
      </c>
      <c r="K101" s="277">
        <v>134.5</v>
      </c>
      <c r="L101" s="277">
        <v>130.05000000000001</v>
      </c>
      <c r="M101" s="277">
        <v>1.4870399999999999</v>
      </c>
    </row>
    <row r="102" spans="1:13">
      <c r="A102" s="268">
        <v>92</v>
      </c>
      <c r="B102" s="277" t="s">
        <v>342</v>
      </c>
      <c r="C102" s="278">
        <v>152.69999999999999</v>
      </c>
      <c r="D102" s="279">
        <v>153.44999999999999</v>
      </c>
      <c r="E102" s="279">
        <v>151.29999999999998</v>
      </c>
      <c r="F102" s="279">
        <v>149.9</v>
      </c>
      <c r="G102" s="279">
        <v>147.75</v>
      </c>
      <c r="H102" s="279">
        <v>154.84999999999997</v>
      </c>
      <c r="I102" s="279">
        <v>156.99999999999994</v>
      </c>
      <c r="J102" s="279">
        <v>158.39999999999995</v>
      </c>
      <c r="K102" s="277">
        <v>155.6</v>
      </c>
      <c r="L102" s="277">
        <v>152.05000000000001</v>
      </c>
      <c r="M102" s="277">
        <v>5.9817</v>
      </c>
    </row>
    <row r="103" spans="1:13">
      <c r="A103" s="268">
        <v>93</v>
      </c>
      <c r="B103" s="277" t="s">
        <v>343</v>
      </c>
      <c r="C103" s="278">
        <v>77.900000000000006</v>
      </c>
      <c r="D103" s="279">
        <v>78.7</v>
      </c>
      <c r="E103" s="279">
        <v>76.600000000000009</v>
      </c>
      <c r="F103" s="279">
        <v>75.300000000000011</v>
      </c>
      <c r="G103" s="279">
        <v>73.200000000000017</v>
      </c>
      <c r="H103" s="279">
        <v>80</v>
      </c>
      <c r="I103" s="279">
        <v>82.1</v>
      </c>
      <c r="J103" s="279">
        <v>83.399999999999991</v>
      </c>
      <c r="K103" s="277">
        <v>80.8</v>
      </c>
      <c r="L103" s="277">
        <v>77.400000000000006</v>
      </c>
      <c r="M103" s="277">
        <v>5.0398100000000001</v>
      </c>
    </row>
    <row r="104" spans="1:13">
      <c r="A104" s="268">
        <v>94</v>
      </c>
      <c r="B104" s="277" t="s">
        <v>82</v>
      </c>
      <c r="C104" s="278">
        <v>202.2</v>
      </c>
      <c r="D104" s="279">
        <v>203.58333333333334</v>
      </c>
      <c r="E104" s="279">
        <v>199.2166666666667</v>
      </c>
      <c r="F104" s="279">
        <v>196.23333333333335</v>
      </c>
      <c r="G104" s="279">
        <v>191.8666666666667</v>
      </c>
      <c r="H104" s="279">
        <v>206.56666666666669</v>
      </c>
      <c r="I104" s="279">
        <v>210.93333333333331</v>
      </c>
      <c r="J104" s="279">
        <v>213.91666666666669</v>
      </c>
      <c r="K104" s="277">
        <v>207.95</v>
      </c>
      <c r="L104" s="277">
        <v>200.6</v>
      </c>
      <c r="M104" s="277">
        <v>99.593019999999996</v>
      </c>
    </row>
    <row r="105" spans="1:13">
      <c r="A105" s="268">
        <v>95</v>
      </c>
      <c r="B105" s="277" t="s">
        <v>344</v>
      </c>
      <c r="C105" s="278">
        <v>324.64999999999998</v>
      </c>
      <c r="D105" s="279">
        <v>322.76666666666665</v>
      </c>
      <c r="E105" s="279">
        <v>317.18333333333328</v>
      </c>
      <c r="F105" s="279">
        <v>309.71666666666664</v>
      </c>
      <c r="G105" s="279">
        <v>304.13333333333327</v>
      </c>
      <c r="H105" s="279">
        <v>330.23333333333329</v>
      </c>
      <c r="I105" s="279">
        <v>335.81666666666666</v>
      </c>
      <c r="J105" s="279">
        <v>343.2833333333333</v>
      </c>
      <c r="K105" s="277">
        <v>328.35</v>
      </c>
      <c r="L105" s="277">
        <v>315.3</v>
      </c>
      <c r="M105" s="277">
        <v>0.23064000000000001</v>
      </c>
    </row>
    <row r="106" spans="1:13">
      <c r="A106" s="268">
        <v>96</v>
      </c>
      <c r="B106" s="277" t="s">
        <v>83</v>
      </c>
      <c r="C106" s="278">
        <v>638.20000000000005</v>
      </c>
      <c r="D106" s="279">
        <v>638.26666666666677</v>
      </c>
      <c r="E106" s="279">
        <v>633.03333333333353</v>
      </c>
      <c r="F106" s="279">
        <v>627.86666666666679</v>
      </c>
      <c r="G106" s="279">
        <v>622.63333333333355</v>
      </c>
      <c r="H106" s="279">
        <v>643.43333333333351</v>
      </c>
      <c r="I106" s="279">
        <v>648.66666666666686</v>
      </c>
      <c r="J106" s="279">
        <v>653.83333333333348</v>
      </c>
      <c r="K106" s="277">
        <v>643.5</v>
      </c>
      <c r="L106" s="277">
        <v>633.1</v>
      </c>
      <c r="M106" s="277">
        <v>42.539940000000001</v>
      </c>
    </row>
    <row r="107" spans="1:13">
      <c r="A107" s="268">
        <v>97</v>
      </c>
      <c r="B107" s="277" t="s">
        <v>84</v>
      </c>
      <c r="C107" s="278">
        <v>128</v>
      </c>
      <c r="D107" s="279">
        <v>128.33333333333334</v>
      </c>
      <c r="E107" s="279">
        <v>127.2166666666667</v>
      </c>
      <c r="F107" s="279">
        <v>126.43333333333335</v>
      </c>
      <c r="G107" s="279">
        <v>125.31666666666671</v>
      </c>
      <c r="H107" s="279">
        <v>129.11666666666667</v>
      </c>
      <c r="I107" s="279">
        <v>130.23333333333329</v>
      </c>
      <c r="J107" s="279">
        <v>131.01666666666668</v>
      </c>
      <c r="K107" s="277">
        <v>129.44999999999999</v>
      </c>
      <c r="L107" s="277">
        <v>127.55</v>
      </c>
      <c r="M107" s="277">
        <v>70.378299999999996</v>
      </c>
    </row>
    <row r="108" spans="1:13">
      <c r="A108" s="268">
        <v>98</v>
      </c>
      <c r="B108" s="285" t="s">
        <v>345</v>
      </c>
      <c r="C108" s="278">
        <v>323.35000000000002</v>
      </c>
      <c r="D108" s="279">
        <v>326.96666666666664</v>
      </c>
      <c r="E108" s="279">
        <v>318.0333333333333</v>
      </c>
      <c r="F108" s="279">
        <v>312.71666666666664</v>
      </c>
      <c r="G108" s="279">
        <v>303.7833333333333</v>
      </c>
      <c r="H108" s="279">
        <v>332.2833333333333</v>
      </c>
      <c r="I108" s="279">
        <v>341.21666666666658</v>
      </c>
      <c r="J108" s="279">
        <v>346.5333333333333</v>
      </c>
      <c r="K108" s="277">
        <v>335.9</v>
      </c>
      <c r="L108" s="277">
        <v>321.64999999999998</v>
      </c>
      <c r="M108" s="277">
        <v>13.39127</v>
      </c>
    </row>
    <row r="109" spans="1:13">
      <c r="A109" s="268">
        <v>99</v>
      </c>
      <c r="B109" s="277" t="s">
        <v>85</v>
      </c>
      <c r="C109" s="278">
        <v>1413.65</v>
      </c>
      <c r="D109" s="279">
        <v>1424.5333333333335</v>
      </c>
      <c r="E109" s="279">
        <v>1399.616666666667</v>
      </c>
      <c r="F109" s="279">
        <v>1385.5833333333335</v>
      </c>
      <c r="G109" s="279">
        <v>1360.666666666667</v>
      </c>
      <c r="H109" s="279">
        <v>1438.5666666666671</v>
      </c>
      <c r="I109" s="279">
        <v>1463.4833333333336</v>
      </c>
      <c r="J109" s="279">
        <v>1477.5166666666671</v>
      </c>
      <c r="K109" s="277">
        <v>1449.45</v>
      </c>
      <c r="L109" s="277">
        <v>1410.5</v>
      </c>
      <c r="M109" s="277">
        <v>9.9262800000000002</v>
      </c>
    </row>
    <row r="110" spans="1:13">
      <c r="A110" s="268">
        <v>100</v>
      </c>
      <c r="B110" s="277" t="s">
        <v>86</v>
      </c>
      <c r="C110" s="278">
        <v>430.95</v>
      </c>
      <c r="D110" s="279">
        <v>431.84999999999997</v>
      </c>
      <c r="E110" s="279">
        <v>416.39999999999992</v>
      </c>
      <c r="F110" s="279">
        <v>401.84999999999997</v>
      </c>
      <c r="G110" s="279">
        <v>386.39999999999992</v>
      </c>
      <c r="H110" s="279">
        <v>446.39999999999992</v>
      </c>
      <c r="I110" s="279">
        <v>461.84999999999997</v>
      </c>
      <c r="J110" s="279">
        <v>476.39999999999992</v>
      </c>
      <c r="K110" s="277">
        <v>447.3</v>
      </c>
      <c r="L110" s="277">
        <v>417.3</v>
      </c>
      <c r="M110" s="277">
        <v>26.098520000000001</v>
      </c>
    </row>
    <row r="111" spans="1:13">
      <c r="A111" s="268">
        <v>101</v>
      </c>
      <c r="B111" s="277" t="s">
        <v>236</v>
      </c>
      <c r="C111" s="278">
        <v>756.7</v>
      </c>
      <c r="D111" s="279">
        <v>762.85</v>
      </c>
      <c r="E111" s="279">
        <v>746.2</v>
      </c>
      <c r="F111" s="279">
        <v>735.7</v>
      </c>
      <c r="G111" s="279">
        <v>719.05000000000007</v>
      </c>
      <c r="H111" s="279">
        <v>773.35</v>
      </c>
      <c r="I111" s="279">
        <v>789.99999999999989</v>
      </c>
      <c r="J111" s="279">
        <v>800.5</v>
      </c>
      <c r="K111" s="277">
        <v>779.5</v>
      </c>
      <c r="L111" s="277">
        <v>752.35</v>
      </c>
      <c r="M111" s="277">
        <v>3.86361</v>
      </c>
    </row>
    <row r="112" spans="1:13">
      <c r="A112" s="268">
        <v>102</v>
      </c>
      <c r="B112" s="277" t="s">
        <v>346</v>
      </c>
      <c r="C112" s="278">
        <v>550.04999999999995</v>
      </c>
      <c r="D112" s="279">
        <v>551.76666666666665</v>
      </c>
      <c r="E112" s="279">
        <v>538.5333333333333</v>
      </c>
      <c r="F112" s="279">
        <v>527.01666666666665</v>
      </c>
      <c r="G112" s="279">
        <v>513.7833333333333</v>
      </c>
      <c r="H112" s="279">
        <v>563.2833333333333</v>
      </c>
      <c r="I112" s="279">
        <v>576.51666666666665</v>
      </c>
      <c r="J112" s="279">
        <v>588.0333333333333</v>
      </c>
      <c r="K112" s="277">
        <v>565</v>
      </c>
      <c r="L112" s="277">
        <v>540.25</v>
      </c>
      <c r="M112" s="277">
        <v>0.84226999999999996</v>
      </c>
    </row>
    <row r="113" spans="1:13">
      <c r="A113" s="268">
        <v>103</v>
      </c>
      <c r="B113" s="277" t="s">
        <v>331</v>
      </c>
      <c r="C113" s="278">
        <v>1731.7</v>
      </c>
      <c r="D113" s="279">
        <v>1742.8999999999999</v>
      </c>
      <c r="E113" s="279">
        <v>1718.7999999999997</v>
      </c>
      <c r="F113" s="279">
        <v>1705.8999999999999</v>
      </c>
      <c r="G113" s="279">
        <v>1681.7999999999997</v>
      </c>
      <c r="H113" s="279">
        <v>1755.7999999999997</v>
      </c>
      <c r="I113" s="279">
        <v>1779.8999999999996</v>
      </c>
      <c r="J113" s="279">
        <v>1792.7999999999997</v>
      </c>
      <c r="K113" s="277">
        <v>1767</v>
      </c>
      <c r="L113" s="277">
        <v>1730</v>
      </c>
      <c r="M113" s="277">
        <v>0.11158999999999999</v>
      </c>
    </row>
    <row r="114" spans="1:13">
      <c r="A114" s="268">
        <v>104</v>
      </c>
      <c r="B114" s="277" t="s">
        <v>237</v>
      </c>
      <c r="C114" s="278">
        <v>242.25</v>
      </c>
      <c r="D114" s="279">
        <v>241.94999999999996</v>
      </c>
      <c r="E114" s="279">
        <v>238.49999999999991</v>
      </c>
      <c r="F114" s="279">
        <v>234.74999999999994</v>
      </c>
      <c r="G114" s="279">
        <v>231.2999999999999</v>
      </c>
      <c r="H114" s="279">
        <v>245.69999999999993</v>
      </c>
      <c r="I114" s="279">
        <v>249.14999999999998</v>
      </c>
      <c r="J114" s="279">
        <v>252.89999999999995</v>
      </c>
      <c r="K114" s="277">
        <v>245.4</v>
      </c>
      <c r="L114" s="277">
        <v>238.2</v>
      </c>
      <c r="M114" s="277">
        <v>7.7675799999999997</v>
      </c>
    </row>
    <row r="115" spans="1:13">
      <c r="A115" s="268">
        <v>105</v>
      </c>
      <c r="B115" s="277" t="s">
        <v>235</v>
      </c>
      <c r="C115" s="278">
        <v>121.3</v>
      </c>
      <c r="D115" s="279">
        <v>123.14999999999999</v>
      </c>
      <c r="E115" s="279">
        <v>118.74999999999999</v>
      </c>
      <c r="F115" s="279">
        <v>116.19999999999999</v>
      </c>
      <c r="G115" s="279">
        <v>111.79999999999998</v>
      </c>
      <c r="H115" s="279">
        <v>125.69999999999999</v>
      </c>
      <c r="I115" s="279">
        <v>130.1</v>
      </c>
      <c r="J115" s="279">
        <v>132.64999999999998</v>
      </c>
      <c r="K115" s="277">
        <v>127.55</v>
      </c>
      <c r="L115" s="277">
        <v>120.6</v>
      </c>
      <c r="M115" s="277">
        <v>26.898</v>
      </c>
    </row>
    <row r="116" spans="1:13">
      <c r="A116" s="268">
        <v>106</v>
      </c>
      <c r="B116" s="277" t="s">
        <v>87</v>
      </c>
      <c r="C116" s="278">
        <v>380.25</v>
      </c>
      <c r="D116" s="279">
        <v>384</v>
      </c>
      <c r="E116" s="279">
        <v>374.25</v>
      </c>
      <c r="F116" s="279">
        <v>368.25</v>
      </c>
      <c r="G116" s="279">
        <v>358.5</v>
      </c>
      <c r="H116" s="279">
        <v>390</v>
      </c>
      <c r="I116" s="279">
        <v>399.75</v>
      </c>
      <c r="J116" s="279">
        <v>405.75</v>
      </c>
      <c r="K116" s="277">
        <v>393.75</v>
      </c>
      <c r="L116" s="277">
        <v>378</v>
      </c>
      <c r="M116" s="277">
        <v>11.35158</v>
      </c>
    </row>
    <row r="117" spans="1:13">
      <c r="A117" s="268">
        <v>107</v>
      </c>
      <c r="B117" s="277" t="s">
        <v>347</v>
      </c>
      <c r="C117" s="278">
        <v>268.85000000000002</v>
      </c>
      <c r="D117" s="279">
        <v>271.61666666666667</v>
      </c>
      <c r="E117" s="279">
        <v>265.23333333333335</v>
      </c>
      <c r="F117" s="279">
        <v>261.61666666666667</v>
      </c>
      <c r="G117" s="279">
        <v>255.23333333333335</v>
      </c>
      <c r="H117" s="279">
        <v>275.23333333333335</v>
      </c>
      <c r="I117" s="279">
        <v>281.61666666666667</v>
      </c>
      <c r="J117" s="279">
        <v>285.23333333333335</v>
      </c>
      <c r="K117" s="277">
        <v>278</v>
      </c>
      <c r="L117" s="277">
        <v>268</v>
      </c>
      <c r="M117" s="277">
        <v>12.29397</v>
      </c>
    </row>
    <row r="118" spans="1:13">
      <c r="A118" s="268">
        <v>108</v>
      </c>
      <c r="B118" s="277" t="s">
        <v>88</v>
      </c>
      <c r="C118" s="278">
        <v>479.65</v>
      </c>
      <c r="D118" s="279">
        <v>481.2833333333333</v>
      </c>
      <c r="E118" s="279">
        <v>475.71666666666658</v>
      </c>
      <c r="F118" s="279">
        <v>471.7833333333333</v>
      </c>
      <c r="G118" s="279">
        <v>466.21666666666658</v>
      </c>
      <c r="H118" s="279">
        <v>485.21666666666658</v>
      </c>
      <c r="I118" s="279">
        <v>490.7833333333333</v>
      </c>
      <c r="J118" s="279">
        <v>494.71666666666658</v>
      </c>
      <c r="K118" s="277">
        <v>486.85</v>
      </c>
      <c r="L118" s="277">
        <v>477.35</v>
      </c>
      <c r="M118" s="277">
        <v>23.051390000000001</v>
      </c>
    </row>
    <row r="119" spans="1:13">
      <c r="A119" s="268">
        <v>109</v>
      </c>
      <c r="B119" s="277" t="s">
        <v>238</v>
      </c>
      <c r="C119" s="278">
        <v>702.35</v>
      </c>
      <c r="D119" s="279">
        <v>699.91666666666663</v>
      </c>
      <c r="E119" s="279">
        <v>694.83333333333326</v>
      </c>
      <c r="F119" s="279">
        <v>687.31666666666661</v>
      </c>
      <c r="G119" s="279">
        <v>682.23333333333323</v>
      </c>
      <c r="H119" s="279">
        <v>707.43333333333328</v>
      </c>
      <c r="I119" s="279">
        <v>712.51666666666654</v>
      </c>
      <c r="J119" s="279">
        <v>720.0333333333333</v>
      </c>
      <c r="K119" s="277">
        <v>705</v>
      </c>
      <c r="L119" s="277">
        <v>692.4</v>
      </c>
      <c r="M119" s="277">
        <v>0.76078999999999997</v>
      </c>
    </row>
    <row r="120" spans="1:13">
      <c r="A120" s="268">
        <v>110</v>
      </c>
      <c r="B120" s="277" t="s">
        <v>348</v>
      </c>
      <c r="C120" s="278">
        <v>79.95</v>
      </c>
      <c r="D120" s="279">
        <v>80.316666666666677</v>
      </c>
      <c r="E120" s="279">
        <v>78.733333333333348</v>
      </c>
      <c r="F120" s="279">
        <v>77.516666666666666</v>
      </c>
      <c r="G120" s="279">
        <v>75.933333333333337</v>
      </c>
      <c r="H120" s="279">
        <v>81.53333333333336</v>
      </c>
      <c r="I120" s="279">
        <v>83.116666666666703</v>
      </c>
      <c r="J120" s="279">
        <v>84.333333333333371</v>
      </c>
      <c r="K120" s="277">
        <v>81.900000000000006</v>
      </c>
      <c r="L120" s="277">
        <v>79.099999999999994</v>
      </c>
      <c r="M120" s="277">
        <v>3.9005299999999998</v>
      </c>
    </row>
    <row r="121" spans="1:13">
      <c r="A121" s="268">
        <v>111</v>
      </c>
      <c r="B121" s="277" t="s">
        <v>355</v>
      </c>
      <c r="C121" s="278">
        <v>278.5</v>
      </c>
      <c r="D121" s="279">
        <v>281.23333333333335</v>
      </c>
      <c r="E121" s="279">
        <v>274.51666666666671</v>
      </c>
      <c r="F121" s="279">
        <v>270.53333333333336</v>
      </c>
      <c r="G121" s="279">
        <v>263.81666666666672</v>
      </c>
      <c r="H121" s="279">
        <v>285.2166666666667</v>
      </c>
      <c r="I121" s="279">
        <v>291.93333333333339</v>
      </c>
      <c r="J121" s="279">
        <v>295.91666666666669</v>
      </c>
      <c r="K121" s="277">
        <v>287.95</v>
      </c>
      <c r="L121" s="277">
        <v>277.25</v>
      </c>
      <c r="M121" s="277">
        <v>2.1150099999999998</v>
      </c>
    </row>
    <row r="122" spans="1:13">
      <c r="A122" s="268">
        <v>112</v>
      </c>
      <c r="B122" s="277" t="s">
        <v>356</v>
      </c>
      <c r="C122" s="278">
        <v>158</v>
      </c>
      <c r="D122" s="279">
        <v>159.70000000000002</v>
      </c>
      <c r="E122" s="279">
        <v>152.15000000000003</v>
      </c>
      <c r="F122" s="279">
        <v>146.30000000000001</v>
      </c>
      <c r="G122" s="279">
        <v>138.75000000000003</v>
      </c>
      <c r="H122" s="279">
        <v>165.55000000000004</v>
      </c>
      <c r="I122" s="279">
        <v>173.10000000000005</v>
      </c>
      <c r="J122" s="279">
        <v>178.95000000000005</v>
      </c>
      <c r="K122" s="277">
        <v>167.25</v>
      </c>
      <c r="L122" s="277">
        <v>153.85</v>
      </c>
      <c r="M122" s="277">
        <v>9.7611600000000003</v>
      </c>
    </row>
    <row r="123" spans="1:13">
      <c r="A123" s="268">
        <v>113</v>
      </c>
      <c r="B123" s="277" t="s">
        <v>349</v>
      </c>
      <c r="C123" s="278">
        <v>79.650000000000006</v>
      </c>
      <c r="D123" s="279">
        <v>80.166666666666671</v>
      </c>
      <c r="E123" s="279">
        <v>78.583333333333343</v>
      </c>
      <c r="F123" s="279">
        <v>77.516666666666666</v>
      </c>
      <c r="G123" s="279">
        <v>75.933333333333337</v>
      </c>
      <c r="H123" s="279">
        <v>81.233333333333348</v>
      </c>
      <c r="I123" s="279">
        <v>82.816666666666691</v>
      </c>
      <c r="J123" s="279">
        <v>83.883333333333354</v>
      </c>
      <c r="K123" s="277">
        <v>81.75</v>
      </c>
      <c r="L123" s="277">
        <v>79.099999999999994</v>
      </c>
      <c r="M123" s="277">
        <v>14.582000000000001</v>
      </c>
    </row>
    <row r="124" spans="1:13">
      <c r="A124" s="268">
        <v>114</v>
      </c>
      <c r="B124" s="277" t="s">
        <v>350</v>
      </c>
      <c r="C124" s="278">
        <v>317.2</v>
      </c>
      <c r="D124" s="279">
        <v>320.23333333333329</v>
      </c>
      <c r="E124" s="279">
        <v>313.06666666666661</v>
      </c>
      <c r="F124" s="279">
        <v>308.93333333333334</v>
      </c>
      <c r="G124" s="279">
        <v>301.76666666666665</v>
      </c>
      <c r="H124" s="279">
        <v>324.36666666666656</v>
      </c>
      <c r="I124" s="279">
        <v>331.53333333333319</v>
      </c>
      <c r="J124" s="279">
        <v>335.66666666666652</v>
      </c>
      <c r="K124" s="277">
        <v>327.39999999999998</v>
      </c>
      <c r="L124" s="277">
        <v>316.10000000000002</v>
      </c>
      <c r="M124" s="277">
        <v>1.41564</v>
      </c>
    </row>
    <row r="125" spans="1:13">
      <c r="A125" s="268">
        <v>115</v>
      </c>
      <c r="B125" s="277" t="s">
        <v>351</v>
      </c>
      <c r="C125" s="278">
        <v>533.54999999999995</v>
      </c>
      <c r="D125" s="279">
        <v>539.93333333333328</v>
      </c>
      <c r="E125" s="279">
        <v>523.71666666666658</v>
      </c>
      <c r="F125" s="279">
        <v>513.88333333333333</v>
      </c>
      <c r="G125" s="279">
        <v>497.66666666666663</v>
      </c>
      <c r="H125" s="279">
        <v>549.76666666666654</v>
      </c>
      <c r="I125" s="279">
        <v>565.98333333333323</v>
      </c>
      <c r="J125" s="279">
        <v>575.81666666666649</v>
      </c>
      <c r="K125" s="277">
        <v>556.15</v>
      </c>
      <c r="L125" s="277">
        <v>530.1</v>
      </c>
      <c r="M125" s="277">
        <v>9.1603100000000008</v>
      </c>
    </row>
    <row r="126" spans="1:13">
      <c r="A126" s="268">
        <v>116</v>
      </c>
      <c r="B126" s="277" t="s">
        <v>352</v>
      </c>
      <c r="C126" s="278">
        <v>93.75</v>
      </c>
      <c r="D126" s="279">
        <v>91.866666666666674</v>
      </c>
      <c r="E126" s="279">
        <v>89.883333333333354</v>
      </c>
      <c r="F126" s="279">
        <v>86.01666666666668</v>
      </c>
      <c r="G126" s="279">
        <v>84.03333333333336</v>
      </c>
      <c r="H126" s="279">
        <v>95.733333333333348</v>
      </c>
      <c r="I126" s="279">
        <v>97.716666666666669</v>
      </c>
      <c r="J126" s="279">
        <v>101.58333333333334</v>
      </c>
      <c r="K126" s="277">
        <v>93.85</v>
      </c>
      <c r="L126" s="277">
        <v>88</v>
      </c>
      <c r="M126" s="277">
        <v>20.937200000000001</v>
      </c>
    </row>
    <row r="127" spans="1:13">
      <c r="A127" s="268">
        <v>117</v>
      </c>
      <c r="B127" s="277" t="s">
        <v>354</v>
      </c>
      <c r="C127" s="278">
        <v>14.35</v>
      </c>
      <c r="D127" s="279">
        <v>14.200000000000001</v>
      </c>
      <c r="E127" s="279">
        <v>14.000000000000002</v>
      </c>
      <c r="F127" s="279">
        <v>13.65</v>
      </c>
      <c r="G127" s="279">
        <v>13.450000000000001</v>
      </c>
      <c r="H127" s="279">
        <v>14.550000000000002</v>
      </c>
      <c r="I127" s="279">
        <v>14.750000000000002</v>
      </c>
      <c r="J127" s="279">
        <v>15.100000000000003</v>
      </c>
      <c r="K127" s="277">
        <v>14.4</v>
      </c>
      <c r="L127" s="277">
        <v>13.85</v>
      </c>
      <c r="M127" s="277">
        <v>10.889250000000001</v>
      </c>
    </row>
    <row r="128" spans="1:13">
      <c r="A128" s="268">
        <v>118</v>
      </c>
      <c r="B128" s="277" t="s">
        <v>90</v>
      </c>
      <c r="C128" s="278">
        <v>7.65</v>
      </c>
      <c r="D128" s="279">
        <v>7.6333333333333329</v>
      </c>
      <c r="E128" s="279">
        <v>7.4666666666666659</v>
      </c>
      <c r="F128" s="279">
        <v>7.2833333333333332</v>
      </c>
      <c r="G128" s="279">
        <v>7.1166666666666663</v>
      </c>
      <c r="H128" s="279">
        <v>7.8166666666666655</v>
      </c>
      <c r="I128" s="279">
        <v>7.9833333333333334</v>
      </c>
      <c r="J128" s="279">
        <v>8.1666666666666643</v>
      </c>
      <c r="K128" s="277">
        <v>7.8</v>
      </c>
      <c r="L128" s="277">
        <v>7.45</v>
      </c>
      <c r="M128" s="277">
        <v>67.286739999999995</v>
      </c>
    </row>
    <row r="129" spans="1:13">
      <c r="A129" s="268">
        <v>119</v>
      </c>
      <c r="B129" s="277" t="s">
        <v>91</v>
      </c>
      <c r="C129" s="278">
        <v>2225.3000000000002</v>
      </c>
      <c r="D129" s="279">
        <v>2228.15</v>
      </c>
      <c r="E129" s="279">
        <v>2211.3000000000002</v>
      </c>
      <c r="F129" s="279">
        <v>2197.3000000000002</v>
      </c>
      <c r="G129" s="279">
        <v>2180.4500000000003</v>
      </c>
      <c r="H129" s="279">
        <v>2242.15</v>
      </c>
      <c r="I129" s="279">
        <v>2258.9999999999995</v>
      </c>
      <c r="J129" s="279">
        <v>2273</v>
      </c>
      <c r="K129" s="277">
        <v>2245</v>
      </c>
      <c r="L129" s="277">
        <v>2214.15</v>
      </c>
      <c r="M129" s="277">
        <v>12.344530000000001</v>
      </c>
    </row>
    <row r="130" spans="1:13">
      <c r="A130" s="268">
        <v>120</v>
      </c>
      <c r="B130" s="277" t="s">
        <v>357</v>
      </c>
      <c r="C130" s="278">
        <v>6467.05</v>
      </c>
      <c r="D130" s="279">
        <v>6474.0166666666664</v>
      </c>
      <c r="E130" s="279">
        <v>6363.0333333333328</v>
      </c>
      <c r="F130" s="279">
        <v>6259.0166666666664</v>
      </c>
      <c r="G130" s="279">
        <v>6148.0333333333328</v>
      </c>
      <c r="H130" s="279">
        <v>6578.0333333333328</v>
      </c>
      <c r="I130" s="279">
        <v>6689.0166666666664</v>
      </c>
      <c r="J130" s="279">
        <v>6793.0333333333328</v>
      </c>
      <c r="K130" s="277">
        <v>6585</v>
      </c>
      <c r="L130" s="277">
        <v>6370</v>
      </c>
      <c r="M130" s="277">
        <v>0.44055</v>
      </c>
    </row>
    <row r="131" spans="1:13">
      <c r="A131" s="268">
        <v>121</v>
      </c>
      <c r="B131" s="277" t="s">
        <v>93</v>
      </c>
      <c r="C131" s="278">
        <v>137.1</v>
      </c>
      <c r="D131" s="279">
        <v>138.73333333333332</v>
      </c>
      <c r="E131" s="279">
        <v>134.86666666666665</v>
      </c>
      <c r="F131" s="279">
        <v>132.63333333333333</v>
      </c>
      <c r="G131" s="279">
        <v>128.76666666666665</v>
      </c>
      <c r="H131" s="279">
        <v>140.96666666666664</v>
      </c>
      <c r="I131" s="279">
        <v>144.83333333333331</v>
      </c>
      <c r="J131" s="279">
        <v>147.06666666666663</v>
      </c>
      <c r="K131" s="277">
        <v>142.6</v>
      </c>
      <c r="L131" s="277">
        <v>136.5</v>
      </c>
      <c r="M131" s="277">
        <v>133.26740000000001</v>
      </c>
    </row>
    <row r="132" spans="1:13">
      <c r="A132" s="268">
        <v>122</v>
      </c>
      <c r="B132" s="277" t="s">
        <v>231</v>
      </c>
      <c r="C132" s="278">
        <v>2146.35</v>
      </c>
      <c r="D132" s="279">
        <v>2158.7833333333333</v>
      </c>
      <c r="E132" s="279">
        <v>2122.5666666666666</v>
      </c>
      <c r="F132" s="279">
        <v>2098.7833333333333</v>
      </c>
      <c r="G132" s="279">
        <v>2062.5666666666666</v>
      </c>
      <c r="H132" s="279">
        <v>2182.5666666666666</v>
      </c>
      <c r="I132" s="279">
        <v>2218.7833333333328</v>
      </c>
      <c r="J132" s="279">
        <v>2242.5666666666666</v>
      </c>
      <c r="K132" s="277">
        <v>2195</v>
      </c>
      <c r="L132" s="277">
        <v>2135</v>
      </c>
      <c r="M132" s="277">
        <v>5.4047200000000002</v>
      </c>
    </row>
    <row r="133" spans="1:13">
      <c r="A133" s="268">
        <v>123</v>
      </c>
      <c r="B133" s="277" t="s">
        <v>94</v>
      </c>
      <c r="C133" s="278">
        <v>4036.45</v>
      </c>
      <c r="D133" s="279">
        <v>4015.0833333333335</v>
      </c>
      <c r="E133" s="279">
        <v>3982.3666666666668</v>
      </c>
      <c r="F133" s="279">
        <v>3928.2833333333333</v>
      </c>
      <c r="G133" s="279">
        <v>3895.5666666666666</v>
      </c>
      <c r="H133" s="279">
        <v>4069.166666666667</v>
      </c>
      <c r="I133" s="279">
        <v>4101.8833333333332</v>
      </c>
      <c r="J133" s="279">
        <v>4155.9666666666672</v>
      </c>
      <c r="K133" s="277">
        <v>4047.8</v>
      </c>
      <c r="L133" s="277">
        <v>3961</v>
      </c>
      <c r="M133" s="277">
        <v>10.59395</v>
      </c>
    </row>
    <row r="134" spans="1:13">
      <c r="A134" s="268">
        <v>124</v>
      </c>
      <c r="B134" s="277" t="s">
        <v>1264</v>
      </c>
      <c r="C134" s="278">
        <v>500.3</v>
      </c>
      <c r="D134" s="279">
        <v>498.76666666666665</v>
      </c>
      <c r="E134" s="279">
        <v>485.5333333333333</v>
      </c>
      <c r="F134" s="279">
        <v>470.76666666666665</v>
      </c>
      <c r="G134" s="279">
        <v>457.5333333333333</v>
      </c>
      <c r="H134" s="279">
        <v>513.5333333333333</v>
      </c>
      <c r="I134" s="279">
        <v>526.76666666666665</v>
      </c>
      <c r="J134" s="279">
        <v>541.5333333333333</v>
      </c>
      <c r="K134" s="277">
        <v>512</v>
      </c>
      <c r="L134" s="277">
        <v>484</v>
      </c>
      <c r="M134" s="277">
        <v>3.71658</v>
      </c>
    </row>
    <row r="135" spans="1:13">
      <c r="A135" s="268">
        <v>125</v>
      </c>
      <c r="B135" s="277" t="s">
        <v>239</v>
      </c>
      <c r="C135" s="278">
        <v>58.5</v>
      </c>
      <c r="D135" s="279">
        <v>58.166666666666664</v>
      </c>
      <c r="E135" s="279">
        <v>56.93333333333333</v>
      </c>
      <c r="F135" s="279">
        <v>55.366666666666667</v>
      </c>
      <c r="G135" s="279">
        <v>54.133333333333333</v>
      </c>
      <c r="H135" s="279">
        <v>59.733333333333327</v>
      </c>
      <c r="I135" s="279">
        <v>60.966666666666661</v>
      </c>
      <c r="J135" s="279">
        <v>62.533333333333324</v>
      </c>
      <c r="K135" s="277">
        <v>59.4</v>
      </c>
      <c r="L135" s="277">
        <v>56.6</v>
      </c>
      <c r="M135" s="277">
        <v>51.846029999999999</v>
      </c>
    </row>
    <row r="136" spans="1:13">
      <c r="A136" s="268">
        <v>126</v>
      </c>
      <c r="B136" s="277" t="s">
        <v>95</v>
      </c>
      <c r="C136" s="278">
        <v>18562.55</v>
      </c>
      <c r="D136" s="279">
        <v>18742.183333333334</v>
      </c>
      <c r="E136" s="279">
        <v>18285.366666666669</v>
      </c>
      <c r="F136" s="279">
        <v>18008.183333333334</v>
      </c>
      <c r="G136" s="279">
        <v>17551.366666666669</v>
      </c>
      <c r="H136" s="279">
        <v>19019.366666666669</v>
      </c>
      <c r="I136" s="279">
        <v>19476.183333333334</v>
      </c>
      <c r="J136" s="279">
        <v>19753.366666666669</v>
      </c>
      <c r="K136" s="277">
        <v>19199</v>
      </c>
      <c r="L136" s="277">
        <v>18465</v>
      </c>
      <c r="M136" s="277">
        <v>2.8235999999999999</v>
      </c>
    </row>
    <row r="137" spans="1:13">
      <c r="A137" s="268">
        <v>127</v>
      </c>
      <c r="B137" s="277" t="s">
        <v>359</v>
      </c>
      <c r="C137" s="278">
        <v>275.25</v>
      </c>
      <c r="D137" s="279">
        <v>279.41666666666669</v>
      </c>
      <c r="E137" s="279">
        <v>268.98333333333335</v>
      </c>
      <c r="F137" s="279">
        <v>262.71666666666664</v>
      </c>
      <c r="G137" s="279">
        <v>252.2833333333333</v>
      </c>
      <c r="H137" s="279">
        <v>285.68333333333339</v>
      </c>
      <c r="I137" s="279">
        <v>296.11666666666667</v>
      </c>
      <c r="J137" s="279">
        <v>302.38333333333344</v>
      </c>
      <c r="K137" s="277">
        <v>289.85000000000002</v>
      </c>
      <c r="L137" s="277">
        <v>273.14999999999998</v>
      </c>
      <c r="M137" s="277">
        <v>9.0208200000000005</v>
      </c>
    </row>
    <row r="138" spans="1:13">
      <c r="A138" s="268">
        <v>128</v>
      </c>
      <c r="B138" s="277" t="s">
        <v>360</v>
      </c>
      <c r="C138" s="278">
        <v>62.4</v>
      </c>
      <c r="D138" s="279">
        <v>62.983333333333327</v>
      </c>
      <c r="E138" s="279">
        <v>61.666666666666657</v>
      </c>
      <c r="F138" s="279">
        <v>60.93333333333333</v>
      </c>
      <c r="G138" s="279">
        <v>59.61666666666666</v>
      </c>
      <c r="H138" s="279">
        <v>63.716666666666654</v>
      </c>
      <c r="I138" s="279">
        <v>65.033333333333331</v>
      </c>
      <c r="J138" s="279">
        <v>65.766666666666652</v>
      </c>
      <c r="K138" s="277">
        <v>64.3</v>
      </c>
      <c r="L138" s="277">
        <v>62.25</v>
      </c>
      <c r="M138" s="277">
        <v>4.5387700000000004</v>
      </c>
    </row>
    <row r="139" spans="1:13">
      <c r="A139" s="268">
        <v>129</v>
      </c>
      <c r="B139" s="277" t="s">
        <v>361</v>
      </c>
      <c r="C139" s="278">
        <v>158.85</v>
      </c>
      <c r="D139" s="279">
        <v>158.41666666666666</v>
      </c>
      <c r="E139" s="279">
        <v>155.68333333333331</v>
      </c>
      <c r="F139" s="279">
        <v>152.51666666666665</v>
      </c>
      <c r="G139" s="279">
        <v>149.7833333333333</v>
      </c>
      <c r="H139" s="279">
        <v>161.58333333333331</v>
      </c>
      <c r="I139" s="279">
        <v>164.31666666666666</v>
      </c>
      <c r="J139" s="279">
        <v>167.48333333333332</v>
      </c>
      <c r="K139" s="277">
        <v>161.15</v>
      </c>
      <c r="L139" s="277">
        <v>155.25</v>
      </c>
      <c r="M139" s="277">
        <v>1.0512699999999999</v>
      </c>
    </row>
    <row r="140" spans="1:13">
      <c r="A140" s="268">
        <v>130</v>
      </c>
      <c r="B140" s="277" t="s">
        <v>240</v>
      </c>
      <c r="C140" s="278">
        <v>236.2</v>
      </c>
      <c r="D140" s="279">
        <v>239.53333333333333</v>
      </c>
      <c r="E140" s="279">
        <v>228.66666666666666</v>
      </c>
      <c r="F140" s="279">
        <v>221.13333333333333</v>
      </c>
      <c r="G140" s="279">
        <v>210.26666666666665</v>
      </c>
      <c r="H140" s="279">
        <v>247.06666666666666</v>
      </c>
      <c r="I140" s="279">
        <v>257.93333333333334</v>
      </c>
      <c r="J140" s="279">
        <v>265.4666666666667</v>
      </c>
      <c r="K140" s="277">
        <v>250.4</v>
      </c>
      <c r="L140" s="277">
        <v>232</v>
      </c>
      <c r="M140" s="277">
        <v>26.601890000000001</v>
      </c>
    </row>
    <row r="141" spans="1:13">
      <c r="A141" s="268">
        <v>131</v>
      </c>
      <c r="B141" s="277" t="s">
        <v>241</v>
      </c>
      <c r="C141" s="278">
        <v>889.45</v>
      </c>
      <c r="D141" s="279">
        <v>888.4666666666667</v>
      </c>
      <c r="E141" s="279">
        <v>871.98333333333335</v>
      </c>
      <c r="F141" s="279">
        <v>854.51666666666665</v>
      </c>
      <c r="G141" s="279">
        <v>838.0333333333333</v>
      </c>
      <c r="H141" s="279">
        <v>905.93333333333339</v>
      </c>
      <c r="I141" s="279">
        <v>922.41666666666674</v>
      </c>
      <c r="J141" s="279">
        <v>939.88333333333344</v>
      </c>
      <c r="K141" s="277">
        <v>904.95</v>
      </c>
      <c r="L141" s="277">
        <v>871</v>
      </c>
      <c r="M141" s="277">
        <v>0.89283999999999997</v>
      </c>
    </row>
    <row r="142" spans="1:13">
      <c r="A142" s="268">
        <v>132</v>
      </c>
      <c r="B142" s="277" t="s">
        <v>242</v>
      </c>
      <c r="C142" s="278">
        <v>72.45</v>
      </c>
      <c r="D142" s="279">
        <v>73.083333333333329</v>
      </c>
      <c r="E142" s="279">
        <v>70.666666666666657</v>
      </c>
      <c r="F142" s="279">
        <v>68.883333333333326</v>
      </c>
      <c r="G142" s="279">
        <v>66.466666666666654</v>
      </c>
      <c r="H142" s="279">
        <v>74.86666666666666</v>
      </c>
      <c r="I142" s="279">
        <v>77.283333333333317</v>
      </c>
      <c r="J142" s="279">
        <v>79.066666666666663</v>
      </c>
      <c r="K142" s="277">
        <v>75.5</v>
      </c>
      <c r="L142" s="277">
        <v>71.3</v>
      </c>
      <c r="M142" s="277">
        <v>72.348640000000003</v>
      </c>
    </row>
    <row r="143" spans="1:13">
      <c r="A143" s="268">
        <v>133</v>
      </c>
      <c r="B143" s="277" t="s">
        <v>96</v>
      </c>
      <c r="C143" s="278">
        <v>56.15</v>
      </c>
      <c r="D143" s="279">
        <v>56.483333333333327</v>
      </c>
      <c r="E143" s="279">
        <v>55.016666666666652</v>
      </c>
      <c r="F143" s="279">
        <v>53.883333333333326</v>
      </c>
      <c r="G143" s="279">
        <v>52.41666666666665</v>
      </c>
      <c r="H143" s="279">
        <v>57.616666666666653</v>
      </c>
      <c r="I143" s="279">
        <v>59.083333333333336</v>
      </c>
      <c r="J143" s="279">
        <v>60.216666666666654</v>
      </c>
      <c r="K143" s="277">
        <v>57.95</v>
      </c>
      <c r="L143" s="277">
        <v>55.35</v>
      </c>
      <c r="M143" s="277">
        <v>101.01311</v>
      </c>
    </row>
    <row r="144" spans="1:13">
      <c r="A144" s="268">
        <v>134</v>
      </c>
      <c r="B144" s="277" t="s">
        <v>362</v>
      </c>
      <c r="C144" s="278">
        <v>442.2</v>
      </c>
      <c r="D144" s="279">
        <v>448.3</v>
      </c>
      <c r="E144" s="279">
        <v>433.90000000000003</v>
      </c>
      <c r="F144" s="279">
        <v>425.6</v>
      </c>
      <c r="G144" s="279">
        <v>411.20000000000005</v>
      </c>
      <c r="H144" s="279">
        <v>456.6</v>
      </c>
      <c r="I144" s="279">
        <v>471</v>
      </c>
      <c r="J144" s="279">
        <v>479.3</v>
      </c>
      <c r="K144" s="277">
        <v>462.7</v>
      </c>
      <c r="L144" s="277">
        <v>440</v>
      </c>
      <c r="M144" s="277">
        <v>0.64824999999999999</v>
      </c>
    </row>
    <row r="145" spans="1:13">
      <c r="A145" s="268">
        <v>135</v>
      </c>
      <c r="B145" s="277" t="s">
        <v>97</v>
      </c>
      <c r="C145" s="278">
        <v>1107.2</v>
      </c>
      <c r="D145" s="279">
        <v>1104.3500000000001</v>
      </c>
      <c r="E145" s="279">
        <v>1078.8500000000004</v>
      </c>
      <c r="F145" s="279">
        <v>1050.5000000000002</v>
      </c>
      <c r="G145" s="279">
        <v>1025.0000000000005</v>
      </c>
      <c r="H145" s="279">
        <v>1132.7000000000003</v>
      </c>
      <c r="I145" s="279">
        <v>1158.1999999999998</v>
      </c>
      <c r="J145" s="279">
        <v>1186.5500000000002</v>
      </c>
      <c r="K145" s="277">
        <v>1129.8499999999999</v>
      </c>
      <c r="L145" s="277">
        <v>1076</v>
      </c>
      <c r="M145" s="277">
        <v>15.813079999999999</v>
      </c>
    </row>
    <row r="146" spans="1:13">
      <c r="A146" s="268">
        <v>136</v>
      </c>
      <c r="B146" s="277" t="s">
        <v>363</v>
      </c>
      <c r="C146" s="278">
        <v>185.05</v>
      </c>
      <c r="D146" s="279">
        <v>186.65</v>
      </c>
      <c r="E146" s="279">
        <v>182.60000000000002</v>
      </c>
      <c r="F146" s="279">
        <v>180.15</v>
      </c>
      <c r="G146" s="279">
        <v>176.10000000000002</v>
      </c>
      <c r="H146" s="279">
        <v>189.10000000000002</v>
      </c>
      <c r="I146" s="279">
        <v>193.15000000000003</v>
      </c>
      <c r="J146" s="279">
        <v>195.60000000000002</v>
      </c>
      <c r="K146" s="277">
        <v>190.7</v>
      </c>
      <c r="L146" s="277">
        <v>184.2</v>
      </c>
      <c r="M146" s="277">
        <v>0.60267000000000004</v>
      </c>
    </row>
    <row r="147" spans="1:13">
      <c r="A147" s="268">
        <v>137</v>
      </c>
      <c r="B147" s="277" t="s">
        <v>98</v>
      </c>
      <c r="C147" s="278">
        <v>155.25</v>
      </c>
      <c r="D147" s="279">
        <v>155</v>
      </c>
      <c r="E147" s="279">
        <v>153.4</v>
      </c>
      <c r="F147" s="279">
        <v>151.55000000000001</v>
      </c>
      <c r="G147" s="279">
        <v>149.95000000000002</v>
      </c>
      <c r="H147" s="279">
        <v>156.85</v>
      </c>
      <c r="I147" s="279">
        <v>158.45000000000002</v>
      </c>
      <c r="J147" s="279">
        <v>160.29999999999998</v>
      </c>
      <c r="K147" s="277">
        <v>156.6</v>
      </c>
      <c r="L147" s="277">
        <v>153.15</v>
      </c>
      <c r="M147" s="277">
        <v>29.16198</v>
      </c>
    </row>
    <row r="148" spans="1:13">
      <c r="A148" s="268">
        <v>138</v>
      </c>
      <c r="B148" s="277" t="s">
        <v>243</v>
      </c>
      <c r="C148" s="278">
        <v>10.7</v>
      </c>
      <c r="D148" s="279">
        <v>11.066666666666668</v>
      </c>
      <c r="E148" s="279">
        <v>10.333333333333336</v>
      </c>
      <c r="F148" s="279">
        <v>9.9666666666666668</v>
      </c>
      <c r="G148" s="279">
        <v>9.2333333333333343</v>
      </c>
      <c r="H148" s="279">
        <v>11.433333333333337</v>
      </c>
      <c r="I148" s="279">
        <v>12.166666666666668</v>
      </c>
      <c r="J148" s="279">
        <v>12.533333333333339</v>
      </c>
      <c r="K148" s="277">
        <v>11.8</v>
      </c>
      <c r="L148" s="277">
        <v>10.7</v>
      </c>
      <c r="M148" s="277">
        <v>230.28892999999999</v>
      </c>
    </row>
    <row r="149" spans="1:13">
      <c r="A149" s="268">
        <v>139</v>
      </c>
      <c r="B149" s="277" t="s">
        <v>364</v>
      </c>
      <c r="C149" s="278">
        <v>258</v>
      </c>
      <c r="D149" s="279">
        <v>260.86666666666667</v>
      </c>
      <c r="E149" s="279">
        <v>252.23333333333335</v>
      </c>
      <c r="F149" s="279">
        <v>246.46666666666667</v>
      </c>
      <c r="G149" s="279">
        <v>237.83333333333334</v>
      </c>
      <c r="H149" s="279">
        <v>266.63333333333333</v>
      </c>
      <c r="I149" s="279">
        <v>275.26666666666665</v>
      </c>
      <c r="J149" s="279">
        <v>281.03333333333336</v>
      </c>
      <c r="K149" s="277">
        <v>269.5</v>
      </c>
      <c r="L149" s="277">
        <v>255.1</v>
      </c>
      <c r="M149" s="277">
        <v>10.49553</v>
      </c>
    </row>
    <row r="150" spans="1:13">
      <c r="A150" s="268">
        <v>140</v>
      </c>
      <c r="B150" s="277" t="s">
        <v>99</v>
      </c>
      <c r="C150" s="278">
        <v>49.8</v>
      </c>
      <c r="D150" s="279">
        <v>50.666666666666664</v>
      </c>
      <c r="E150" s="279">
        <v>48.333333333333329</v>
      </c>
      <c r="F150" s="279">
        <v>46.866666666666667</v>
      </c>
      <c r="G150" s="279">
        <v>44.533333333333331</v>
      </c>
      <c r="H150" s="279">
        <v>52.133333333333326</v>
      </c>
      <c r="I150" s="279">
        <v>54.466666666666654</v>
      </c>
      <c r="J150" s="279">
        <v>55.933333333333323</v>
      </c>
      <c r="K150" s="277">
        <v>53</v>
      </c>
      <c r="L150" s="277">
        <v>49.2</v>
      </c>
      <c r="M150" s="277">
        <v>451.40956999999997</v>
      </c>
    </row>
    <row r="151" spans="1:13">
      <c r="A151" s="268">
        <v>141</v>
      </c>
      <c r="B151" s="277" t="s">
        <v>367</v>
      </c>
      <c r="C151" s="278">
        <v>275.64999999999998</v>
      </c>
      <c r="D151" s="279">
        <v>276.63333333333333</v>
      </c>
      <c r="E151" s="279">
        <v>271.51666666666665</v>
      </c>
      <c r="F151" s="279">
        <v>267.38333333333333</v>
      </c>
      <c r="G151" s="279">
        <v>262.26666666666665</v>
      </c>
      <c r="H151" s="279">
        <v>280.76666666666665</v>
      </c>
      <c r="I151" s="279">
        <v>285.88333333333333</v>
      </c>
      <c r="J151" s="279">
        <v>290.01666666666665</v>
      </c>
      <c r="K151" s="277">
        <v>281.75</v>
      </c>
      <c r="L151" s="277">
        <v>272.5</v>
      </c>
      <c r="M151" s="277">
        <v>1.2275100000000001</v>
      </c>
    </row>
    <row r="152" spans="1:13">
      <c r="A152" s="268">
        <v>142</v>
      </c>
      <c r="B152" s="277" t="s">
        <v>366</v>
      </c>
      <c r="C152" s="278">
        <v>2066</v>
      </c>
      <c r="D152" s="279">
        <v>2099.3333333333335</v>
      </c>
      <c r="E152" s="279">
        <v>1998.666666666667</v>
      </c>
      <c r="F152" s="279">
        <v>1931.3333333333335</v>
      </c>
      <c r="G152" s="279">
        <v>1830.666666666667</v>
      </c>
      <c r="H152" s="279">
        <v>2166.666666666667</v>
      </c>
      <c r="I152" s="279">
        <v>2267.3333333333339</v>
      </c>
      <c r="J152" s="279">
        <v>2334.666666666667</v>
      </c>
      <c r="K152" s="277">
        <v>2200</v>
      </c>
      <c r="L152" s="277">
        <v>2032</v>
      </c>
      <c r="M152" s="277">
        <v>0.69782999999999995</v>
      </c>
    </row>
    <row r="153" spans="1:13">
      <c r="A153" s="268">
        <v>143</v>
      </c>
      <c r="B153" s="277" t="s">
        <v>368</v>
      </c>
      <c r="C153" s="278">
        <v>464.5</v>
      </c>
      <c r="D153" s="279">
        <v>467.25</v>
      </c>
      <c r="E153" s="279">
        <v>459.55</v>
      </c>
      <c r="F153" s="279">
        <v>454.6</v>
      </c>
      <c r="G153" s="279">
        <v>446.90000000000003</v>
      </c>
      <c r="H153" s="279">
        <v>472.2</v>
      </c>
      <c r="I153" s="279">
        <v>479.90000000000003</v>
      </c>
      <c r="J153" s="279">
        <v>484.84999999999997</v>
      </c>
      <c r="K153" s="277">
        <v>474.95</v>
      </c>
      <c r="L153" s="277">
        <v>462.3</v>
      </c>
      <c r="M153" s="277">
        <v>0.24192</v>
      </c>
    </row>
    <row r="154" spans="1:13">
      <c r="A154" s="268">
        <v>144</v>
      </c>
      <c r="B154" s="277" t="s">
        <v>371</v>
      </c>
      <c r="C154" s="278">
        <v>116.85</v>
      </c>
      <c r="D154" s="279">
        <v>120.23333333333333</v>
      </c>
      <c r="E154" s="279">
        <v>113.46666666666667</v>
      </c>
      <c r="F154" s="279">
        <v>110.08333333333333</v>
      </c>
      <c r="G154" s="279">
        <v>103.31666666666666</v>
      </c>
      <c r="H154" s="279">
        <v>123.61666666666667</v>
      </c>
      <c r="I154" s="279">
        <v>130.38333333333335</v>
      </c>
      <c r="J154" s="279">
        <v>133.76666666666668</v>
      </c>
      <c r="K154" s="277">
        <v>127</v>
      </c>
      <c r="L154" s="277">
        <v>116.85</v>
      </c>
      <c r="M154" s="277">
        <v>4.5954499999999996</v>
      </c>
    </row>
    <row r="155" spans="1:13">
      <c r="A155" s="268">
        <v>145</v>
      </c>
      <c r="B155" s="277" t="s">
        <v>365</v>
      </c>
      <c r="C155" s="278">
        <v>365.05</v>
      </c>
      <c r="D155" s="279">
        <v>364.01666666666665</v>
      </c>
      <c r="E155" s="279">
        <v>353.0333333333333</v>
      </c>
      <c r="F155" s="279">
        <v>341.01666666666665</v>
      </c>
      <c r="G155" s="279">
        <v>330.0333333333333</v>
      </c>
      <c r="H155" s="279">
        <v>376.0333333333333</v>
      </c>
      <c r="I155" s="279">
        <v>387.01666666666665</v>
      </c>
      <c r="J155" s="279">
        <v>399.0333333333333</v>
      </c>
      <c r="K155" s="277">
        <v>375</v>
      </c>
      <c r="L155" s="277">
        <v>352</v>
      </c>
      <c r="M155" s="277">
        <v>1.422E-2</v>
      </c>
    </row>
    <row r="156" spans="1:13">
      <c r="A156" s="268">
        <v>146</v>
      </c>
      <c r="B156" s="277" t="s">
        <v>370</v>
      </c>
      <c r="C156" s="278">
        <v>128.5</v>
      </c>
      <c r="D156" s="279">
        <v>129.63333333333333</v>
      </c>
      <c r="E156" s="279">
        <v>126.26666666666665</v>
      </c>
      <c r="F156" s="279">
        <v>124.03333333333333</v>
      </c>
      <c r="G156" s="279">
        <v>120.66666666666666</v>
      </c>
      <c r="H156" s="279">
        <v>131.86666666666665</v>
      </c>
      <c r="I156" s="279">
        <v>135.23333333333332</v>
      </c>
      <c r="J156" s="279">
        <v>137.46666666666664</v>
      </c>
      <c r="K156" s="277">
        <v>133</v>
      </c>
      <c r="L156" s="277">
        <v>127.4</v>
      </c>
      <c r="M156" s="277">
        <v>35.057679999999998</v>
      </c>
    </row>
    <row r="157" spans="1:13">
      <c r="A157" s="268">
        <v>147</v>
      </c>
      <c r="B157" s="277" t="s">
        <v>244</v>
      </c>
      <c r="C157" s="278">
        <v>110.8</v>
      </c>
      <c r="D157" s="279">
        <v>114.66666666666667</v>
      </c>
      <c r="E157" s="279">
        <v>106.93333333333334</v>
      </c>
      <c r="F157" s="279">
        <v>103.06666666666666</v>
      </c>
      <c r="G157" s="279">
        <v>95.333333333333329</v>
      </c>
      <c r="H157" s="279">
        <v>118.53333333333335</v>
      </c>
      <c r="I157" s="279">
        <v>126.26666666666667</v>
      </c>
      <c r="J157" s="279">
        <v>130.13333333333335</v>
      </c>
      <c r="K157" s="277">
        <v>122.4</v>
      </c>
      <c r="L157" s="277">
        <v>110.8</v>
      </c>
      <c r="M157" s="277">
        <v>65.616119999999995</v>
      </c>
    </row>
    <row r="158" spans="1:13">
      <c r="A158" s="268">
        <v>148</v>
      </c>
      <c r="B158" s="277" t="s">
        <v>369</v>
      </c>
      <c r="C158" s="278">
        <v>42.05</v>
      </c>
      <c r="D158" s="279">
        <v>42.416666666666664</v>
      </c>
      <c r="E158" s="279">
        <v>40.633333333333326</v>
      </c>
      <c r="F158" s="279">
        <v>39.216666666666661</v>
      </c>
      <c r="G158" s="279">
        <v>37.433333333333323</v>
      </c>
      <c r="H158" s="279">
        <v>43.833333333333329</v>
      </c>
      <c r="I158" s="279">
        <v>45.616666666666674</v>
      </c>
      <c r="J158" s="279">
        <v>47.033333333333331</v>
      </c>
      <c r="K158" s="277">
        <v>44.2</v>
      </c>
      <c r="L158" s="277">
        <v>41</v>
      </c>
      <c r="M158" s="277">
        <v>144.51996</v>
      </c>
    </row>
    <row r="159" spans="1:13">
      <c r="A159" s="268">
        <v>149</v>
      </c>
      <c r="B159" s="277" t="s">
        <v>100</v>
      </c>
      <c r="C159" s="278">
        <v>96.95</v>
      </c>
      <c r="D159" s="279">
        <v>97.833333333333329</v>
      </c>
      <c r="E159" s="279">
        <v>95.766666666666652</v>
      </c>
      <c r="F159" s="279">
        <v>94.583333333333329</v>
      </c>
      <c r="G159" s="279">
        <v>92.516666666666652</v>
      </c>
      <c r="H159" s="279">
        <v>99.016666666666652</v>
      </c>
      <c r="I159" s="279">
        <v>101.08333333333334</v>
      </c>
      <c r="J159" s="279">
        <v>102.26666666666665</v>
      </c>
      <c r="K159" s="277">
        <v>99.9</v>
      </c>
      <c r="L159" s="277">
        <v>96.65</v>
      </c>
      <c r="M159" s="277">
        <v>95.840670000000003</v>
      </c>
    </row>
    <row r="160" spans="1:13">
      <c r="A160" s="268">
        <v>150</v>
      </c>
      <c r="B160" s="277" t="s">
        <v>375</v>
      </c>
      <c r="C160" s="278">
        <v>1571.85</v>
      </c>
      <c r="D160" s="279">
        <v>1580.0666666666666</v>
      </c>
      <c r="E160" s="279">
        <v>1551.9833333333331</v>
      </c>
      <c r="F160" s="279">
        <v>1532.1166666666666</v>
      </c>
      <c r="G160" s="279">
        <v>1504.0333333333331</v>
      </c>
      <c r="H160" s="279">
        <v>1599.9333333333332</v>
      </c>
      <c r="I160" s="279">
        <v>1628.0166666666667</v>
      </c>
      <c r="J160" s="279">
        <v>1647.8833333333332</v>
      </c>
      <c r="K160" s="277">
        <v>1608.15</v>
      </c>
      <c r="L160" s="277">
        <v>1560.2</v>
      </c>
      <c r="M160" s="277">
        <v>0.12046999999999999</v>
      </c>
    </row>
    <row r="161" spans="1:13">
      <c r="A161" s="268">
        <v>151</v>
      </c>
      <c r="B161" s="277" t="s">
        <v>376</v>
      </c>
      <c r="C161" s="278">
        <v>1498.35</v>
      </c>
      <c r="D161" s="279">
        <v>1501.8166666666668</v>
      </c>
      <c r="E161" s="279">
        <v>1473.6833333333336</v>
      </c>
      <c r="F161" s="279">
        <v>1449.0166666666669</v>
      </c>
      <c r="G161" s="279">
        <v>1420.8833333333337</v>
      </c>
      <c r="H161" s="279">
        <v>1526.4833333333336</v>
      </c>
      <c r="I161" s="279">
        <v>1554.6166666666668</v>
      </c>
      <c r="J161" s="279">
        <v>1579.2833333333335</v>
      </c>
      <c r="K161" s="277">
        <v>1529.95</v>
      </c>
      <c r="L161" s="277">
        <v>1477.15</v>
      </c>
      <c r="M161" s="277">
        <v>6.8720000000000003E-2</v>
      </c>
    </row>
    <row r="162" spans="1:13">
      <c r="A162" s="268">
        <v>152</v>
      </c>
      <c r="B162" s="277" t="s">
        <v>377</v>
      </c>
      <c r="C162" s="278">
        <v>15.8</v>
      </c>
      <c r="D162" s="279">
        <v>16.100000000000001</v>
      </c>
      <c r="E162" s="279">
        <v>15.300000000000004</v>
      </c>
      <c r="F162" s="279">
        <v>14.800000000000002</v>
      </c>
      <c r="G162" s="279">
        <v>14.000000000000005</v>
      </c>
      <c r="H162" s="279">
        <v>16.600000000000001</v>
      </c>
      <c r="I162" s="279">
        <v>17.399999999999999</v>
      </c>
      <c r="J162" s="279">
        <v>17.900000000000002</v>
      </c>
      <c r="K162" s="277">
        <v>16.899999999999999</v>
      </c>
      <c r="L162" s="277">
        <v>15.6</v>
      </c>
      <c r="M162" s="277">
        <v>1.38174</v>
      </c>
    </row>
    <row r="163" spans="1:13">
      <c r="A163" s="268">
        <v>153</v>
      </c>
      <c r="B163" s="277" t="s">
        <v>372</v>
      </c>
      <c r="C163" s="278">
        <v>491.1</v>
      </c>
      <c r="D163" s="279">
        <v>497.88333333333338</v>
      </c>
      <c r="E163" s="279">
        <v>483.26666666666677</v>
      </c>
      <c r="F163" s="279">
        <v>475.43333333333339</v>
      </c>
      <c r="G163" s="279">
        <v>460.81666666666678</v>
      </c>
      <c r="H163" s="279">
        <v>505.71666666666675</v>
      </c>
      <c r="I163" s="279">
        <v>520.33333333333348</v>
      </c>
      <c r="J163" s="279">
        <v>528.16666666666674</v>
      </c>
      <c r="K163" s="277">
        <v>512.5</v>
      </c>
      <c r="L163" s="277">
        <v>490.05</v>
      </c>
      <c r="M163" s="277">
        <v>0.33705000000000002</v>
      </c>
    </row>
    <row r="164" spans="1:13">
      <c r="A164" s="268">
        <v>154</v>
      </c>
      <c r="B164" s="277" t="s">
        <v>382</v>
      </c>
      <c r="C164" s="278">
        <v>213.7</v>
      </c>
      <c r="D164" s="279">
        <v>215.91666666666666</v>
      </c>
      <c r="E164" s="279">
        <v>209.83333333333331</v>
      </c>
      <c r="F164" s="279">
        <v>205.96666666666667</v>
      </c>
      <c r="G164" s="279">
        <v>199.88333333333333</v>
      </c>
      <c r="H164" s="279">
        <v>219.7833333333333</v>
      </c>
      <c r="I164" s="279">
        <v>225.86666666666662</v>
      </c>
      <c r="J164" s="279">
        <v>229.73333333333329</v>
      </c>
      <c r="K164" s="277">
        <v>222</v>
      </c>
      <c r="L164" s="277">
        <v>212.05</v>
      </c>
      <c r="M164" s="277">
        <v>4.3617400000000002</v>
      </c>
    </row>
    <row r="165" spans="1:13">
      <c r="A165" s="268">
        <v>155</v>
      </c>
      <c r="B165" s="277" t="s">
        <v>373</v>
      </c>
      <c r="C165" s="278">
        <v>79.349999999999994</v>
      </c>
      <c r="D165" s="279">
        <v>80.3</v>
      </c>
      <c r="E165" s="279">
        <v>77.599999999999994</v>
      </c>
      <c r="F165" s="279">
        <v>75.849999999999994</v>
      </c>
      <c r="G165" s="279">
        <v>73.149999999999991</v>
      </c>
      <c r="H165" s="279">
        <v>82.05</v>
      </c>
      <c r="I165" s="279">
        <v>84.750000000000014</v>
      </c>
      <c r="J165" s="279">
        <v>86.5</v>
      </c>
      <c r="K165" s="277">
        <v>83</v>
      </c>
      <c r="L165" s="277">
        <v>78.55</v>
      </c>
      <c r="M165" s="277">
        <v>2.0297200000000002</v>
      </c>
    </row>
    <row r="166" spans="1:13">
      <c r="A166" s="268">
        <v>156</v>
      </c>
      <c r="B166" s="277" t="s">
        <v>374</v>
      </c>
      <c r="C166" s="278">
        <v>154.30000000000001</v>
      </c>
      <c r="D166" s="279">
        <v>156.81666666666669</v>
      </c>
      <c r="E166" s="279">
        <v>149.83333333333337</v>
      </c>
      <c r="F166" s="279">
        <v>145.36666666666667</v>
      </c>
      <c r="G166" s="279">
        <v>138.38333333333335</v>
      </c>
      <c r="H166" s="279">
        <v>161.28333333333339</v>
      </c>
      <c r="I166" s="279">
        <v>168.26666666666668</v>
      </c>
      <c r="J166" s="279">
        <v>172.73333333333341</v>
      </c>
      <c r="K166" s="277">
        <v>163.80000000000001</v>
      </c>
      <c r="L166" s="277">
        <v>152.35</v>
      </c>
      <c r="M166" s="277">
        <v>8.5693800000000007</v>
      </c>
    </row>
    <row r="167" spans="1:13">
      <c r="A167" s="268">
        <v>157</v>
      </c>
      <c r="B167" s="277" t="s">
        <v>245</v>
      </c>
      <c r="C167" s="278">
        <v>148.19999999999999</v>
      </c>
      <c r="D167" s="279">
        <v>149.78333333333333</v>
      </c>
      <c r="E167" s="279">
        <v>145.41666666666666</v>
      </c>
      <c r="F167" s="279">
        <v>142.63333333333333</v>
      </c>
      <c r="G167" s="279">
        <v>138.26666666666665</v>
      </c>
      <c r="H167" s="279">
        <v>152.56666666666666</v>
      </c>
      <c r="I167" s="279">
        <v>156.93333333333334</v>
      </c>
      <c r="J167" s="279">
        <v>159.71666666666667</v>
      </c>
      <c r="K167" s="277">
        <v>154.15</v>
      </c>
      <c r="L167" s="277">
        <v>147</v>
      </c>
      <c r="M167" s="277">
        <v>1.9993000000000001</v>
      </c>
    </row>
    <row r="168" spans="1:13">
      <c r="A168" s="268">
        <v>158</v>
      </c>
      <c r="B168" s="277" t="s">
        <v>378</v>
      </c>
      <c r="C168" s="278">
        <v>5063.7</v>
      </c>
      <c r="D168" s="279">
        <v>5054.2333333333336</v>
      </c>
      <c r="E168" s="279">
        <v>4989.4666666666672</v>
      </c>
      <c r="F168" s="279">
        <v>4915.2333333333336</v>
      </c>
      <c r="G168" s="279">
        <v>4850.4666666666672</v>
      </c>
      <c r="H168" s="279">
        <v>5128.4666666666672</v>
      </c>
      <c r="I168" s="279">
        <v>5193.2333333333336</v>
      </c>
      <c r="J168" s="279">
        <v>5267.4666666666672</v>
      </c>
      <c r="K168" s="277">
        <v>5119</v>
      </c>
      <c r="L168" s="277">
        <v>4980</v>
      </c>
      <c r="M168" s="277">
        <v>0.23211999999999999</v>
      </c>
    </row>
    <row r="169" spans="1:13">
      <c r="A169" s="268">
        <v>159</v>
      </c>
      <c r="B169" s="277" t="s">
        <v>379</v>
      </c>
      <c r="C169" s="278">
        <v>1527.25</v>
      </c>
      <c r="D169" s="279">
        <v>1534.8</v>
      </c>
      <c r="E169" s="279">
        <v>1495.6</v>
      </c>
      <c r="F169" s="279">
        <v>1463.95</v>
      </c>
      <c r="G169" s="279">
        <v>1424.75</v>
      </c>
      <c r="H169" s="279">
        <v>1566.4499999999998</v>
      </c>
      <c r="I169" s="279">
        <v>1605.65</v>
      </c>
      <c r="J169" s="279">
        <v>1637.2999999999997</v>
      </c>
      <c r="K169" s="277">
        <v>1574</v>
      </c>
      <c r="L169" s="277">
        <v>1503.15</v>
      </c>
      <c r="M169" s="277">
        <v>1.1279600000000001</v>
      </c>
    </row>
    <row r="170" spans="1:13">
      <c r="A170" s="268">
        <v>160</v>
      </c>
      <c r="B170" s="277" t="s">
        <v>101</v>
      </c>
      <c r="C170" s="278">
        <v>415.8</v>
      </c>
      <c r="D170" s="279">
        <v>416.59999999999997</v>
      </c>
      <c r="E170" s="279">
        <v>410.19999999999993</v>
      </c>
      <c r="F170" s="279">
        <v>404.59999999999997</v>
      </c>
      <c r="G170" s="279">
        <v>398.19999999999993</v>
      </c>
      <c r="H170" s="279">
        <v>422.19999999999993</v>
      </c>
      <c r="I170" s="279">
        <v>428.59999999999991</v>
      </c>
      <c r="J170" s="279">
        <v>434.19999999999993</v>
      </c>
      <c r="K170" s="277">
        <v>423</v>
      </c>
      <c r="L170" s="277">
        <v>411</v>
      </c>
      <c r="M170" s="277">
        <v>64.154820000000001</v>
      </c>
    </row>
    <row r="171" spans="1:13">
      <c r="A171" s="268">
        <v>161</v>
      </c>
      <c r="B171" s="277" t="s">
        <v>387</v>
      </c>
      <c r="C171" s="278">
        <v>42.2</v>
      </c>
      <c r="D171" s="279">
        <v>42.783333333333331</v>
      </c>
      <c r="E171" s="279">
        <v>41.166666666666664</v>
      </c>
      <c r="F171" s="279">
        <v>40.133333333333333</v>
      </c>
      <c r="G171" s="279">
        <v>38.516666666666666</v>
      </c>
      <c r="H171" s="279">
        <v>43.816666666666663</v>
      </c>
      <c r="I171" s="279">
        <v>45.433333333333337</v>
      </c>
      <c r="J171" s="279">
        <v>46.466666666666661</v>
      </c>
      <c r="K171" s="277">
        <v>44.4</v>
      </c>
      <c r="L171" s="277">
        <v>41.75</v>
      </c>
      <c r="M171" s="277">
        <v>74.437740000000005</v>
      </c>
    </row>
    <row r="172" spans="1:13">
      <c r="A172" s="268">
        <v>162</v>
      </c>
      <c r="B172" s="277" t="s">
        <v>103</v>
      </c>
      <c r="C172" s="278">
        <v>19.55</v>
      </c>
      <c r="D172" s="279">
        <v>19.650000000000002</v>
      </c>
      <c r="E172" s="279">
        <v>19.200000000000003</v>
      </c>
      <c r="F172" s="279">
        <v>18.850000000000001</v>
      </c>
      <c r="G172" s="279">
        <v>18.400000000000002</v>
      </c>
      <c r="H172" s="279">
        <v>20.000000000000004</v>
      </c>
      <c r="I172" s="279">
        <v>20.45</v>
      </c>
      <c r="J172" s="279">
        <v>20.800000000000004</v>
      </c>
      <c r="K172" s="277">
        <v>20.100000000000001</v>
      </c>
      <c r="L172" s="277">
        <v>19.3</v>
      </c>
      <c r="M172" s="277">
        <v>126.13745</v>
      </c>
    </row>
    <row r="173" spans="1:13">
      <c r="A173" s="268">
        <v>163</v>
      </c>
      <c r="B173" s="277" t="s">
        <v>388</v>
      </c>
      <c r="C173" s="278">
        <v>159.94999999999999</v>
      </c>
      <c r="D173" s="279">
        <v>161.94999999999999</v>
      </c>
      <c r="E173" s="279">
        <v>156.19999999999999</v>
      </c>
      <c r="F173" s="279">
        <v>152.44999999999999</v>
      </c>
      <c r="G173" s="279">
        <v>146.69999999999999</v>
      </c>
      <c r="H173" s="279">
        <v>165.7</v>
      </c>
      <c r="I173" s="279">
        <v>171.45</v>
      </c>
      <c r="J173" s="279">
        <v>175.2</v>
      </c>
      <c r="K173" s="277">
        <v>167.7</v>
      </c>
      <c r="L173" s="277">
        <v>158.19999999999999</v>
      </c>
      <c r="M173" s="277">
        <v>8.0860099999999999</v>
      </c>
    </row>
    <row r="174" spans="1:13">
      <c r="A174" s="268">
        <v>164</v>
      </c>
      <c r="B174" s="277" t="s">
        <v>380</v>
      </c>
      <c r="C174" s="278">
        <v>929.6</v>
      </c>
      <c r="D174" s="279">
        <v>941.56666666666661</v>
      </c>
      <c r="E174" s="279">
        <v>913.03333333333319</v>
      </c>
      <c r="F174" s="279">
        <v>896.46666666666658</v>
      </c>
      <c r="G174" s="279">
        <v>867.93333333333317</v>
      </c>
      <c r="H174" s="279">
        <v>958.13333333333321</v>
      </c>
      <c r="I174" s="279">
        <v>986.66666666666652</v>
      </c>
      <c r="J174" s="279">
        <v>1003.2333333333332</v>
      </c>
      <c r="K174" s="277">
        <v>970.1</v>
      </c>
      <c r="L174" s="277">
        <v>925</v>
      </c>
      <c r="M174" s="277">
        <v>0.50751000000000002</v>
      </c>
    </row>
    <row r="175" spans="1:13">
      <c r="A175" s="268">
        <v>165</v>
      </c>
      <c r="B175" s="277" t="s">
        <v>246</v>
      </c>
      <c r="C175" s="278">
        <v>436.8</v>
      </c>
      <c r="D175" s="279">
        <v>441.93333333333334</v>
      </c>
      <c r="E175" s="279">
        <v>428.86666666666667</v>
      </c>
      <c r="F175" s="279">
        <v>420.93333333333334</v>
      </c>
      <c r="G175" s="279">
        <v>407.86666666666667</v>
      </c>
      <c r="H175" s="279">
        <v>449.86666666666667</v>
      </c>
      <c r="I175" s="279">
        <v>462.93333333333339</v>
      </c>
      <c r="J175" s="279">
        <v>470.86666666666667</v>
      </c>
      <c r="K175" s="277">
        <v>455</v>
      </c>
      <c r="L175" s="277">
        <v>434</v>
      </c>
      <c r="M175" s="277">
        <v>1.66903</v>
      </c>
    </row>
    <row r="176" spans="1:13">
      <c r="A176" s="268">
        <v>166</v>
      </c>
      <c r="B176" s="277" t="s">
        <v>104</v>
      </c>
      <c r="C176" s="278">
        <v>694.55</v>
      </c>
      <c r="D176" s="279">
        <v>697.51666666666654</v>
      </c>
      <c r="E176" s="279">
        <v>687.3833333333331</v>
      </c>
      <c r="F176" s="279">
        <v>680.21666666666658</v>
      </c>
      <c r="G176" s="279">
        <v>670.08333333333314</v>
      </c>
      <c r="H176" s="279">
        <v>704.68333333333305</v>
      </c>
      <c r="I176" s="279">
        <v>714.81666666666649</v>
      </c>
      <c r="J176" s="279">
        <v>721.98333333333301</v>
      </c>
      <c r="K176" s="277">
        <v>707.65</v>
      </c>
      <c r="L176" s="277">
        <v>690.35</v>
      </c>
      <c r="M176" s="277">
        <v>14.9971</v>
      </c>
    </row>
    <row r="177" spans="1:13">
      <c r="A177" s="268">
        <v>167</v>
      </c>
      <c r="B177" s="277" t="s">
        <v>247</v>
      </c>
      <c r="C177" s="278">
        <v>351.45</v>
      </c>
      <c r="D177" s="279">
        <v>355.8</v>
      </c>
      <c r="E177" s="279">
        <v>345.65000000000003</v>
      </c>
      <c r="F177" s="279">
        <v>339.85</v>
      </c>
      <c r="G177" s="279">
        <v>329.70000000000005</v>
      </c>
      <c r="H177" s="279">
        <v>361.6</v>
      </c>
      <c r="I177" s="279">
        <v>371.75</v>
      </c>
      <c r="J177" s="279">
        <v>377.55</v>
      </c>
      <c r="K177" s="277">
        <v>365.95</v>
      </c>
      <c r="L177" s="277">
        <v>350</v>
      </c>
      <c r="M177" s="277">
        <v>0.88102000000000003</v>
      </c>
    </row>
    <row r="178" spans="1:13">
      <c r="A178" s="268">
        <v>168</v>
      </c>
      <c r="B178" s="277" t="s">
        <v>248</v>
      </c>
      <c r="C178" s="278">
        <v>854.9</v>
      </c>
      <c r="D178" s="279">
        <v>867.78333333333342</v>
      </c>
      <c r="E178" s="279">
        <v>838.56666666666683</v>
      </c>
      <c r="F178" s="279">
        <v>822.23333333333346</v>
      </c>
      <c r="G178" s="279">
        <v>793.01666666666688</v>
      </c>
      <c r="H178" s="279">
        <v>884.11666666666679</v>
      </c>
      <c r="I178" s="279">
        <v>913.33333333333326</v>
      </c>
      <c r="J178" s="279">
        <v>929.66666666666674</v>
      </c>
      <c r="K178" s="277">
        <v>897</v>
      </c>
      <c r="L178" s="277">
        <v>851.45</v>
      </c>
      <c r="M178" s="277">
        <v>3.0472700000000001</v>
      </c>
    </row>
    <row r="179" spans="1:13">
      <c r="A179" s="268">
        <v>169</v>
      </c>
      <c r="B179" s="277" t="s">
        <v>389</v>
      </c>
      <c r="C179" s="278">
        <v>82.75</v>
      </c>
      <c r="D179" s="279">
        <v>82.5</v>
      </c>
      <c r="E179" s="279">
        <v>81.75</v>
      </c>
      <c r="F179" s="279">
        <v>80.75</v>
      </c>
      <c r="G179" s="279">
        <v>80</v>
      </c>
      <c r="H179" s="279">
        <v>83.5</v>
      </c>
      <c r="I179" s="279">
        <v>84.25</v>
      </c>
      <c r="J179" s="279">
        <v>85.25</v>
      </c>
      <c r="K179" s="277">
        <v>83.25</v>
      </c>
      <c r="L179" s="277">
        <v>81.5</v>
      </c>
      <c r="M179" s="277">
        <v>3.82857</v>
      </c>
    </row>
    <row r="180" spans="1:13">
      <c r="A180" s="268">
        <v>170</v>
      </c>
      <c r="B180" s="277" t="s">
        <v>381</v>
      </c>
      <c r="C180" s="278">
        <v>241.4</v>
      </c>
      <c r="D180" s="279">
        <v>242.5</v>
      </c>
      <c r="E180" s="279">
        <v>236</v>
      </c>
      <c r="F180" s="279">
        <v>230.6</v>
      </c>
      <c r="G180" s="279">
        <v>224.1</v>
      </c>
      <c r="H180" s="279">
        <v>247.9</v>
      </c>
      <c r="I180" s="279">
        <v>254.4</v>
      </c>
      <c r="J180" s="279">
        <v>259.8</v>
      </c>
      <c r="K180" s="277">
        <v>249</v>
      </c>
      <c r="L180" s="277">
        <v>237.1</v>
      </c>
      <c r="M180" s="277">
        <v>44.333219999999997</v>
      </c>
    </row>
    <row r="181" spans="1:13">
      <c r="A181" s="268">
        <v>171</v>
      </c>
      <c r="B181" s="277" t="s">
        <v>249</v>
      </c>
      <c r="C181" s="278">
        <v>166.75</v>
      </c>
      <c r="D181" s="279">
        <v>169.08333333333334</v>
      </c>
      <c r="E181" s="279">
        <v>163.66666666666669</v>
      </c>
      <c r="F181" s="279">
        <v>160.58333333333334</v>
      </c>
      <c r="G181" s="279">
        <v>155.16666666666669</v>
      </c>
      <c r="H181" s="279">
        <v>172.16666666666669</v>
      </c>
      <c r="I181" s="279">
        <v>177.58333333333337</v>
      </c>
      <c r="J181" s="279">
        <v>180.66666666666669</v>
      </c>
      <c r="K181" s="277">
        <v>174.5</v>
      </c>
      <c r="L181" s="277">
        <v>166</v>
      </c>
      <c r="M181" s="277">
        <v>4.7912600000000003</v>
      </c>
    </row>
    <row r="182" spans="1:13">
      <c r="A182" s="268">
        <v>172</v>
      </c>
      <c r="B182" s="277" t="s">
        <v>105</v>
      </c>
      <c r="C182" s="278">
        <v>588.9</v>
      </c>
      <c r="D182" s="279">
        <v>594.08333333333337</v>
      </c>
      <c r="E182" s="279">
        <v>581.16666666666674</v>
      </c>
      <c r="F182" s="279">
        <v>573.43333333333339</v>
      </c>
      <c r="G182" s="279">
        <v>560.51666666666677</v>
      </c>
      <c r="H182" s="279">
        <v>601.81666666666672</v>
      </c>
      <c r="I182" s="279">
        <v>614.73333333333346</v>
      </c>
      <c r="J182" s="279">
        <v>622.4666666666667</v>
      </c>
      <c r="K182" s="277">
        <v>607</v>
      </c>
      <c r="L182" s="277">
        <v>586.35</v>
      </c>
      <c r="M182" s="277">
        <v>19.138249999999999</v>
      </c>
    </row>
    <row r="183" spans="1:13">
      <c r="A183" s="268">
        <v>173</v>
      </c>
      <c r="B183" s="277" t="s">
        <v>383</v>
      </c>
      <c r="C183" s="278">
        <v>83.45</v>
      </c>
      <c r="D183" s="279">
        <v>84.11666666666666</v>
      </c>
      <c r="E183" s="279">
        <v>82.433333333333323</v>
      </c>
      <c r="F183" s="279">
        <v>81.416666666666657</v>
      </c>
      <c r="G183" s="279">
        <v>79.73333333333332</v>
      </c>
      <c r="H183" s="279">
        <v>85.133333333333326</v>
      </c>
      <c r="I183" s="279">
        <v>86.816666666666663</v>
      </c>
      <c r="J183" s="279">
        <v>87.833333333333329</v>
      </c>
      <c r="K183" s="277">
        <v>85.8</v>
      </c>
      <c r="L183" s="277">
        <v>83.1</v>
      </c>
      <c r="M183" s="277">
        <v>1.8188500000000001</v>
      </c>
    </row>
    <row r="184" spans="1:13">
      <c r="A184" s="268">
        <v>174</v>
      </c>
      <c r="B184" s="277" t="s">
        <v>384</v>
      </c>
      <c r="C184" s="278">
        <v>502.45</v>
      </c>
      <c r="D184" s="279">
        <v>509.65000000000003</v>
      </c>
      <c r="E184" s="279">
        <v>494.30000000000007</v>
      </c>
      <c r="F184" s="279">
        <v>486.15000000000003</v>
      </c>
      <c r="G184" s="279">
        <v>470.80000000000007</v>
      </c>
      <c r="H184" s="279">
        <v>517.80000000000007</v>
      </c>
      <c r="I184" s="279">
        <v>533.15000000000009</v>
      </c>
      <c r="J184" s="279">
        <v>541.30000000000007</v>
      </c>
      <c r="K184" s="277">
        <v>525</v>
      </c>
      <c r="L184" s="277">
        <v>501.5</v>
      </c>
      <c r="M184" s="277">
        <v>0.19868</v>
      </c>
    </row>
    <row r="185" spans="1:13">
      <c r="A185" s="268">
        <v>175</v>
      </c>
      <c r="B185" s="277" t="s">
        <v>390</v>
      </c>
      <c r="C185" s="278">
        <v>56.8</v>
      </c>
      <c r="D185" s="279">
        <v>57.883333333333333</v>
      </c>
      <c r="E185" s="279">
        <v>55.316666666666663</v>
      </c>
      <c r="F185" s="279">
        <v>53.833333333333329</v>
      </c>
      <c r="G185" s="279">
        <v>51.266666666666659</v>
      </c>
      <c r="H185" s="279">
        <v>59.366666666666667</v>
      </c>
      <c r="I185" s="279">
        <v>61.933333333333344</v>
      </c>
      <c r="J185" s="279">
        <v>63.416666666666671</v>
      </c>
      <c r="K185" s="277">
        <v>60.45</v>
      </c>
      <c r="L185" s="277">
        <v>56.4</v>
      </c>
      <c r="M185" s="277">
        <v>9.2116699999999998</v>
      </c>
    </row>
    <row r="186" spans="1:13">
      <c r="A186" s="268">
        <v>176</v>
      </c>
      <c r="B186" s="277" t="s">
        <v>250</v>
      </c>
      <c r="C186" s="278">
        <v>206.25</v>
      </c>
      <c r="D186" s="279">
        <v>207.88333333333333</v>
      </c>
      <c r="E186" s="279">
        <v>203.36666666666665</v>
      </c>
      <c r="F186" s="279">
        <v>200.48333333333332</v>
      </c>
      <c r="G186" s="279">
        <v>195.96666666666664</v>
      </c>
      <c r="H186" s="279">
        <v>210.76666666666665</v>
      </c>
      <c r="I186" s="279">
        <v>215.2833333333333</v>
      </c>
      <c r="J186" s="279">
        <v>218.16666666666666</v>
      </c>
      <c r="K186" s="277">
        <v>212.4</v>
      </c>
      <c r="L186" s="277">
        <v>205</v>
      </c>
      <c r="M186" s="277">
        <v>7.2875199999999998</v>
      </c>
    </row>
    <row r="187" spans="1:13">
      <c r="A187" s="268">
        <v>177</v>
      </c>
      <c r="B187" s="277" t="s">
        <v>385</v>
      </c>
      <c r="C187" s="278">
        <v>331.4</v>
      </c>
      <c r="D187" s="279">
        <v>333.3</v>
      </c>
      <c r="E187" s="279">
        <v>326.60000000000002</v>
      </c>
      <c r="F187" s="279">
        <v>321.8</v>
      </c>
      <c r="G187" s="279">
        <v>315.10000000000002</v>
      </c>
      <c r="H187" s="279">
        <v>338.1</v>
      </c>
      <c r="I187" s="279">
        <v>344.79999999999995</v>
      </c>
      <c r="J187" s="279">
        <v>349.6</v>
      </c>
      <c r="K187" s="277">
        <v>340</v>
      </c>
      <c r="L187" s="277">
        <v>328.5</v>
      </c>
      <c r="M187" s="277">
        <v>0.43280000000000002</v>
      </c>
    </row>
    <row r="188" spans="1:13">
      <c r="A188" s="268">
        <v>178</v>
      </c>
      <c r="B188" s="277" t="s">
        <v>386</v>
      </c>
      <c r="C188" s="278">
        <v>301</v>
      </c>
      <c r="D188" s="279">
        <v>302.13333333333333</v>
      </c>
      <c r="E188" s="279">
        <v>297.26666666666665</v>
      </c>
      <c r="F188" s="279">
        <v>293.5333333333333</v>
      </c>
      <c r="G188" s="279">
        <v>288.66666666666663</v>
      </c>
      <c r="H188" s="279">
        <v>305.86666666666667</v>
      </c>
      <c r="I188" s="279">
        <v>310.73333333333335</v>
      </c>
      <c r="J188" s="279">
        <v>314.4666666666667</v>
      </c>
      <c r="K188" s="277">
        <v>307</v>
      </c>
      <c r="L188" s="277">
        <v>298.39999999999998</v>
      </c>
      <c r="M188" s="277">
        <v>6.4948899999999998</v>
      </c>
    </row>
    <row r="189" spans="1:13">
      <c r="A189" s="268">
        <v>179</v>
      </c>
      <c r="B189" s="277" t="s">
        <v>391</v>
      </c>
      <c r="C189" s="278">
        <v>587.04999999999995</v>
      </c>
      <c r="D189" s="279">
        <v>592.69999999999993</v>
      </c>
      <c r="E189" s="279">
        <v>577.89999999999986</v>
      </c>
      <c r="F189" s="279">
        <v>568.74999999999989</v>
      </c>
      <c r="G189" s="279">
        <v>553.94999999999982</v>
      </c>
      <c r="H189" s="279">
        <v>601.84999999999991</v>
      </c>
      <c r="I189" s="279">
        <v>616.64999999999986</v>
      </c>
      <c r="J189" s="279">
        <v>625.79999999999995</v>
      </c>
      <c r="K189" s="277">
        <v>607.5</v>
      </c>
      <c r="L189" s="277">
        <v>583.54999999999995</v>
      </c>
      <c r="M189" s="277">
        <v>0.28915000000000002</v>
      </c>
    </row>
    <row r="190" spans="1:13">
      <c r="A190" s="268">
        <v>180</v>
      </c>
      <c r="B190" s="277" t="s">
        <v>399</v>
      </c>
      <c r="C190" s="278">
        <v>867.85</v>
      </c>
      <c r="D190" s="279">
        <v>878.63333333333321</v>
      </c>
      <c r="E190" s="279">
        <v>844.26666666666642</v>
      </c>
      <c r="F190" s="279">
        <v>820.68333333333317</v>
      </c>
      <c r="G190" s="279">
        <v>786.31666666666638</v>
      </c>
      <c r="H190" s="279">
        <v>902.21666666666647</v>
      </c>
      <c r="I190" s="279">
        <v>936.58333333333326</v>
      </c>
      <c r="J190" s="279">
        <v>960.16666666666652</v>
      </c>
      <c r="K190" s="277">
        <v>913</v>
      </c>
      <c r="L190" s="277">
        <v>855.05</v>
      </c>
      <c r="M190" s="277">
        <v>3.2917900000000002</v>
      </c>
    </row>
    <row r="191" spans="1:13">
      <c r="A191" s="268">
        <v>181</v>
      </c>
      <c r="B191" s="277" t="s">
        <v>393</v>
      </c>
      <c r="C191" s="278">
        <v>653.35</v>
      </c>
      <c r="D191" s="279">
        <v>657.7833333333333</v>
      </c>
      <c r="E191" s="279">
        <v>645.56666666666661</v>
      </c>
      <c r="F191" s="279">
        <v>637.7833333333333</v>
      </c>
      <c r="G191" s="279">
        <v>625.56666666666661</v>
      </c>
      <c r="H191" s="279">
        <v>665.56666666666661</v>
      </c>
      <c r="I191" s="279">
        <v>677.7833333333333</v>
      </c>
      <c r="J191" s="279">
        <v>685.56666666666661</v>
      </c>
      <c r="K191" s="277">
        <v>670</v>
      </c>
      <c r="L191" s="277">
        <v>650</v>
      </c>
      <c r="M191" s="277">
        <v>4.9090000000000002E-2</v>
      </c>
    </row>
    <row r="192" spans="1:13">
      <c r="A192" s="268">
        <v>182</v>
      </c>
      <c r="B192" s="277" t="s">
        <v>106</v>
      </c>
      <c r="C192" s="278">
        <v>575.4</v>
      </c>
      <c r="D192" s="279">
        <v>578.30000000000007</v>
      </c>
      <c r="E192" s="279">
        <v>570.60000000000014</v>
      </c>
      <c r="F192" s="279">
        <v>565.80000000000007</v>
      </c>
      <c r="G192" s="279">
        <v>558.10000000000014</v>
      </c>
      <c r="H192" s="279">
        <v>583.10000000000014</v>
      </c>
      <c r="I192" s="279">
        <v>590.80000000000018</v>
      </c>
      <c r="J192" s="279">
        <v>595.60000000000014</v>
      </c>
      <c r="K192" s="277">
        <v>586</v>
      </c>
      <c r="L192" s="277">
        <v>573.5</v>
      </c>
      <c r="M192" s="277">
        <v>10.943199999999999</v>
      </c>
    </row>
    <row r="193" spans="1:13">
      <c r="A193" s="268">
        <v>183</v>
      </c>
      <c r="B193" s="277" t="s">
        <v>108</v>
      </c>
      <c r="C193" s="278">
        <v>615.20000000000005</v>
      </c>
      <c r="D193" s="279">
        <v>611.88333333333333</v>
      </c>
      <c r="E193" s="279">
        <v>595.81666666666661</v>
      </c>
      <c r="F193" s="279">
        <v>576.43333333333328</v>
      </c>
      <c r="G193" s="279">
        <v>560.36666666666656</v>
      </c>
      <c r="H193" s="279">
        <v>631.26666666666665</v>
      </c>
      <c r="I193" s="279">
        <v>647.33333333333348</v>
      </c>
      <c r="J193" s="279">
        <v>666.7166666666667</v>
      </c>
      <c r="K193" s="277">
        <v>627.95000000000005</v>
      </c>
      <c r="L193" s="277">
        <v>592.5</v>
      </c>
      <c r="M193" s="277">
        <v>99.280370000000005</v>
      </c>
    </row>
    <row r="194" spans="1:13">
      <c r="A194" s="268">
        <v>184</v>
      </c>
      <c r="B194" s="277" t="s">
        <v>109</v>
      </c>
      <c r="C194" s="278">
        <v>1789.9</v>
      </c>
      <c r="D194" s="279">
        <v>1797.9333333333334</v>
      </c>
      <c r="E194" s="279">
        <v>1773.9666666666667</v>
      </c>
      <c r="F194" s="279">
        <v>1758.0333333333333</v>
      </c>
      <c r="G194" s="279">
        <v>1734.0666666666666</v>
      </c>
      <c r="H194" s="279">
        <v>1813.8666666666668</v>
      </c>
      <c r="I194" s="279">
        <v>1837.8333333333335</v>
      </c>
      <c r="J194" s="279">
        <v>1853.7666666666669</v>
      </c>
      <c r="K194" s="277">
        <v>1821.9</v>
      </c>
      <c r="L194" s="277">
        <v>1782</v>
      </c>
      <c r="M194" s="277">
        <v>39.949800000000003</v>
      </c>
    </row>
    <row r="195" spans="1:13">
      <c r="A195" s="268">
        <v>185</v>
      </c>
      <c r="B195" s="277" t="s">
        <v>252</v>
      </c>
      <c r="C195" s="278">
        <v>2427.5500000000002</v>
      </c>
      <c r="D195" s="279">
        <v>2437.7833333333333</v>
      </c>
      <c r="E195" s="279">
        <v>2375.0166666666664</v>
      </c>
      <c r="F195" s="279">
        <v>2322.4833333333331</v>
      </c>
      <c r="G195" s="279">
        <v>2259.7166666666662</v>
      </c>
      <c r="H195" s="279">
        <v>2490.3166666666666</v>
      </c>
      <c r="I195" s="279">
        <v>2553.0833333333339</v>
      </c>
      <c r="J195" s="279">
        <v>2605.6166666666668</v>
      </c>
      <c r="K195" s="277">
        <v>2500.5500000000002</v>
      </c>
      <c r="L195" s="277">
        <v>2385.25</v>
      </c>
      <c r="M195" s="277">
        <v>13.617179999999999</v>
      </c>
    </row>
    <row r="196" spans="1:13">
      <c r="A196" s="268">
        <v>186</v>
      </c>
      <c r="B196" s="277" t="s">
        <v>110</v>
      </c>
      <c r="C196" s="278">
        <v>1053.1500000000001</v>
      </c>
      <c r="D196" s="279">
        <v>1060.75</v>
      </c>
      <c r="E196" s="279">
        <v>1042.5</v>
      </c>
      <c r="F196" s="279">
        <v>1031.8499999999999</v>
      </c>
      <c r="G196" s="279">
        <v>1013.5999999999999</v>
      </c>
      <c r="H196" s="279">
        <v>1071.4000000000001</v>
      </c>
      <c r="I196" s="279">
        <v>1089.6500000000001</v>
      </c>
      <c r="J196" s="279">
        <v>1100.3000000000002</v>
      </c>
      <c r="K196" s="277">
        <v>1079</v>
      </c>
      <c r="L196" s="277">
        <v>1050.0999999999999</v>
      </c>
      <c r="M196" s="277">
        <v>104.87246</v>
      </c>
    </row>
    <row r="197" spans="1:13">
      <c r="A197" s="268">
        <v>187</v>
      </c>
      <c r="B197" s="277" t="s">
        <v>253</v>
      </c>
      <c r="C197" s="278">
        <v>594.79999999999995</v>
      </c>
      <c r="D197" s="279">
        <v>597.5</v>
      </c>
      <c r="E197" s="279">
        <v>590.29999999999995</v>
      </c>
      <c r="F197" s="279">
        <v>585.79999999999995</v>
      </c>
      <c r="G197" s="279">
        <v>578.59999999999991</v>
      </c>
      <c r="H197" s="279">
        <v>602</v>
      </c>
      <c r="I197" s="279">
        <v>609.20000000000005</v>
      </c>
      <c r="J197" s="279">
        <v>613.70000000000005</v>
      </c>
      <c r="K197" s="277">
        <v>604.70000000000005</v>
      </c>
      <c r="L197" s="277">
        <v>593</v>
      </c>
      <c r="M197" s="277">
        <v>23.10735</v>
      </c>
    </row>
    <row r="198" spans="1:13">
      <c r="A198" s="268">
        <v>188</v>
      </c>
      <c r="B198" s="277" t="s">
        <v>251</v>
      </c>
      <c r="C198" s="278">
        <v>739.15</v>
      </c>
      <c r="D198" s="279">
        <v>748.94999999999993</v>
      </c>
      <c r="E198" s="279">
        <v>722.99999999999989</v>
      </c>
      <c r="F198" s="279">
        <v>706.84999999999991</v>
      </c>
      <c r="G198" s="279">
        <v>680.89999999999986</v>
      </c>
      <c r="H198" s="279">
        <v>765.09999999999991</v>
      </c>
      <c r="I198" s="279">
        <v>791.05</v>
      </c>
      <c r="J198" s="279">
        <v>807.19999999999993</v>
      </c>
      <c r="K198" s="277">
        <v>774.9</v>
      </c>
      <c r="L198" s="277">
        <v>732.8</v>
      </c>
      <c r="M198" s="277">
        <v>2.7369300000000001</v>
      </c>
    </row>
    <row r="199" spans="1:13">
      <c r="A199" s="268">
        <v>189</v>
      </c>
      <c r="B199" s="277" t="s">
        <v>394</v>
      </c>
      <c r="C199" s="278">
        <v>174.75</v>
      </c>
      <c r="D199" s="279">
        <v>175.48333333333335</v>
      </c>
      <c r="E199" s="279">
        <v>173.26666666666671</v>
      </c>
      <c r="F199" s="279">
        <v>171.78333333333336</v>
      </c>
      <c r="G199" s="279">
        <v>169.56666666666672</v>
      </c>
      <c r="H199" s="279">
        <v>176.9666666666667</v>
      </c>
      <c r="I199" s="279">
        <v>179.18333333333334</v>
      </c>
      <c r="J199" s="279">
        <v>180.66666666666669</v>
      </c>
      <c r="K199" s="277">
        <v>177.7</v>
      </c>
      <c r="L199" s="277">
        <v>174</v>
      </c>
      <c r="M199" s="277">
        <v>1.5540499999999999</v>
      </c>
    </row>
    <row r="200" spans="1:13">
      <c r="A200" s="268">
        <v>190</v>
      </c>
      <c r="B200" s="277" t="s">
        <v>395</v>
      </c>
      <c r="C200" s="278">
        <v>246.6</v>
      </c>
      <c r="D200" s="279">
        <v>248.08333333333334</v>
      </c>
      <c r="E200" s="279">
        <v>241.16666666666669</v>
      </c>
      <c r="F200" s="279">
        <v>235.73333333333335</v>
      </c>
      <c r="G200" s="279">
        <v>228.81666666666669</v>
      </c>
      <c r="H200" s="279">
        <v>253.51666666666668</v>
      </c>
      <c r="I200" s="279">
        <v>260.43333333333339</v>
      </c>
      <c r="J200" s="279">
        <v>265.86666666666667</v>
      </c>
      <c r="K200" s="277">
        <v>255</v>
      </c>
      <c r="L200" s="277">
        <v>242.65</v>
      </c>
      <c r="M200" s="277">
        <v>0.24138999999999999</v>
      </c>
    </row>
    <row r="201" spans="1:13">
      <c r="A201" s="268">
        <v>191</v>
      </c>
      <c r="B201" s="277" t="s">
        <v>111</v>
      </c>
      <c r="C201" s="278">
        <v>2648.05</v>
      </c>
      <c r="D201" s="279">
        <v>2644.7333333333336</v>
      </c>
      <c r="E201" s="279">
        <v>2609.4666666666672</v>
      </c>
      <c r="F201" s="279">
        <v>2570.8833333333337</v>
      </c>
      <c r="G201" s="279">
        <v>2535.6166666666672</v>
      </c>
      <c r="H201" s="279">
        <v>2683.3166666666671</v>
      </c>
      <c r="I201" s="279">
        <v>2718.5833333333335</v>
      </c>
      <c r="J201" s="279">
        <v>2757.166666666667</v>
      </c>
      <c r="K201" s="277">
        <v>2680</v>
      </c>
      <c r="L201" s="277">
        <v>2606.15</v>
      </c>
      <c r="M201" s="277">
        <v>11.882989999999999</v>
      </c>
    </row>
    <row r="202" spans="1:13">
      <c r="A202" s="268">
        <v>192</v>
      </c>
      <c r="B202" s="277" t="s">
        <v>112</v>
      </c>
      <c r="C202" s="278">
        <v>365.1</v>
      </c>
      <c r="D202" s="279">
        <v>364.83333333333331</v>
      </c>
      <c r="E202" s="279">
        <v>355.86666666666662</v>
      </c>
      <c r="F202" s="279">
        <v>346.63333333333333</v>
      </c>
      <c r="G202" s="279">
        <v>337.66666666666663</v>
      </c>
      <c r="H202" s="279">
        <v>374.06666666666661</v>
      </c>
      <c r="I202" s="279">
        <v>383.0333333333333</v>
      </c>
      <c r="J202" s="279">
        <v>392.26666666666659</v>
      </c>
      <c r="K202" s="277">
        <v>373.8</v>
      </c>
      <c r="L202" s="277">
        <v>355.6</v>
      </c>
      <c r="M202" s="277">
        <v>24.080400000000001</v>
      </c>
    </row>
    <row r="203" spans="1:13">
      <c r="A203" s="268">
        <v>193</v>
      </c>
      <c r="B203" s="277" t="s">
        <v>396</v>
      </c>
      <c r="C203" s="278">
        <v>13.1</v>
      </c>
      <c r="D203" s="279">
        <v>13.1</v>
      </c>
      <c r="E203" s="279">
        <v>12.75</v>
      </c>
      <c r="F203" s="279">
        <v>12.4</v>
      </c>
      <c r="G203" s="279">
        <v>12.05</v>
      </c>
      <c r="H203" s="279">
        <v>13.45</v>
      </c>
      <c r="I203" s="279">
        <v>13.799999999999997</v>
      </c>
      <c r="J203" s="279">
        <v>14.149999999999999</v>
      </c>
      <c r="K203" s="277">
        <v>13.45</v>
      </c>
      <c r="L203" s="277">
        <v>12.75</v>
      </c>
      <c r="M203" s="277">
        <v>30.068390000000001</v>
      </c>
    </row>
    <row r="204" spans="1:13">
      <c r="A204" s="268">
        <v>194</v>
      </c>
      <c r="B204" s="277" t="s">
        <v>398</v>
      </c>
      <c r="C204" s="278">
        <v>58.05</v>
      </c>
      <c r="D204" s="279">
        <v>58.449999999999996</v>
      </c>
      <c r="E204" s="279">
        <v>57.449999999999989</v>
      </c>
      <c r="F204" s="279">
        <v>56.849999999999994</v>
      </c>
      <c r="G204" s="279">
        <v>55.849999999999987</v>
      </c>
      <c r="H204" s="279">
        <v>59.04999999999999</v>
      </c>
      <c r="I204" s="279">
        <v>60.050000000000004</v>
      </c>
      <c r="J204" s="279">
        <v>60.649999999999991</v>
      </c>
      <c r="K204" s="277">
        <v>59.45</v>
      </c>
      <c r="L204" s="277">
        <v>57.85</v>
      </c>
      <c r="M204" s="277">
        <v>1.2563200000000001</v>
      </c>
    </row>
    <row r="205" spans="1:13">
      <c r="A205" s="268">
        <v>195</v>
      </c>
      <c r="B205" s="277" t="s">
        <v>114</v>
      </c>
      <c r="C205" s="278">
        <v>165.4</v>
      </c>
      <c r="D205" s="279">
        <v>166.13333333333333</v>
      </c>
      <c r="E205" s="279">
        <v>163.76666666666665</v>
      </c>
      <c r="F205" s="279">
        <v>162.13333333333333</v>
      </c>
      <c r="G205" s="279">
        <v>159.76666666666665</v>
      </c>
      <c r="H205" s="279">
        <v>167.76666666666665</v>
      </c>
      <c r="I205" s="279">
        <v>170.13333333333333</v>
      </c>
      <c r="J205" s="279">
        <v>171.76666666666665</v>
      </c>
      <c r="K205" s="277">
        <v>168.5</v>
      </c>
      <c r="L205" s="277">
        <v>164.5</v>
      </c>
      <c r="M205" s="277">
        <v>112.33336</v>
      </c>
    </row>
    <row r="206" spans="1:13">
      <c r="A206" s="268">
        <v>196</v>
      </c>
      <c r="B206" s="277" t="s">
        <v>400</v>
      </c>
      <c r="C206" s="278">
        <v>36.549999999999997</v>
      </c>
      <c r="D206" s="279">
        <v>36.966666666666669</v>
      </c>
      <c r="E206" s="279">
        <v>35.683333333333337</v>
      </c>
      <c r="F206" s="279">
        <v>34.81666666666667</v>
      </c>
      <c r="G206" s="279">
        <v>33.533333333333339</v>
      </c>
      <c r="H206" s="279">
        <v>37.833333333333336</v>
      </c>
      <c r="I206" s="279">
        <v>39.116666666666667</v>
      </c>
      <c r="J206" s="279">
        <v>39.983333333333334</v>
      </c>
      <c r="K206" s="277">
        <v>38.25</v>
      </c>
      <c r="L206" s="277">
        <v>36.1</v>
      </c>
      <c r="M206" s="277">
        <v>12.55983</v>
      </c>
    </row>
    <row r="207" spans="1:13">
      <c r="A207" s="268">
        <v>197</v>
      </c>
      <c r="B207" s="277" t="s">
        <v>115</v>
      </c>
      <c r="C207" s="278">
        <v>202.65</v>
      </c>
      <c r="D207" s="279">
        <v>205.88333333333333</v>
      </c>
      <c r="E207" s="279">
        <v>198.36666666666665</v>
      </c>
      <c r="F207" s="279">
        <v>194.08333333333331</v>
      </c>
      <c r="G207" s="279">
        <v>186.56666666666663</v>
      </c>
      <c r="H207" s="279">
        <v>210.16666666666666</v>
      </c>
      <c r="I207" s="279">
        <v>217.68333333333331</v>
      </c>
      <c r="J207" s="279">
        <v>221.96666666666667</v>
      </c>
      <c r="K207" s="277">
        <v>213.4</v>
      </c>
      <c r="L207" s="277">
        <v>201.6</v>
      </c>
      <c r="M207" s="277">
        <v>49.954999999999998</v>
      </c>
    </row>
    <row r="208" spans="1:13">
      <c r="A208" s="268">
        <v>198</v>
      </c>
      <c r="B208" s="277" t="s">
        <v>116</v>
      </c>
      <c r="C208" s="278">
        <v>2275.15</v>
      </c>
      <c r="D208" s="279">
        <v>2267.0666666666666</v>
      </c>
      <c r="E208" s="279">
        <v>2243.1333333333332</v>
      </c>
      <c r="F208" s="279">
        <v>2211.1166666666668</v>
      </c>
      <c r="G208" s="279">
        <v>2187.1833333333334</v>
      </c>
      <c r="H208" s="279">
        <v>2299.083333333333</v>
      </c>
      <c r="I208" s="279">
        <v>2323.0166666666664</v>
      </c>
      <c r="J208" s="279">
        <v>2355.0333333333328</v>
      </c>
      <c r="K208" s="277">
        <v>2291</v>
      </c>
      <c r="L208" s="277">
        <v>2235.0500000000002</v>
      </c>
      <c r="M208" s="277">
        <v>24.745529999999999</v>
      </c>
    </row>
    <row r="209" spans="1:13">
      <c r="A209" s="268">
        <v>199</v>
      </c>
      <c r="B209" s="277" t="s">
        <v>254</v>
      </c>
      <c r="C209" s="278">
        <v>187.2</v>
      </c>
      <c r="D209" s="279">
        <v>189.21666666666667</v>
      </c>
      <c r="E209" s="279">
        <v>184.08333333333334</v>
      </c>
      <c r="F209" s="279">
        <v>180.96666666666667</v>
      </c>
      <c r="G209" s="279">
        <v>175.83333333333334</v>
      </c>
      <c r="H209" s="279">
        <v>192.33333333333334</v>
      </c>
      <c r="I209" s="279">
        <v>197.46666666666667</v>
      </c>
      <c r="J209" s="279">
        <v>200.58333333333334</v>
      </c>
      <c r="K209" s="277">
        <v>194.35</v>
      </c>
      <c r="L209" s="277">
        <v>186.1</v>
      </c>
      <c r="M209" s="277">
        <v>7.0684100000000001</v>
      </c>
    </row>
    <row r="210" spans="1:13">
      <c r="A210" s="268">
        <v>200</v>
      </c>
      <c r="B210" s="277" t="s">
        <v>401</v>
      </c>
      <c r="C210" s="278">
        <v>28408</v>
      </c>
      <c r="D210" s="279">
        <v>28361</v>
      </c>
      <c r="E210" s="279">
        <v>28122</v>
      </c>
      <c r="F210" s="279">
        <v>27836</v>
      </c>
      <c r="G210" s="279">
        <v>27597</v>
      </c>
      <c r="H210" s="279">
        <v>28647</v>
      </c>
      <c r="I210" s="279">
        <v>28886</v>
      </c>
      <c r="J210" s="279">
        <v>29172</v>
      </c>
      <c r="K210" s="277">
        <v>28600</v>
      </c>
      <c r="L210" s="277">
        <v>28075</v>
      </c>
      <c r="M210" s="277">
        <v>1.1679999999999999E-2</v>
      </c>
    </row>
    <row r="211" spans="1:13">
      <c r="A211" s="268">
        <v>201</v>
      </c>
      <c r="B211" s="277" t="s">
        <v>397</v>
      </c>
      <c r="C211" s="278">
        <v>50.7</v>
      </c>
      <c r="D211" s="279">
        <v>51.1</v>
      </c>
      <c r="E211" s="279">
        <v>49.400000000000006</v>
      </c>
      <c r="F211" s="279">
        <v>48.1</v>
      </c>
      <c r="G211" s="279">
        <v>46.400000000000006</v>
      </c>
      <c r="H211" s="279">
        <v>52.400000000000006</v>
      </c>
      <c r="I211" s="279">
        <v>54.100000000000009</v>
      </c>
      <c r="J211" s="279">
        <v>55.400000000000006</v>
      </c>
      <c r="K211" s="277">
        <v>52.8</v>
      </c>
      <c r="L211" s="277">
        <v>49.8</v>
      </c>
      <c r="M211" s="277">
        <v>26.064170000000001</v>
      </c>
    </row>
    <row r="212" spans="1:13">
      <c r="A212" s="268">
        <v>202</v>
      </c>
      <c r="B212" s="277" t="s">
        <v>255</v>
      </c>
      <c r="C212" s="278">
        <v>33.9</v>
      </c>
      <c r="D212" s="279">
        <v>34.416666666666664</v>
      </c>
      <c r="E212" s="279">
        <v>33.233333333333327</v>
      </c>
      <c r="F212" s="279">
        <v>32.566666666666663</v>
      </c>
      <c r="G212" s="279">
        <v>31.383333333333326</v>
      </c>
      <c r="H212" s="279">
        <v>35.083333333333329</v>
      </c>
      <c r="I212" s="279">
        <v>36.266666666666666</v>
      </c>
      <c r="J212" s="279">
        <v>36.93333333333333</v>
      </c>
      <c r="K212" s="277">
        <v>35.6</v>
      </c>
      <c r="L212" s="277">
        <v>33.75</v>
      </c>
      <c r="M212" s="277">
        <v>23.458259999999999</v>
      </c>
    </row>
    <row r="213" spans="1:13">
      <c r="A213" s="268">
        <v>203</v>
      </c>
      <c r="B213" s="277" t="s">
        <v>415</v>
      </c>
      <c r="C213" s="278">
        <v>60.65</v>
      </c>
      <c r="D213" s="279">
        <v>62.483333333333327</v>
      </c>
      <c r="E213" s="279">
        <v>58.416666666666657</v>
      </c>
      <c r="F213" s="279">
        <v>56.18333333333333</v>
      </c>
      <c r="G213" s="279">
        <v>52.11666666666666</v>
      </c>
      <c r="H213" s="279">
        <v>64.716666666666654</v>
      </c>
      <c r="I213" s="279">
        <v>68.783333333333331</v>
      </c>
      <c r="J213" s="279">
        <v>71.016666666666652</v>
      </c>
      <c r="K213" s="277">
        <v>66.55</v>
      </c>
      <c r="L213" s="277">
        <v>60.25</v>
      </c>
      <c r="M213" s="277">
        <v>40.042439999999999</v>
      </c>
    </row>
    <row r="214" spans="1:13">
      <c r="A214" s="268">
        <v>204</v>
      </c>
      <c r="B214" s="277" t="s">
        <v>117</v>
      </c>
      <c r="C214" s="278">
        <v>215.2</v>
      </c>
      <c r="D214" s="279">
        <v>219.1</v>
      </c>
      <c r="E214" s="279">
        <v>209.45</v>
      </c>
      <c r="F214" s="279">
        <v>203.7</v>
      </c>
      <c r="G214" s="279">
        <v>194.04999999999998</v>
      </c>
      <c r="H214" s="279">
        <v>224.85</v>
      </c>
      <c r="I214" s="279">
        <v>234.50000000000003</v>
      </c>
      <c r="J214" s="279">
        <v>240.25</v>
      </c>
      <c r="K214" s="277">
        <v>228.75</v>
      </c>
      <c r="L214" s="277">
        <v>213.35</v>
      </c>
      <c r="M214" s="277">
        <v>251.91355999999999</v>
      </c>
    </row>
    <row r="215" spans="1:13">
      <c r="A215" s="268">
        <v>205</v>
      </c>
      <c r="B215" s="277" t="s">
        <v>414</v>
      </c>
      <c r="C215" s="278">
        <v>47.5</v>
      </c>
      <c r="D215" s="279">
        <v>49</v>
      </c>
      <c r="E215" s="279">
        <v>46</v>
      </c>
      <c r="F215" s="279">
        <v>44.5</v>
      </c>
      <c r="G215" s="279">
        <v>41.5</v>
      </c>
      <c r="H215" s="279">
        <v>50.5</v>
      </c>
      <c r="I215" s="279">
        <v>53.5</v>
      </c>
      <c r="J215" s="279">
        <v>55</v>
      </c>
      <c r="K215" s="277">
        <v>52</v>
      </c>
      <c r="L215" s="277">
        <v>47.5</v>
      </c>
      <c r="M215" s="277">
        <v>1.1645000000000001</v>
      </c>
    </row>
    <row r="216" spans="1:13">
      <c r="A216" s="268">
        <v>206</v>
      </c>
      <c r="B216" s="277" t="s">
        <v>258</v>
      </c>
      <c r="C216" s="278">
        <v>115.8</v>
      </c>
      <c r="D216" s="279">
        <v>118.68333333333334</v>
      </c>
      <c r="E216" s="279">
        <v>112.86666666666667</v>
      </c>
      <c r="F216" s="279">
        <v>109.93333333333334</v>
      </c>
      <c r="G216" s="279">
        <v>104.11666666666667</v>
      </c>
      <c r="H216" s="279">
        <v>121.61666666666667</v>
      </c>
      <c r="I216" s="279">
        <v>127.43333333333334</v>
      </c>
      <c r="J216" s="279">
        <v>130.36666666666667</v>
      </c>
      <c r="K216" s="277">
        <v>124.5</v>
      </c>
      <c r="L216" s="277">
        <v>115.75</v>
      </c>
      <c r="M216" s="277">
        <v>9.9508500000000009</v>
      </c>
    </row>
    <row r="217" spans="1:13">
      <c r="A217" s="268">
        <v>207</v>
      </c>
      <c r="B217" s="277" t="s">
        <v>118</v>
      </c>
      <c r="C217" s="278">
        <v>345.8</v>
      </c>
      <c r="D217" s="279">
        <v>348.7833333333333</v>
      </c>
      <c r="E217" s="279">
        <v>340.76666666666659</v>
      </c>
      <c r="F217" s="279">
        <v>335.73333333333329</v>
      </c>
      <c r="G217" s="279">
        <v>327.71666666666658</v>
      </c>
      <c r="H217" s="279">
        <v>353.81666666666661</v>
      </c>
      <c r="I217" s="279">
        <v>361.83333333333326</v>
      </c>
      <c r="J217" s="279">
        <v>366.86666666666662</v>
      </c>
      <c r="K217" s="277">
        <v>356.8</v>
      </c>
      <c r="L217" s="277">
        <v>343.75</v>
      </c>
      <c r="M217" s="277">
        <v>304.42572000000001</v>
      </c>
    </row>
    <row r="218" spans="1:13">
      <c r="A218" s="268">
        <v>208</v>
      </c>
      <c r="B218" s="277" t="s">
        <v>256</v>
      </c>
      <c r="C218" s="278">
        <v>1252.6500000000001</v>
      </c>
      <c r="D218" s="279">
        <v>1261.4833333333333</v>
      </c>
      <c r="E218" s="279">
        <v>1233.3666666666668</v>
      </c>
      <c r="F218" s="279">
        <v>1214.0833333333335</v>
      </c>
      <c r="G218" s="279">
        <v>1185.9666666666669</v>
      </c>
      <c r="H218" s="279">
        <v>1280.7666666666667</v>
      </c>
      <c r="I218" s="279">
        <v>1308.883333333333</v>
      </c>
      <c r="J218" s="279">
        <v>1328.1666666666665</v>
      </c>
      <c r="K218" s="277">
        <v>1289.5999999999999</v>
      </c>
      <c r="L218" s="277">
        <v>1242.2</v>
      </c>
      <c r="M218" s="277">
        <v>7.1387099999999997</v>
      </c>
    </row>
    <row r="219" spans="1:13">
      <c r="A219" s="268">
        <v>209</v>
      </c>
      <c r="B219" s="277" t="s">
        <v>119</v>
      </c>
      <c r="C219" s="278">
        <v>420.9</v>
      </c>
      <c r="D219" s="279">
        <v>424.13333333333338</v>
      </c>
      <c r="E219" s="279">
        <v>415.86666666666679</v>
      </c>
      <c r="F219" s="279">
        <v>410.83333333333343</v>
      </c>
      <c r="G219" s="279">
        <v>402.56666666666683</v>
      </c>
      <c r="H219" s="279">
        <v>429.16666666666674</v>
      </c>
      <c r="I219" s="279">
        <v>437.43333333333328</v>
      </c>
      <c r="J219" s="279">
        <v>442.4666666666667</v>
      </c>
      <c r="K219" s="277">
        <v>432.4</v>
      </c>
      <c r="L219" s="277">
        <v>419.1</v>
      </c>
      <c r="M219" s="277">
        <v>18.695160000000001</v>
      </c>
    </row>
    <row r="220" spans="1:13">
      <c r="A220" s="268">
        <v>210</v>
      </c>
      <c r="B220" s="277" t="s">
        <v>403</v>
      </c>
      <c r="C220" s="278">
        <v>2577.1</v>
      </c>
      <c r="D220" s="279">
        <v>2634.4833333333331</v>
      </c>
      <c r="E220" s="279">
        <v>2469.0666666666662</v>
      </c>
      <c r="F220" s="279">
        <v>2361.0333333333328</v>
      </c>
      <c r="G220" s="279">
        <v>2195.6166666666659</v>
      </c>
      <c r="H220" s="279">
        <v>2742.5166666666664</v>
      </c>
      <c r="I220" s="279">
        <v>2907.9333333333334</v>
      </c>
      <c r="J220" s="279">
        <v>3015.9666666666667</v>
      </c>
      <c r="K220" s="277">
        <v>2799.9</v>
      </c>
      <c r="L220" s="277">
        <v>2526.4499999999998</v>
      </c>
      <c r="M220" s="277">
        <v>0.20841000000000001</v>
      </c>
    </row>
    <row r="221" spans="1:13">
      <c r="A221" s="268">
        <v>211</v>
      </c>
      <c r="B221" s="277" t="s">
        <v>257</v>
      </c>
      <c r="C221" s="278">
        <v>40.049999999999997</v>
      </c>
      <c r="D221" s="279">
        <v>39.68333333333333</v>
      </c>
      <c r="E221" s="279">
        <v>37.916666666666657</v>
      </c>
      <c r="F221" s="279">
        <v>35.783333333333324</v>
      </c>
      <c r="G221" s="279">
        <v>34.016666666666652</v>
      </c>
      <c r="H221" s="279">
        <v>41.816666666666663</v>
      </c>
      <c r="I221" s="279">
        <v>43.583333333333329</v>
      </c>
      <c r="J221" s="279">
        <v>45.716666666666669</v>
      </c>
      <c r="K221" s="277">
        <v>41.45</v>
      </c>
      <c r="L221" s="277">
        <v>37.549999999999997</v>
      </c>
      <c r="M221" s="277">
        <v>278.17842999999999</v>
      </c>
    </row>
    <row r="222" spans="1:13">
      <c r="A222" s="268">
        <v>212</v>
      </c>
      <c r="B222" s="277" t="s">
        <v>120</v>
      </c>
      <c r="C222" s="278">
        <v>8.65</v>
      </c>
      <c r="D222" s="279">
        <v>8.8166666666666664</v>
      </c>
      <c r="E222" s="279">
        <v>8.2833333333333332</v>
      </c>
      <c r="F222" s="279">
        <v>7.9166666666666661</v>
      </c>
      <c r="G222" s="279">
        <v>7.3833333333333329</v>
      </c>
      <c r="H222" s="279">
        <v>9.1833333333333336</v>
      </c>
      <c r="I222" s="279">
        <v>9.716666666666665</v>
      </c>
      <c r="J222" s="279">
        <v>10.083333333333334</v>
      </c>
      <c r="K222" s="277">
        <v>9.35</v>
      </c>
      <c r="L222" s="277">
        <v>8.4499999999999993</v>
      </c>
      <c r="M222" s="277">
        <v>4760.0060000000003</v>
      </c>
    </row>
    <row r="223" spans="1:13">
      <c r="A223" s="268">
        <v>213</v>
      </c>
      <c r="B223" s="277" t="s">
        <v>404</v>
      </c>
      <c r="C223" s="278">
        <v>18.5</v>
      </c>
      <c r="D223" s="279">
        <v>18.666666666666668</v>
      </c>
      <c r="E223" s="279">
        <v>18.233333333333334</v>
      </c>
      <c r="F223" s="279">
        <v>17.966666666666665</v>
      </c>
      <c r="G223" s="279">
        <v>17.533333333333331</v>
      </c>
      <c r="H223" s="279">
        <v>18.933333333333337</v>
      </c>
      <c r="I223" s="279">
        <v>19.366666666666667</v>
      </c>
      <c r="J223" s="279">
        <v>19.63333333333334</v>
      </c>
      <c r="K223" s="277">
        <v>19.100000000000001</v>
      </c>
      <c r="L223" s="277">
        <v>18.399999999999999</v>
      </c>
      <c r="M223" s="277">
        <v>56.748730000000002</v>
      </c>
    </row>
    <row r="224" spans="1:13">
      <c r="A224" s="268">
        <v>214</v>
      </c>
      <c r="B224" s="277" t="s">
        <v>121</v>
      </c>
      <c r="C224" s="278">
        <v>25.25</v>
      </c>
      <c r="D224" s="279">
        <v>25.566666666666666</v>
      </c>
      <c r="E224" s="279">
        <v>24.683333333333334</v>
      </c>
      <c r="F224" s="279">
        <v>24.116666666666667</v>
      </c>
      <c r="G224" s="279">
        <v>23.233333333333334</v>
      </c>
      <c r="H224" s="279">
        <v>26.133333333333333</v>
      </c>
      <c r="I224" s="279">
        <v>27.016666666666666</v>
      </c>
      <c r="J224" s="279">
        <v>27.583333333333332</v>
      </c>
      <c r="K224" s="277">
        <v>26.45</v>
      </c>
      <c r="L224" s="277">
        <v>25</v>
      </c>
      <c r="M224" s="277">
        <v>351.10757000000001</v>
      </c>
    </row>
    <row r="225" spans="1:13">
      <c r="A225" s="268">
        <v>215</v>
      </c>
      <c r="B225" s="277" t="s">
        <v>416</v>
      </c>
      <c r="C225" s="278">
        <v>187.6</v>
      </c>
      <c r="D225" s="279">
        <v>188.78333333333333</v>
      </c>
      <c r="E225" s="279">
        <v>184.31666666666666</v>
      </c>
      <c r="F225" s="279">
        <v>181.03333333333333</v>
      </c>
      <c r="G225" s="279">
        <v>176.56666666666666</v>
      </c>
      <c r="H225" s="279">
        <v>192.06666666666666</v>
      </c>
      <c r="I225" s="279">
        <v>196.5333333333333</v>
      </c>
      <c r="J225" s="279">
        <v>199.81666666666666</v>
      </c>
      <c r="K225" s="277">
        <v>193.25</v>
      </c>
      <c r="L225" s="277">
        <v>185.5</v>
      </c>
      <c r="M225" s="277">
        <v>9.1218699999999995</v>
      </c>
    </row>
    <row r="226" spans="1:13">
      <c r="A226" s="268">
        <v>216</v>
      </c>
      <c r="B226" s="277" t="s">
        <v>405</v>
      </c>
      <c r="C226" s="278">
        <v>373.8</v>
      </c>
      <c r="D226" s="279">
        <v>378.03333333333336</v>
      </c>
      <c r="E226" s="279">
        <v>356.9666666666667</v>
      </c>
      <c r="F226" s="279">
        <v>340.13333333333333</v>
      </c>
      <c r="G226" s="279">
        <v>319.06666666666666</v>
      </c>
      <c r="H226" s="279">
        <v>394.86666666666673</v>
      </c>
      <c r="I226" s="279">
        <v>415.93333333333345</v>
      </c>
      <c r="J226" s="279">
        <v>432.76666666666677</v>
      </c>
      <c r="K226" s="277">
        <v>399.1</v>
      </c>
      <c r="L226" s="277">
        <v>361.2</v>
      </c>
      <c r="M226" s="277">
        <v>0.39498</v>
      </c>
    </row>
    <row r="227" spans="1:13">
      <c r="A227" s="268">
        <v>217</v>
      </c>
      <c r="B227" s="277" t="s">
        <v>406</v>
      </c>
      <c r="C227" s="278">
        <v>6.7</v>
      </c>
      <c r="D227" s="279">
        <v>6.7666666666666657</v>
      </c>
      <c r="E227" s="279">
        <v>6.5333333333333314</v>
      </c>
      <c r="F227" s="279">
        <v>6.3666666666666654</v>
      </c>
      <c r="G227" s="279">
        <v>6.1333333333333311</v>
      </c>
      <c r="H227" s="279">
        <v>6.9333333333333318</v>
      </c>
      <c r="I227" s="279">
        <v>7.1666666666666661</v>
      </c>
      <c r="J227" s="279">
        <v>7.3333333333333321</v>
      </c>
      <c r="K227" s="277">
        <v>7</v>
      </c>
      <c r="L227" s="277">
        <v>6.6</v>
      </c>
      <c r="M227" s="277">
        <v>29.603059999999999</v>
      </c>
    </row>
    <row r="228" spans="1:13">
      <c r="A228" s="268">
        <v>218</v>
      </c>
      <c r="B228" s="277" t="s">
        <v>122</v>
      </c>
      <c r="C228" s="278">
        <v>404.15</v>
      </c>
      <c r="D228" s="279">
        <v>408.8</v>
      </c>
      <c r="E228" s="279">
        <v>398.35</v>
      </c>
      <c r="F228" s="279">
        <v>392.55</v>
      </c>
      <c r="G228" s="279">
        <v>382.1</v>
      </c>
      <c r="H228" s="279">
        <v>414.6</v>
      </c>
      <c r="I228" s="279">
        <v>425.04999999999995</v>
      </c>
      <c r="J228" s="279">
        <v>430.85</v>
      </c>
      <c r="K228" s="277">
        <v>419.25</v>
      </c>
      <c r="L228" s="277">
        <v>403</v>
      </c>
      <c r="M228" s="277">
        <v>37.048160000000003</v>
      </c>
    </row>
    <row r="229" spans="1:13">
      <c r="A229" s="268">
        <v>219</v>
      </c>
      <c r="B229" s="277" t="s">
        <v>407</v>
      </c>
      <c r="C229" s="278">
        <v>73.849999999999994</v>
      </c>
      <c r="D229" s="279">
        <v>74.649999999999991</v>
      </c>
      <c r="E229" s="279">
        <v>72.299999999999983</v>
      </c>
      <c r="F229" s="279">
        <v>70.749999999999986</v>
      </c>
      <c r="G229" s="279">
        <v>68.399999999999977</v>
      </c>
      <c r="H229" s="279">
        <v>76.199999999999989</v>
      </c>
      <c r="I229" s="279">
        <v>78.549999999999983</v>
      </c>
      <c r="J229" s="279">
        <v>80.099999999999994</v>
      </c>
      <c r="K229" s="277">
        <v>77</v>
      </c>
      <c r="L229" s="277">
        <v>73.099999999999994</v>
      </c>
      <c r="M229" s="277">
        <v>13.79025</v>
      </c>
    </row>
    <row r="230" spans="1:13">
      <c r="A230" s="268">
        <v>220</v>
      </c>
      <c r="B230" s="277" t="s">
        <v>260</v>
      </c>
      <c r="C230" s="278">
        <v>79.3</v>
      </c>
      <c r="D230" s="279">
        <v>79.466666666666654</v>
      </c>
      <c r="E230" s="279">
        <v>78.533333333333303</v>
      </c>
      <c r="F230" s="279">
        <v>77.766666666666652</v>
      </c>
      <c r="G230" s="279">
        <v>76.8333333333333</v>
      </c>
      <c r="H230" s="279">
        <v>80.233333333333306</v>
      </c>
      <c r="I230" s="279">
        <v>81.166666666666671</v>
      </c>
      <c r="J230" s="279">
        <v>81.933333333333309</v>
      </c>
      <c r="K230" s="277">
        <v>80.400000000000006</v>
      </c>
      <c r="L230" s="277">
        <v>78.7</v>
      </c>
      <c r="M230" s="277">
        <v>13.87312</v>
      </c>
    </row>
    <row r="231" spans="1:13">
      <c r="A231" s="268">
        <v>221</v>
      </c>
      <c r="B231" s="277" t="s">
        <v>412</v>
      </c>
      <c r="C231" s="278">
        <v>117.85</v>
      </c>
      <c r="D231" s="279">
        <v>118.7</v>
      </c>
      <c r="E231" s="279">
        <v>115.95</v>
      </c>
      <c r="F231" s="279">
        <v>114.05</v>
      </c>
      <c r="G231" s="279">
        <v>111.3</v>
      </c>
      <c r="H231" s="279">
        <v>120.60000000000001</v>
      </c>
      <c r="I231" s="279">
        <v>123.35000000000001</v>
      </c>
      <c r="J231" s="279">
        <v>125.25000000000001</v>
      </c>
      <c r="K231" s="277">
        <v>121.45</v>
      </c>
      <c r="L231" s="277">
        <v>116.8</v>
      </c>
      <c r="M231" s="277">
        <v>14.034470000000001</v>
      </c>
    </row>
    <row r="232" spans="1:13">
      <c r="A232" s="268">
        <v>222</v>
      </c>
      <c r="B232" s="277" t="s">
        <v>1616</v>
      </c>
      <c r="C232" s="278">
        <v>2176.5</v>
      </c>
      <c r="D232" s="279">
        <v>2180.8833333333337</v>
      </c>
      <c r="E232" s="279">
        <v>2156.6666666666674</v>
      </c>
      <c r="F232" s="279">
        <v>2136.8333333333339</v>
      </c>
      <c r="G232" s="279">
        <v>2112.6166666666677</v>
      </c>
      <c r="H232" s="279">
        <v>2200.7166666666672</v>
      </c>
      <c r="I232" s="279">
        <v>2224.9333333333334</v>
      </c>
      <c r="J232" s="279">
        <v>2244.7666666666669</v>
      </c>
      <c r="K232" s="277">
        <v>2205.1</v>
      </c>
      <c r="L232" s="277">
        <v>2161.0500000000002</v>
      </c>
      <c r="M232" s="277">
        <v>0.63305</v>
      </c>
    </row>
    <row r="233" spans="1:13">
      <c r="A233" s="268">
        <v>223</v>
      </c>
      <c r="B233" s="277" t="s">
        <v>259</v>
      </c>
      <c r="C233" s="278">
        <v>60.65</v>
      </c>
      <c r="D233" s="279">
        <v>61.266666666666673</v>
      </c>
      <c r="E233" s="279">
        <v>59.833333333333343</v>
      </c>
      <c r="F233" s="279">
        <v>59.016666666666673</v>
      </c>
      <c r="G233" s="279">
        <v>57.583333333333343</v>
      </c>
      <c r="H233" s="279">
        <v>62.083333333333343</v>
      </c>
      <c r="I233" s="279">
        <v>63.516666666666666</v>
      </c>
      <c r="J233" s="279">
        <v>64.333333333333343</v>
      </c>
      <c r="K233" s="277">
        <v>62.7</v>
      </c>
      <c r="L233" s="277">
        <v>60.45</v>
      </c>
      <c r="M233" s="277">
        <v>19.116150000000001</v>
      </c>
    </row>
    <row r="234" spans="1:13">
      <c r="A234" s="268">
        <v>224</v>
      </c>
      <c r="B234" s="277" t="s">
        <v>123</v>
      </c>
      <c r="C234" s="278">
        <v>952.25</v>
      </c>
      <c r="D234" s="279">
        <v>960.08333333333337</v>
      </c>
      <c r="E234" s="279">
        <v>941.41666666666674</v>
      </c>
      <c r="F234" s="279">
        <v>930.58333333333337</v>
      </c>
      <c r="G234" s="279">
        <v>911.91666666666674</v>
      </c>
      <c r="H234" s="279">
        <v>970.91666666666674</v>
      </c>
      <c r="I234" s="279">
        <v>989.58333333333348</v>
      </c>
      <c r="J234" s="279">
        <v>1000.4166666666667</v>
      </c>
      <c r="K234" s="277">
        <v>978.75</v>
      </c>
      <c r="L234" s="277">
        <v>949.25</v>
      </c>
      <c r="M234" s="277">
        <v>14.59849</v>
      </c>
    </row>
    <row r="235" spans="1:13">
      <c r="A235" s="268">
        <v>225</v>
      </c>
      <c r="B235" s="277" t="s">
        <v>418</v>
      </c>
      <c r="C235" s="278">
        <v>270.05</v>
      </c>
      <c r="D235" s="279">
        <v>267.63333333333338</v>
      </c>
      <c r="E235" s="279">
        <v>263.71666666666675</v>
      </c>
      <c r="F235" s="279">
        <v>257.38333333333338</v>
      </c>
      <c r="G235" s="279">
        <v>253.46666666666675</v>
      </c>
      <c r="H235" s="279">
        <v>273.96666666666675</v>
      </c>
      <c r="I235" s="279">
        <v>277.88333333333338</v>
      </c>
      <c r="J235" s="279">
        <v>284.21666666666675</v>
      </c>
      <c r="K235" s="277">
        <v>271.55</v>
      </c>
      <c r="L235" s="277">
        <v>261.3</v>
      </c>
      <c r="M235" s="277">
        <v>4.6699999999999998E-2</v>
      </c>
    </row>
    <row r="236" spans="1:13">
      <c r="A236" s="268">
        <v>226</v>
      </c>
      <c r="B236" s="277" t="s">
        <v>124</v>
      </c>
      <c r="C236" s="278">
        <v>503.55</v>
      </c>
      <c r="D236" s="279">
        <v>510.45</v>
      </c>
      <c r="E236" s="279">
        <v>493.1</v>
      </c>
      <c r="F236" s="279">
        <v>482.65000000000003</v>
      </c>
      <c r="G236" s="279">
        <v>465.30000000000007</v>
      </c>
      <c r="H236" s="279">
        <v>520.9</v>
      </c>
      <c r="I236" s="279">
        <v>538.25</v>
      </c>
      <c r="J236" s="279">
        <v>548.69999999999993</v>
      </c>
      <c r="K236" s="277">
        <v>527.79999999999995</v>
      </c>
      <c r="L236" s="277">
        <v>500</v>
      </c>
      <c r="M236" s="277">
        <v>218.41548</v>
      </c>
    </row>
    <row r="237" spans="1:13">
      <c r="A237" s="268">
        <v>227</v>
      </c>
      <c r="B237" s="277" t="s">
        <v>419</v>
      </c>
      <c r="C237" s="278">
        <v>68.400000000000006</v>
      </c>
      <c r="D237" s="279">
        <v>69.13333333333334</v>
      </c>
      <c r="E237" s="279">
        <v>66.26666666666668</v>
      </c>
      <c r="F237" s="279">
        <v>64.13333333333334</v>
      </c>
      <c r="G237" s="279">
        <v>61.26666666666668</v>
      </c>
      <c r="H237" s="279">
        <v>71.26666666666668</v>
      </c>
      <c r="I237" s="279">
        <v>74.133333333333326</v>
      </c>
      <c r="J237" s="279">
        <v>76.26666666666668</v>
      </c>
      <c r="K237" s="277">
        <v>72</v>
      </c>
      <c r="L237" s="277">
        <v>67</v>
      </c>
      <c r="M237" s="277">
        <v>16.70937</v>
      </c>
    </row>
    <row r="238" spans="1:13">
      <c r="A238" s="268">
        <v>228</v>
      </c>
      <c r="B238" s="277" t="s">
        <v>125</v>
      </c>
      <c r="C238" s="278">
        <v>203.95</v>
      </c>
      <c r="D238" s="279">
        <v>206.36666666666667</v>
      </c>
      <c r="E238" s="279">
        <v>200.33333333333334</v>
      </c>
      <c r="F238" s="279">
        <v>196.71666666666667</v>
      </c>
      <c r="G238" s="279">
        <v>190.68333333333334</v>
      </c>
      <c r="H238" s="279">
        <v>209.98333333333335</v>
      </c>
      <c r="I238" s="279">
        <v>216.01666666666665</v>
      </c>
      <c r="J238" s="279">
        <v>219.63333333333335</v>
      </c>
      <c r="K238" s="277">
        <v>212.4</v>
      </c>
      <c r="L238" s="277">
        <v>202.75</v>
      </c>
      <c r="M238" s="277">
        <v>57.833359999999999</v>
      </c>
    </row>
    <row r="239" spans="1:13">
      <c r="A239" s="268">
        <v>229</v>
      </c>
      <c r="B239" s="277" t="s">
        <v>126</v>
      </c>
      <c r="C239" s="278">
        <v>830.95</v>
      </c>
      <c r="D239" s="279">
        <v>824.73333333333323</v>
      </c>
      <c r="E239" s="279">
        <v>801.01666666666642</v>
      </c>
      <c r="F239" s="279">
        <v>771.08333333333314</v>
      </c>
      <c r="G239" s="279">
        <v>747.36666666666633</v>
      </c>
      <c r="H239" s="279">
        <v>854.66666666666652</v>
      </c>
      <c r="I239" s="279">
        <v>878.38333333333344</v>
      </c>
      <c r="J239" s="279">
        <v>908.31666666666661</v>
      </c>
      <c r="K239" s="277">
        <v>848.45</v>
      </c>
      <c r="L239" s="277">
        <v>794.8</v>
      </c>
      <c r="M239" s="277">
        <v>300.60998000000001</v>
      </c>
    </row>
    <row r="240" spans="1:13">
      <c r="A240" s="268">
        <v>230</v>
      </c>
      <c r="B240" s="277" t="s">
        <v>420</v>
      </c>
      <c r="C240" s="278">
        <v>224.2</v>
      </c>
      <c r="D240" s="279">
        <v>225.76666666666665</v>
      </c>
      <c r="E240" s="279">
        <v>221.5333333333333</v>
      </c>
      <c r="F240" s="279">
        <v>218.86666666666665</v>
      </c>
      <c r="G240" s="279">
        <v>214.6333333333333</v>
      </c>
      <c r="H240" s="279">
        <v>228.43333333333331</v>
      </c>
      <c r="I240" s="279">
        <v>232.66666666666666</v>
      </c>
      <c r="J240" s="279">
        <v>235.33333333333331</v>
      </c>
      <c r="K240" s="277">
        <v>230</v>
      </c>
      <c r="L240" s="277">
        <v>223.1</v>
      </c>
      <c r="M240" s="277">
        <v>1.7036800000000001</v>
      </c>
    </row>
    <row r="241" spans="1:13">
      <c r="A241" s="268">
        <v>231</v>
      </c>
      <c r="B241" s="277" t="s">
        <v>421</v>
      </c>
      <c r="C241" s="278">
        <v>120.65</v>
      </c>
      <c r="D241" s="279">
        <v>118.96666666666665</v>
      </c>
      <c r="E241" s="279">
        <v>117.2833333333333</v>
      </c>
      <c r="F241" s="279">
        <v>113.91666666666664</v>
      </c>
      <c r="G241" s="279">
        <v>112.23333333333329</v>
      </c>
      <c r="H241" s="279">
        <v>122.33333333333331</v>
      </c>
      <c r="I241" s="279">
        <v>124.01666666666668</v>
      </c>
      <c r="J241" s="279">
        <v>127.38333333333333</v>
      </c>
      <c r="K241" s="277">
        <v>120.65</v>
      </c>
      <c r="L241" s="277">
        <v>115.6</v>
      </c>
      <c r="M241" s="277">
        <v>3.5275799999999999</v>
      </c>
    </row>
    <row r="242" spans="1:13">
      <c r="A242" s="268">
        <v>232</v>
      </c>
      <c r="B242" s="277" t="s">
        <v>417</v>
      </c>
      <c r="C242" s="278">
        <v>10.050000000000001</v>
      </c>
      <c r="D242" s="279">
        <v>10.166666666666666</v>
      </c>
      <c r="E242" s="279">
        <v>9.8833333333333329</v>
      </c>
      <c r="F242" s="279">
        <v>9.7166666666666668</v>
      </c>
      <c r="G242" s="279">
        <v>9.4333333333333336</v>
      </c>
      <c r="H242" s="279">
        <v>10.333333333333332</v>
      </c>
      <c r="I242" s="279">
        <v>10.616666666666667</v>
      </c>
      <c r="J242" s="279">
        <v>10.783333333333331</v>
      </c>
      <c r="K242" s="277">
        <v>10.45</v>
      </c>
      <c r="L242" s="277">
        <v>10</v>
      </c>
      <c r="M242" s="277">
        <v>37.424489999999999</v>
      </c>
    </row>
    <row r="243" spans="1:13">
      <c r="A243" s="268">
        <v>233</v>
      </c>
      <c r="B243" s="277" t="s">
        <v>127</v>
      </c>
      <c r="C243" s="278">
        <v>85.65</v>
      </c>
      <c r="D243" s="279">
        <v>85.916666666666671</v>
      </c>
      <c r="E243" s="279">
        <v>84.833333333333343</v>
      </c>
      <c r="F243" s="279">
        <v>84.016666666666666</v>
      </c>
      <c r="G243" s="279">
        <v>82.933333333333337</v>
      </c>
      <c r="H243" s="279">
        <v>86.733333333333348</v>
      </c>
      <c r="I243" s="279">
        <v>87.816666666666691</v>
      </c>
      <c r="J243" s="279">
        <v>88.633333333333354</v>
      </c>
      <c r="K243" s="277">
        <v>87</v>
      </c>
      <c r="L243" s="277">
        <v>85.1</v>
      </c>
      <c r="M243" s="277">
        <v>165.32721000000001</v>
      </c>
    </row>
    <row r="244" spans="1:13">
      <c r="A244" s="268">
        <v>234</v>
      </c>
      <c r="B244" s="277" t="s">
        <v>262</v>
      </c>
      <c r="C244" s="278">
        <v>1648.75</v>
      </c>
      <c r="D244" s="279">
        <v>1649.0666666666666</v>
      </c>
      <c r="E244" s="279">
        <v>1631.6333333333332</v>
      </c>
      <c r="F244" s="279">
        <v>1614.5166666666667</v>
      </c>
      <c r="G244" s="279">
        <v>1597.0833333333333</v>
      </c>
      <c r="H244" s="279">
        <v>1666.1833333333332</v>
      </c>
      <c r="I244" s="279">
        <v>1683.6166666666666</v>
      </c>
      <c r="J244" s="279">
        <v>1700.7333333333331</v>
      </c>
      <c r="K244" s="277">
        <v>1666.5</v>
      </c>
      <c r="L244" s="277">
        <v>1631.95</v>
      </c>
      <c r="M244" s="277">
        <v>1.33291</v>
      </c>
    </row>
    <row r="245" spans="1:13">
      <c r="A245" s="268">
        <v>235</v>
      </c>
      <c r="B245" s="277" t="s">
        <v>408</v>
      </c>
      <c r="C245" s="278">
        <v>118.6</v>
      </c>
      <c r="D245" s="279">
        <v>119.2</v>
      </c>
      <c r="E245" s="279">
        <v>116.4</v>
      </c>
      <c r="F245" s="279">
        <v>114.2</v>
      </c>
      <c r="G245" s="279">
        <v>111.4</v>
      </c>
      <c r="H245" s="279">
        <v>121.4</v>
      </c>
      <c r="I245" s="279">
        <v>124.19999999999999</v>
      </c>
      <c r="J245" s="279">
        <v>126.4</v>
      </c>
      <c r="K245" s="277">
        <v>122</v>
      </c>
      <c r="L245" s="277">
        <v>117</v>
      </c>
      <c r="M245" s="277">
        <v>29.57985</v>
      </c>
    </row>
    <row r="246" spans="1:13">
      <c r="A246" s="268">
        <v>236</v>
      </c>
      <c r="B246" s="277" t="s">
        <v>409</v>
      </c>
      <c r="C246" s="278">
        <v>88</v>
      </c>
      <c r="D246" s="279">
        <v>89.066666666666663</v>
      </c>
      <c r="E246" s="279">
        <v>86.633333333333326</v>
      </c>
      <c r="F246" s="279">
        <v>85.266666666666666</v>
      </c>
      <c r="G246" s="279">
        <v>82.833333333333329</v>
      </c>
      <c r="H246" s="279">
        <v>90.433333333333323</v>
      </c>
      <c r="I246" s="279">
        <v>92.86666666666666</v>
      </c>
      <c r="J246" s="279">
        <v>94.23333333333332</v>
      </c>
      <c r="K246" s="277">
        <v>91.5</v>
      </c>
      <c r="L246" s="277">
        <v>87.7</v>
      </c>
      <c r="M246" s="277">
        <v>8.9635999999999996</v>
      </c>
    </row>
    <row r="247" spans="1:13">
      <c r="A247" s="268">
        <v>237</v>
      </c>
      <c r="B247" s="277" t="s">
        <v>402</v>
      </c>
      <c r="C247" s="278">
        <v>526.9</v>
      </c>
      <c r="D247" s="279">
        <v>523.74999999999989</v>
      </c>
      <c r="E247" s="279">
        <v>514.69999999999982</v>
      </c>
      <c r="F247" s="279">
        <v>502.49999999999994</v>
      </c>
      <c r="G247" s="279">
        <v>493.44999999999987</v>
      </c>
      <c r="H247" s="279">
        <v>535.94999999999982</v>
      </c>
      <c r="I247" s="279">
        <v>544.99999999999977</v>
      </c>
      <c r="J247" s="279">
        <v>557.1999999999997</v>
      </c>
      <c r="K247" s="277">
        <v>532.79999999999995</v>
      </c>
      <c r="L247" s="277">
        <v>511.55</v>
      </c>
      <c r="M247" s="277">
        <v>6.2967700000000004</v>
      </c>
    </row>
    <row r="248" spans="1:13">
      <c r="A248" s="268">
        <v>238</v>
      </c>
      <c r="B248" s="277" t="s">
        <v>128</v>
      </c>
      <c r="C248" s="278">
        <v>198.7</v>
      </c>
      <c r="D248" s="279">
        <v>197.73333333333335</v>
      </c>
      <c r="E248" s="279">
        <v>195.4666666666667</v>
      </c>
      <c r="F248" s="279">
        <v>192.23333333333335</v>
      </c>
      <c r="G248" s="279">
        <v>189.9666666666667</v>
      </c>
      <c r="H248" s="279">
        <v>200.9666666666667</v>
      </c>
      <c r="I248" s="279">
        <v>203.23333333333335</v>
      </c>
      <c r="J248" s="279">
        <v>206.4666666666667</v>
      </c>
      <c r="K248" s="277">
        <v>200</v>
      </c>
      <c r="L248" s="277">
        <v>194.5</v>
      </c>
      <c r="M248" s="277">
        <v>237.77901</v>
      </c>
    </row>
    <row r="249" spans="1:13">
      <c r="A249" s="268">
        <v>239</v>
      </c>
      <c r="B249" s="277" t="s">
        <v>413</v>
      </c>
      <c r="C249" s="278">
        <v>238.5</v>
      </c>
      <c r="D249" s="279">
        <v>233.61666666666667</v>
      </c>
      <c r="E249" s="279">
        <v>228.73333333333335</v>
      </c>
      <c r="F249" s="279">
        <v>218.96666666666667</v>
      </c>
      <c r="G249" s="279">
        <v>214.08333333333334</v>
      </c>
      <c r="H249" s="279">
        <v>243.38333333333335</v>
      </c>
      <c r="I249" s="279">
        <v>248.26666666666668</v>
      </c>
      <c r="J249" s="279">
        <v>258.03333333333336</v>
      </c>
      <c r="K249" s="277">
        <v>238.5</v>
      </c>
      <c r="L249" s="277">
        <v>223.85</v>
      </c>
      <c r="M249" s="277">
        <v>2.7175799999999999</v>
      </c>
    </row>
    <row r="250" spans="1:13">
      <c r="A250" s="268">
        <v>240</v>
      </c>
      <c r="B250" s="277" t="s">
        <v>410</v>
      </c>
      <c r="C250" s="278">
        <v>48.75</v>
      </c>
      <c r="D250" s="279">
        <v>49.783333333333331</v>
      </c>
      <c r="E250" s="279">
        <v>47.066666666666663</v>
      </c>
      <c r="F250" s="279">
        <v>45.383333333333333</v>
      </c>
      <c r="G250" s="279">
        <v>42.666666666666664</v>
      </c>
      <c r="H250" s="279">
        <v>51.466666666666661</v>
      </c>
      <c r="I250" s="279">
        <v>54.18333333333333</v>
      </c>
      <c r="J250" s="279">
        <v>55.86666666666666</v>
      </c>
      <c r="K250" s="277">
        <v>52.5</v>
      </c>
      <c r="L250" s="277">
        <v>48.1</v>
      </c>
      <c r="M250" s="277">
        <v>3.21793</v>
      </c>
    </row>
    <row r="251" spans="1:13">
      <c r="A251" s="268">
        <v>241</v>
      </c>
      <c r="B251" s="277" t="s">
        <v>411</v>
      </c>
      <c r="C251" s="278">
        <v>124.55</v>
      </c>
      <c r="D251" s="279">
        <v>126.68333333333334</v>
      </c>
      <c r="E251" s="279">
        <v>120.86666666666667</v>
      </c>
      <c r="F251" s="279">
        <v>117.18333333333334</v>
      </c>
      <c r="G251" s="279">
        <v>111.36666666666667</v>
      </c>
      <c r="H251" s="279">
        <v>130.36666666666667</v>
      </c>
      <c r="I251" s="279">
        <v>136.18333333333334</v>
      </c>
      <c r="J251" s="279">
        <v>139.86666666666667</v>
      </c>
      <c r="K251" s="277">
        <v>132.5</v>
      </c>
      <c r="L251" s="277">
        <v>123</v>
      </c>
      <c r="M251" s="277">
        <v>15.746270000000001</v>
      </c>
    </row>
    <row r="252" spans="1:13">
      <c r="A252" s="268">
        <v>242</v>
      </c>
      <c r="B252" s="277" t="s">
        <v>431</v>
      </c>
      <c r="C252" s="278">
        <v>17.05</v>
      </c>
      <c r="D252" s="279">
        <v>17.349999999999998</v>
      </c>
      <c r="E252" s="279">
        <v>16.649999999999995</v>
      </c>
      <c r="F252" s="279">
        <v>16.249999999999996</v>
      </c>
      <c r="G252" s="279">
        <v>15.549999999999994</v>
      </c>
      <c r="H252" s="279">
        <v>17.749999999999996</v>
      </c>
      <c r="I252" s="279">
        <v>18.45</v>
      </c>
      <c r="J252" s="279">
        <v>18.849999999999998</v>
      </c>
      <c r="K252" s="277">
        <v>18.05</v>
      </c>
      <c r="L252" s="277">
        <v>16.95</v>
      </c>
      <c r="M252" s="277">
        <v>24.926839999999999</v>
      </c>
    </row>
    <row r="253" spans="1:13">
      <c r="A253" s="268">
        <v>243</v>
      </c>
      <c r="B253" s="277" t="s">
        <v>428</v>
      </c>
      <c r="C253" s="278">
        <v>39.5</v>
      </c>
      <c r="D253" s="279">
        <v>39.733333333333334</v>
      </c>
      <c r="E253" s="279">
        <v>39.06666666666667</v>
      </c>
      <c r="F253" s="279">
        <v>38.633333333333333</v>
      </c>
      <c r="G253" s="279">
        <v>37.966666666666669</v>
      </c>
      <c r="H253" s="279">
        <v>40.166666666666671</v>
      </c>
      <c r="I253" s="279">
        <v>40.833333333333329</v>
      </c>
      <c r="J253" s="279">
        <v>41.266666666666673</v>
      </c>
      <c r="K253" s="277">
        <v>40.4</v>
      </c>
      <c r="L253" s="277">
        <v>39.299999999999997</v>
      </c>
      <c r="M253" s="277">
        <v>3.4126500000000002</v>
      </c>
    </row>
    <row r="254" spans="1:13">
      <c r="A254" s="268">
        <v>244</v>
      </c>
      <c r="B254" s="277" t="s">
        <v>429</v>
      </c>
      <c r="C254" s="278">
        <v>90.7</v>
      </c>
      <c r="D254" s="279">
        <v>92.566666666666663</v>
      </c>
      <c r="E254" s="279">
        <v>87.833333333333329</v>
      </c>
      <c r="F254" s="279">
        <v>84.966666666666669</v>
      </c>
      <c r="G254" s="279">
        <v>80.233333333333334</v>
      </c>
      <c r="H254" s="279">
        <v>95.433333333333323</v>
      </c>
      <c r="I254" s="279">
        <v>100.16666666666667</v>
      </c>
      <c r="J254" s="279">
        <v>103.03333333333332</v>
      </c>
      <c r="K254" s="277">
        <v>97.3</v>
      </c>
      <c r="L254" s="277">
        <v>89.7</v>
      </c>
      <c r="M254" s="277">
        <v>24.697870000000002</v>
      </c>
    </row>
    <row r="255" spans="1:13">
      <c r="A255" s="268">
        <v>245</v>
      </c>
      <c r="B255" s="277" t="s">
        <v>432</v>
      </c>
      <c r="C255" s="278">
        <v>29.9</v>
      </c>
      <c r="D255" s="279">
        <v>30.233333333333334</v>
      </c>
      <c r="E255" s="279">
        <v>29.366666666666667</v>
      </c>
      <c r="F255" s="279">
        <v>28.833333333333332</v>
      </c>
      <c r="G255" s="279">
        <v>27.966666666666665</v>
      </c>
      <c r="H255" s="279">
        <v>30.766666666666669</v>
      </c>
      <c r="I255" s="279">
        <v>31.633333333333336</v>
      </c>
      <c r="J255" s="279">
        <v>32.166666666666671</v>
      </c>
      <c r="K255" s="277">
        <v>31.1</v>
      </c>
      <c r="L255" s="277">
        <v>29.7</v>
      </c>
      <c r="M255" s="277">
        <v>8.7157199999999992</v>
      </c>
    </row>
    <row r="256" spans="1:13">
      <c r="A256" s="268">
        <v>246</v>
      </c>
      <c r="B256" s="277" t="s">
        <v>422</v>
      </c>
      <c r="C256" s="278">
        <v>714.85</v>
      </c>
      <c r="D256" s="279">
        <v>715.46666666666658</v>
      </c>
      <c r="E256" s="279">
        <v>711.18333333333317</v>
      </c>
      <c r="F256" s="279">
        <v>707.51666666666654</v>
      </c>
      <c r="G256" s="279">
        <v>703.23333333333312</v>
      </c>
      <c r="H256" s="279">
        <v>719.13333333333321</v>
      </c>
      <c r="I256" s="279">
        <v>723.41666666666674</v>
      </c>
      <c r="J256" s="279">
        <v>727.08333333333326</v>
      </c>
      <c r="K256" s="277">
        <v>719.75</v>
      </c>
      <c r="L256" s="277">
        <v>711.8</v>
      </c>
      <c r="M256" s="277">
        <v>0.64788000000000001</v>
      </c>
    </row>
    <row r="257" spans="1:13">
      <c r="A257" s="268">
        <v>247</v>
      </c>
      <c r="B257" s="277" t="s">
        <v>436</v>
      </c>
      <c r="C257" s="278">
        <v>2160.1999999999998</v>
      </c>
      <c r="D257" s="279">
        <v>2184.4166666666665</v>
      </c>
      <c r="E257" s="279">
        <v>2127.7333333333331</v>
      </c>
      <c r="F257" s="279">
        <v>2095.2666666666664</v>
      </c>
      <c r="G257" s="279">
        <v>2038.583333333333</v>
      </c>
      <c r="H257" s="279">
        <v>2216.8833333333332</v>
      </c>
      <c r="I257" s="279">
        <v>2273.5666666666666</v>
      </c>
      <c r="J257" s="279">
        <v>2306.0333333333333</v>
      </c>
      <c r="K257" s="277">
        <v>2241.1</v>
      </c>
      <c r="L257" s="277">
        <v>2151.9499999999998</v>
      </c>
      <c r="M257" s="277">
        <v>6.5740000000000007E-2</v>
      </c>
    </row>
    <row r="258" spans="1:13">
      <c r="A258" s="268">
        <v>248</v>
      </c>
      <c r="B258" s="277" t="s">
        <v>433</v>
      </c>
      <c r="C258" s="278">
        <v>57.6</v>
      </c>
      <c r="D258" s="279">
        <v>58.699999999999996</v>
      </c>
      <c r="E258" s="279">
        <v>56.149999999999991</v>
      </c>
      <c r="F258" s="279">
        <v>54.699999999999996</v>
      </c>
      <c r="G258" s="279">
        <v>52.149999999999991</v>
      </c>
      <c r="H258" s="279">
        <v>60.149999999999991</v>
      </c>
      <c r="I258" s="279">
        <v>62.699999999999989</v>
      </c>
      <c r="J258" s="279">
        <v>64.149999999999991</v>
      </c>
      <c r="K258" s="277">
        <v>61.25</v>
      </c>
      <c r="L258" s="277">
        <v>57.25</v>
      </c>
      <c r="M258" s="277">
        <v>21.036719999999999</v>
      </c>
    </row>
    <row r="259" spans="1:13">
      <c r="A259" s="268">
        <v>249</v>
      </c>
      <c r="B259" s="277" t="s">
        <v>129</v>
      </c>
      <c r="C259" s="278">
        <v>166.4</v>
      </c>
      <c r="D259" s="279">
        <v>168.2</v>
      </c>
      <c r="E259" s="279">
        <v>163.64999999999998</v>
      </c>
      <c r="F259" s="279">
        <v>160.89999999999998</v>
      </c>
      <c r="G259" s="279">
        <v>156.34999999999997</v>
      </c>
      <c r="H259" s="279">
        <v>170.95</v>
      </c>
      <c r="I259" s="279">
        <v>175.5</v>
      </c>
      <c r="J259" s="279">
        <v>178.25</v>
      </c>
      <c r="K259" s="277">
        <v>172.75</v>
      </c>
      <c r="L259" s="277">
        <v>165.45</v>
      </c>
      <c r="M259" s="277">
        <v>143.81281999999999</v>
      </c>
    </row>
    <row r="260" spans="1:13">
      <c r="A260" s="268">
        <v>250</v>
      </c>
      <c r="B260" s="277" t="s">
        <v>430</v>
      </c>
      <c r="C260" s="278">
        <v>10.25</v>
      </c>
      <c r="D260" s="279">
        <v>10.283333333333333</v>
      </c>
      <c r="E260" s="279">
        <v>9.8166666666666664</v>
      </c>
      <c r="F260" s="279">
        <v>9.3833333333333329</v>
      </c>
      <c r="G260" s="279">
        <v>8.9166666666666661</v>
      </c>
      <c r="H260" s="279">
        <v>10.716666666666667</v>
      </c>
      <c r="I260" s="279">
        <v>11.183333333333332</v>
      </c>
      <c r="J260" s="279">
        <v>11.616666666666667</v>
      </c>
      <c r="K260" s="277">
        <v>10.75</v>
      </c>
      <c r="L260" s="277">
        <v>9.85</v>
      </c>
      <c r="M260" s="277">
        <v>20.956669999999999</v>
      </c>
    </row>
    <row r="261" spans="1:13">
      <c r="A261" s="268">
        <v>251</v>
      </c>
      <c r="B261" s="277" t="s">
        <v>423</v>
      </c>
      <c r="C261" s="278">
        <v>1425.1</v>
      </c>
      <c r="D261" s="279">
        <v>1423.3333333333333</v>
      </c>
      <c r="E261" s="279">
        <v>1412.6666666666665</v>
      </c>
      <c r="F261" s="279">
        <v>1400.2333333333333</v>
      </c>
      <c r="G261" s="279">
        <v>1389.5666666666666</v>
      </c>
      <c r="H261" s="279">
        <v>1435.7666666666664</v>
      </c>
      <c r="I261" s="279">
        <v>1446.4333333333329</v>
      </c>
      <c r="J261" s="279">
        <v>1458.8666666666663</v>
      </c>
      <c r="K261" s="277">
        <v>1434</v>
      </c>
      <c r="L261" s="277">
        <v>1410.9</v>
      </c>
      <c r="M261" s="277">
        <v>0.25037999999999999</v>
      </c>
    </row>
    <row r="262" spans="1:13">
      <c r="A262" s="268">
        <v>252</v>
      </c>
      <c r="B262" s="277" t="s">
        <v>424</v>
      </c>
      <c r="C262" s="278">
        <v>284.2</v>
      </c>
      <c r="D262" s="279">
        <v>285.73333333333335</v>
      </c>
      <c r="E262" s="279">
        <v>280.4666666666667</v>
      </c>
      <c r="F262" s="279">
        <v>276.73333333333335</v>
      </c>
      <c r="G262" s="279">
        <v>271.4666666666667</v>
      </c>
      <c r="H262" s="279">
        <v>289.4666666666667</v>
      </c>
      <c r="I262" s="279">
        <v>294.73333333333335</v>
      </c>
      <c r="J262" s="279">
        <v>298.4666666666667</v>
      </c>
      <c r="K262" s="277">
        <v>291</v>
      </c>
      <c r="L262" s="277">
        <v>282</v>
      </c>
      <c r="M262" s="277">
        <v>3.3398400000000001</v>
      </c>
    </row>
    <row r="263" spans="1:13">
      <c r="A263" s="268">
        <v>253</v>
      </c>
      <c r="B263" s="277" t="s">
        <v>425</v>
      </c>
      <c r="C263" s="278">
        <v>99.25</v>
      </c>
      <c r="D263" s="279">
        <v>99.866666666666674</v>
      </c>
      <c r="E263" s="279">
        <v>98.383333333333354</v>
      </c>
      <c r="F263" s="279">
        <v>97.51666666666668</v>
      </c>
      <c r="G263" s="279">
        <v>96.03333333333336</v>
      </c>
      <c r="H263" s="279">
        <v>100.73333333333335</v>
      </c>
      <c r="I263" s="279">
        <v>102.21666666666667</v>
      </c>
      <c r="J263" s="279">
        <v>103.08333333333334</v>
      </c>
      <c r="K263" s="277">
        <v>101.35</v>
      </c>
      <c r="L263" s="277">
        <v>99</v>
      </c>
      <c r="M263" s="277">
        <v>8.5958500000000004</v>
      </c>
    </row>
    <row r="264" spans="1:13">
      <c r="A264" s="268">
        <v>254</v>
      </c>
      <c r="B264" s="277" t="s">
        <v>426</v>
      </c>
      <c r="C264" s="278">
        <v>64.95</v>
      </c>
      <c r="D264" s="279">
        <v>65.3</v>
      </c>
      <c r="E264" s="279">
        <v>64.099999999999994</v>
      </c>
      <c r="F264" s="279">
        <v>63.25</v>
      </c>
      <c r="G264" s="279">
        <v>62.05</v>
      </c>
      <c r="H264" s="279">
        <v>66.149999999999991</v>
      </c>
      <c r="I264" s="279">
        <v>67.350000000000009</v>
      </c>
      <c r="J264" s="279">
        <v>68.199999999999989</v>
      </c>
      <c r="K264" s="277">
        <v>66.5</v>
      </c>
      <c r="L264" s="277">
        <v>64.45</v>
      </c>
      <c r="M264" s="277">
        <v>6.4801500000000001</v>
      </c>
    </row>
    <row r="265" spans="1:13">
      <c r="A265" s="268">
        <v>255</v>
      </c>
      <c r="B265" s="277" t="s">
        <v>427</v>
      </c>
      <c r="C265" s="278">
        <v>78.099999999999994</v>
      </c>
      <c r="D265" s="279">
        <v>79.3</v>
      </c>
      <c r="E265" s="279">
        <v>75.8</v>
      </c>
      <c r="F265" s="279">
        <v>73.5</v>
      </c>
      <c r="G265" s="279">
        <v>70</v>
      </c>
      <c r="H265" s="279">
        <v>81.599999999999994</v>
      </c>
      <c r="I265" s="279">
        <v>85.1</v>
      </c>
      <c r="J265" s="279">
        <v>87.399999999999991</v>
      </c>
      <c r="K265" s="277">
        <v>82.8</v>
      </c>
      <c r="L265" s="277">
        <v>77</v>
      </c>
      <c r="M265" s="277">
        <v>12.396269999999999</v>
      </c>
    </row>
    <row r="266" spans="1:13">
      <c r="A266" s="268">
        <v>256</v>
      </c>
      <c r="B266" s="277" t="s">
        <v>435</v>
      </c>
      <c r="C266" s="278">
        <v>39.799999999999997</v>
      </c>
      <c r="D266" s="279">
        <v>39.716666666666661</v>
      </c>
      <c r="E266" s="279">
        <v>39.133333333333326</v>
      </c>
      <c r="F266" s="279">
        <v>38.466666666666661</v>
      </c>
      <c r="G266" s="279">
        <v>37.883333333333326</v>
      </c>
      <c r="H266" s="279">
        <v>40.383333333333326</v>
      </c>
      <c r="I266" s="279">
        <v>40.966666666666654</v>
      </c>
      <c r="J266" s="279">
        <v>41.633333333333326</v>
      </c>
      <c r="K266" s="277">
        <v>40.299999999999997</v>
      </c>
      <c r="L266" s="277">
        <v>39.049999999999997</v>
      </c>
      <c r="M266" s="277">
        <v>6.4133100000000001</v>
      </c>
    </row>
    <row r="267" spans="1:13">
      <c r="A267" s="268">
        <v>257</v>
      </c>
      <c r="B267" s="277" t="s">
        <v>434</v>
      </c>
      <c r="C267" s="278">
        <v>70.150000000000006</v>
      </c>
      <c r="D267" s="279">
        <v>70.733333333333334</v>
      </c>
      <c r="E267" s="279">
        <v>68.966666666666669</v>
      </c>
      <c r="F267" s="279">
        <v>67.783333333333331</v>
      </c>
      <c r="G267" s="279">
        <v>66.016666666666666</v>
      </c>
      <c r="H267" s="279">
        <v>71.916666666666671</v>
      </c>
      <c r="I267" s="279">
        <v>73.683333333333351</v>
      </c>
      <c r="J267" s="279">
        <v>74.866666666666674</v>
      </c>
      <c r="K267" s="277">
        <v>72.5</v>
      </c>
      <c r="L267" s="277">
        <v>69.55</v>
      </c>
      <c r="M267" s="277">
        <v>10.12121</v>
      </c>
    </row>
    <row r="268" spans="1:13">
      <c r="A268" s="268">
        <v>258</v>
      </c>
      <c r="B268" s="277" t="s">
        <v>263</v>
      </c>
      <c r="C268" s="278">
        <v>43.95</v>
      </c>
      <c r="D268" s="279">
        <v>44.516666666666673</v>
      </c>
      <c r="E268" s="279">
        <v>42.783333333333346</v>
      </c>
      <c r="F268" s="279">
        <v>41.616666666666674</v>
      </c>
      <c r="G268" s="279">
        <v>39.883333333333347</v>
      </c>
      <c r="H268" s="279">
        <v>45.683333333333344</v>
      </c>
      <c r="I268" s="279">
        <v>47.416666666666679</v>
      </c>
      <c r="J268" s="279">
        <v>48.583333333333343</v>
      </c>
      <c r="K268" s="277">
        <v>46.25</v>
      </c>
      <c r="L268" s="277">
        <v>43.35</v>
      </c>
      <c r="M268" s="277">
        <v>10.421340000000001</v>
      </c>
    </row>
    <row r="269" spans="1:13">
      <c r="A269" s="268">
        <v>259</v>
      </c>
      <c r="B269" s="277" t="s">
        <v>130</v>
      </c>
      <c r="C269" s="278">
        <v>194.9</v>
      </c>
      <c r="D269" s="279">
        <v>196.04999999999998</v>
      </c>
      <c r="E269" s="279">
        <v>192.24999999999997</v>
      </c>
      <c r="F269" s="279">
        <v>189.6</v>
      </c>
      <c r="G269" s="279">
        <v>185.79999999999998</v>
      </c>
      <c r="H269" s="279">
        <v>198.69999999999996</v>
      </c>
      <c r="I269" s="279">
        <v>202.49999999999997</v>
      </c>
      <c r="J269" s="279">
        <v>205.14999999999995</v>
      </c>
      <c r="K269" s="277">
        <v>199.85</v>
      </c>
      <c r="L269" s="277">
        <v>193.4</v>
      </c>
      <c r="M269" s="277">
        <v>93.895740000000004</v>
      </c>
    </row>
    <row r="270" spans="1:13">
      <c r="A270" s="268">
        <v>260</v>
      </c>
      <c r="B270" s="277" t="s">
        <v>264</v>
      </c>
      <c r="C270" s="278">
        <v>689</v>
      </c>
      <c r="D270" s="279">
        <v>693.05000000000007</v>
      </c>
      <c r="E270" s="279">
        <v>681.10000000000014</v>
      </c>
      <c r="F270" s="279">
        <v>673.2</v>
      </c>
      <c r="G270" s="279">
        <v>661.25000000000011</v>
      </c>
      <c r="H270" s="279">
        <v>700.95000000000016</v>
      </c>
      <c r="I270" s="279">
        <v>712.9000000000002</v>
      </c>
      <c r="J270" s="279">
        <v>720.80000000000018</v>
      </c>
      <c r="K270" s="277">
        <v>705</v>
      </c>
      <c r="L270" s="277">
        <v>685.15</v>
      </c>
      <c r="M270" s="277">
        <v>1.81087</v>
      </c>
    </row>
    <row r="271" spans="1:13">
      <c r="A271" s="268">
        <v>261</v>
      </c>
      <c r="B271" s="277" t="s">
        <v>131</v>
      </c>
      <c r="C271" s="278">
        <v>1720.75</v>
      </c>
      <c r="D271" s="279">
        <v>1705.6666666666667</v>
      </c>
      <c r="E271" s="279">
        <v>1679.3333333333335</v>
      </c>
      <c r="F271" s="279">
        <v>1637.9166666666667</v>
      </c>
      <c r="G271" s="279">
        <v>1611.5833333333335</v>
      </c>
      <c r="H271" s="279">
        <v>1747.0833333333335</v>
      </c>
      <c r="I271" s="279">
        <v>1773.416666666667</v>
      </c>
      <c r="J271" s="279">
        <v>1814.8333333333335</v>
      </c>
      <c r="K271" s="277">
        <v>1732</v>
      </c>
      <c r="L271" s="277">
        <v>1664.25</v>
      </c>
      <c r="M271" s="277">
        <v>14.65072</v>
      </c>
    </row>
    <row r="272" spans="1:13">
      <c r="A272" s="268">
        <v>262</v>
      </c>
      <c r="B272" s="277" t="s">
        <v>132</v>
      </c>
      <c r="C272" s="278">
        <v>370.65</v>
      </c>
      <c r="D272" s="279">
        <v>374.90000000000003</v>
      </c>
      <c r="E272" s="279">
        <v>364.95000000000005</v>
      </c>
      <c r="F272" s="279">
        <v>359.25</v>
      </c>
      <c r="G272" s="279">
        <v>349.3</v>
      </c>
      <c r="H272" s="279">
        <v>380.60000000000008</v>
      </c>
      <c r="I272" s="279">
        <v>390.55</v>
      </c>
      <c r="J272" s="279">
        <v>396.25000000000011</v>
      </c>
      <c r="K272" s="277">
        <v>384.85</v>
      </c>
      <c r="L272" s="277">
        <v>369.2</v>
      </c>
      <c r="M272" s="277">
        <v>24.480419999999999</v>
      </c>
    </row>
    <row r="273" spans="1:13">
      <c r="A273" s="268">
        <v>263</v>
      </c>
      <c r="B273" s="277" t="s">
        <v>437</v>
      </c>
      <c r="C273" s="278">
        <v>114.35</v>
      </c>
      <c r="D273" s="279">
        <v>114.45</v>
      </c>
      <c r="E273" s="279">
        <v>113</v>
      </c>
      <c r="F273" s="279">
        <v>111.64999999999999</v>
      </c>
      <c r="G273" s="279">
        <v>110.19999999999999</v>
      </c>
      <c r="H273" s="279">
        <v>115.80000000000001</v>
      </c>
      <c r="I273" s="279">
        <v>117.25000000000003</v>
      </c>
      <c r="J273" s="279">
        <v>118.60000000000002</v>
      </c>
      <c r="K273" s="277">
        <v>115.9</v>
      </c>
      <c r="L273" s="277">
        <v>113.1</v>
      </c>
      <c r="M273" s="277">
        <v>2.6281099999999999</v>
      </c>
    </row>
    <row r="274" spans="1:13">
      <c r="A274" s="268">
        <v>264</v>
      </c>
      <c r="B274" s="277" t="s">
        <v>443</v>
      </c>
      <c r="C274" s="278">
        <v>390.45</v>
      </c>
      <c r="D274" s="279">
        <v>390.93333333333334</v>
      </c>
      <c r="E274" s="279">
        <v>387.56666666666666</v>
      </c>
      <c r="F274" s="279">
        <v>384.68333333333334</v>
      </c>
      <c r="G274" s="279">
        <v>381.31666666666666</v>
      </c>
      <c r="H274" s="279">
        <v>393.81666666666666</v>
      </c>
      <c r="I274" s="279">
        <v>397.18333333333334</v>
      </c>
      <c r="J274" s="279">
        <v>400.06666666666666</v>
      </c>
      <c r="K274" s="277">
        <v>394.3</v>
      </c>
      <c r="L274" s="277">
        <v>388.05</v>
      </c>
      <c r="M274" s="277">
        <v>0.83077000000000001</v>
      </c>
    </row>
    <row r="275" spans="1:13">
      <c r="A275" s="268">
        <v>265</v>
      </c>
      <c r="B275" s="277" t="s">
        <v>444</v>
      </c>
      <c r="C275" s="278">
        <v>245.55</v>
      </c>
      <c r="D275" s="279">
        <v>249</v>
      </c>
      <c r="E275" s="279">
        <v>237.55</v>
      </c>
      <c r="F275" s="279">
        <v>229.55</v>
      </c>
      <c r="G275" s="279">
        <v>218.10000000000002</v>
      </c>
      <c r="H275" s="279">
        <v>257</v>
      </c>
      <c r="I275" s="279">
        <v>268.45</v>
      </c>
      <c r="J275" s="279">
        <v>276.45</v>
      </c>
      <c r="K275" s="277">
        <v>260.45</v>
      </c>
      <c r="L275" s="277">
        <v>241</v>
      </c>
      <c r="M275" s="277">
        <v>3.3983300000000001</v>
      </c>
    </row>
    <row r="276" spans="1:13">
      <c r="A276" s="268">
        <v>266</v>
      </c>
      <c r="B276" s="277" t="s">
        <v>445</v>
      </c>
      <c r="C276" s="278">
        <v>444.55</v>
      </c>
      <c r="D276" s="279">
        <v>444.98333333333335</v>
      </c>
      <c r="E276" s="279">
        <v>439.31666666666672</v>
      </c>
      <c r="F276" s="279">
        <v>434.08333333333337</v>
      </c>
      <c r="G276" s="279">
        <v>428.41666666666674</v>
      </c>
      <c r="H276" s="279">
        <v>450.2166666666667</v>
      </c>
      <c r="I276" s="279">
        <v>455.88333333333333</v>
      </c>
      <c r="J276" s="279">
        <v>461.11666666666667</v>
      </c>
      <c r="K276" s="277">
        <v>450.65</v>
      </c>
      <c r="L276" s="277">
        <v>439.75</v>
      </c>
      <c r="M276" s="277">
        <v>4.3677700000000002</v>
      </c>
    </row>
    <row r="277" spans="1:13">
      <c r="A277" s="268">
        <v>267</v>
      </c>
      <c r="B277" s="277" t="s">
        <v>447</v>
      </c>
      <c r="C277" s="278">
        <v>32.200000000000003</v>
      </c>
      <c r="D277" s="279">
        <v>32.550000000000004</v>
      </c>
      <c r="E277" s="279">
        <v>31.650000000000006</v>
      </c>
      <c r="F277" s="279">
        <v>31.1</v>
      </c>
      <c r="G277" s="279">
        <v>30.200000000000003</v>
      </c>
      <c r="H277" s="279">
        <v>33.100000000000009</v>
      </c>
      <c r="I277" s="279">
        <v>34</v>
      </c>
      <c r="J277" s="279">
        <v>34.550000000000011</v>
      </c>
      <c r="K277" s="277">
        <v>33.450000000000003</v>
      </c>
      <c r="L277" s="277">
        <v>32</v>
      </c>
      <c r="M277" s="277">
        <v>10.787520000000001</v>
      </c>
    </row>
    <row r="278" spans="1:13">
      <c r="A278" s="268">
        <v>268</v>
      </c>
      <c r="B278" s="277" t="s">
        <v>449</v>
      </c>
      <c r="C278" s="278">
        <v>273</v>
      </c>
      <c r="D278" s="279">
        <v>271.38333333333333</v>
      </c>
      <c r="E278" s="279">
        <v>268.26666666666665</v>
      </c>
      <c r="F278" s="279">
        <v>263.5333333333333</v>
      </c>
      <c r="G278" s="279">
        <v>260.41666666666663</v>
      </c>
      <c r="H278" s="279">
        <v>276.11666666666667</v>
      </c>
      <c r="I278" s="279">
        <v>279.23333333333335</v>
      </c>
      <c r="J278" s="279">
        <v>283.9666666666667</v>
      </c>
      <c r="K278" s="277">
        <v>274.5</v>
      </c>
      <c r="L278" s="277">
        <v>266.64999999999998</v>
      </c>
      <c r="M278" s="277">
        <v>2.7310699999999999</v>
      </c>
    </row>
    <row r="279" spans="1:13">
      <c r="A279" s="268">
        <v>269</v>
      </c>
      <c r="B279" s="277" t="s">
        <v>439</v>
      </c>
      <c r="C279" s="278">
        <v>371.6</v>
      </c>
      <c r="D279" s="279">
        <v>373.86666666666662</v>
      </c>
      <c r="E279" s="279">
        <v>367.73333333333323</v>
      </c>
      <c r="F279" s="279">
        <v>363.86666666666662</v>
      </c>
      <c r="G279" s="279">
        <v>357.73333333333323</v>
      </c>
      <c r="H279" s="279">
        <v>377.73333333333323</v>
      </c>
      <c r="I279" s="279">
        <v>383.86666666666656</v>
      </c>
      <c r="J279" s="279">
        <v>387.73333333333323</v>
      </c>
      <c r="K279" s="277">
        <v>380</v>
      </c>
      <c r="L279" s="277">
        <v>370</v>
      </c>
      <c r="M279" s="277">
        <v>2.2237</v>
      </c>
    </row>
    <row r="280" spans="1:13">
      <c r="A280" s="268">
        <v>270</v>
      </c>
      <c r="B280" s="277" t="s">
        <v>1780</v>
      </c>
      <c r="C280" s="278">
        <v>744.95</v>
      </c>
      <c r="D280" s="279">
        <v>744.25</v>
      </c>
      <c r="E280" s="279">
        <v>734.55</v>
      </c>
      <c r="F280" s="279">
        <v>724.15</v>
      </c>
      <c r="G280" s="279">
        <v>714.44999999999993</v>
      </c>
      <c r="H280" s="279">
        <v>754.65</v>
      </c>
      <c r="I280" s="279">
        <v>764.35</v>
      </c>
      <c r="J280" s="279">
        <v>774.75</v>
      </c>
      <c r="K280" s="277">
        <v>753.95</v>
      </c>
      <c r="L280" s="277">
        <v>733.85</v>
      </c>
      <c r="M280" s="277">
        <v>2.971E-2</v>
      </c>
    </row>
    <row r="281" spans="1:13">
      <c r="A281" s="268">
        <v>271</v>
      </c>
      <c r="B281" s="277" t="s">
        <v>450</v>
      </c>
      <c r="C281" s="278">
        <v>106</v>
      </c>
      <c r="D281" s="279">
        <v>107.23333333333333</v>
      </c>
      <c r="E281" s="279">
        <v>103.86666666666667</v>
      </c>
      <c r="F281" s="279">
        <v>101.73333333333333</v>
      </c>
      <c r="G281" s="279">
        <v>98.366666666666674</v>
      </c>
      <c r="H281" s="279">
        <v>109.36666666666667</v>
      </c>
      <c r="I281" s="279">
        <v>112.73333333333332</v>
      </c>
      <c r="J281" s="279">
        <v>114.86666666666667</v>
      </c>
      <c r="K281" s="277">
        <v>110.6</v>
      </c>
      <c r="L281" s="277">
        <v>105.1</v>
      </c>
      <c r="M281" s="277">
        <v>0.24697</v>
      </c>
    </row>
    <row r="282" spans="1:13">
      <c r="A282" s="268">
        <v>272</v>
      </c>
      <c r="B282" s="277" t="s">
        <v>440</v>
      </c>
      <c r="C282" s="278">
        <v>204.9</v>
      </c>
      <c r="D282" s="279">
        <v>205.31666666666669</v>
      </c>
      <c r="E282" s="279">
        <v>202.63333333333338</v>
      </c>
      <c r="F282" s="279">
        <v>200.3666666666667</v>
      </c>
      <c r="G282" s="279">
        <v>197.68333333333339</v>
      </c>
      <c r="H282" s="279">
        <v>207.58333333333337</v>
      </c>
      <c r="I282" s="279">
        <v>210.26666666666671</v>
      </c>
      <c r="J282" s="279">
        <v>212.53333333333336</v>
      </c>
      <c r="K282" s="277">
        <v>208</v>
      </c>
      <c r="L282" s="277">
        <v>203.05</v>
      </c>
      <c r="M282" s="277">
        <v>0.57789999999999997</v>
      </c>
    </row>
    <row r="283" spans="1:13">
      <c r="A283" s="268">
        <v>273</v>
      </c>
      <c r="B283" s="277" t="s">
        <v>451</v>
      </c>
      <c r="C283" s="278">
        <v>142.5</v>
      </c>
      <c r="D283" s="279">
        <v>143.85</v>
      </c>
      <c r="E283" s="279">
        <v>140.35</v>
      </c>
      <c r="F283" s="279">
        <v>138.19999999999999</v>
      </c>
      <c r="G283" s="279">
        <v>134.69999999999999</v>
      </c>
      <c r="H283" s="279">
        <v>146</v>
      </c>
      <c r="I283" s="279">
        <v>149.5</v>
      </c>
      <c r="J283" s="279">
        <v>151.65</v>
      </c>
      <c r="K283" s="277">
        <v>147.35</v>
      </c>
      <c r="L283" s="277">
        <v>141.69999999999999</v>
      </c>
      <c r="M283" s="277">
        <v>0.26288</v>
      </c>
    </row>
    <row r="284" spans="1:13">
      <c r="A284" s="268">
        <v>274</v>
      </c>
      <c r="B284" s="277" t="s">
        <v>133</v>
      </c>
      <c r="C284" s="278">
        <v>1290</v>
      </c>
      <c r="D284" s="279">
        <v>1293.9833333333333</v>
      </c>
      <c r="E284" s="279">
        <v>1276.0166666666667</v>
      </c>
      <c r="F284" s="279">
        <v>1262.0333333333333</v>
      </c>
      <c r="G284" s="279">
        <v>1244.0666666666666</v>
      </c>
      <c r="H284" s="279">
        <v>1307.9666666666667</v>
      </c>
      <c r="I284" s="279">
        <v>1325.9333333333334</v>
      </c>
      <c r="J284" s="279">
        <v>1339.9166666666667</v>
      </c>
      <c r="K284" s="277">
        <v>1311.95</v>
      </c>
      <c r="L284" s="277">
        <v>1280</v>
      </c>
      <c r="M284" s="277">
        <v>43.727359999999997</v>
      </c>
    </row>
    <row r="285" spans="1:13">
      <c r="A285" s="268">
        <v>275</v>
      </c>
      <c r="B285" s="277" t="s">
        <v>441</v>
      </c>
      <c r="C285" s="278">
        <v>69.05</v>
      </c>
      <c r="D285" s="279">
        <v>67.583333333333329</v>
      </c>
      <c r="E285" s="279">
        <v>65.966666666666654</v>
      </c>
      <c r="F285" s="279">
        <v>62.883333333333326</v>
      </c>
      <c r="G285" s="279">
        <v>61.266666666666652</v>
      </c>
      <c r="H285" s="279">
        <v>70.666666666666657</v>
      </c>
      <c r="I285" s="279">
        <v>72.283333333333331</v>
      </c>
      <c r="J285" s="279">
        <v>75.36666666666666</v>
      </c>
      <c r="K285" s="277">
        <v>69.2</v>
      </c>
      <c r="L285" s="277">
        <v>64.5</v>
      </c>
      <c r="M285" s="277">
        <v>11.270810000000001</v>
      </c>
    </row>
    <row r="286" spans="1:13">
      <c r="A286" s="268">
        <v>276</v>
      </c>
      <c r="B286" s="277" t="s">
        <v>438</v>
      </c>
      <c r="C286" s="278">
        <v>454</v>
      </c>
      <c r="D286" s="279">
        <v>456.01666666666665</v>
      </c>
      <c r="E286" s="279">
        <v>447.98333333333329</v>
      </c>
      <c r="F286" s="279">
        <v>441.96666666666664</v>
      </c>
      <c r="G286" s="279">
        <v>433.93333333333328</v>
      </c>
      <c r="H286" s="279">
        <v>462.0333333333333</v>
      </c>
      <c r="I286" s="279">
        <v>470.06666666666661</v>
      </c>
      <c r="J286" s="279">
        <v>476.08333333333331</v>
      </c>
      <c r="K286" s="277">
        <v>464.05</v>
      </c>
      <c r="L286" s="277">
        <v>450</v>
      </c>
      <c r="M286" s="277">
        <v>3.6080000000000001E-2</v>
      </c>
    </row>
    <row r="287" spans="1:13">
      <c r="A287" s="268">
        <v>277</v>
      </c>
      <c r="B287" s="277" t="s">
        <v>442</v>
      </c>
      <c r="C287" s="278">
        <v>250</v>
      </c>
      <c r="D287" s="279">
        <v>253.26666666666665</v>
      </c>
      <c r="E287" s="279">
        <v>244.73333333333329</v>
      </c>
      <c r="F287" s="279">
        <v>239.46666666666664</v>
      </c>
      <c r="G287" s="279">
        <v>230.93333333333328</v>
      </c>
      <c r="H287" s="279">
        <v>258.5333333333333</v>
      </c>
      <c r="I287" s="279">
        <v>267.06666666666661</v>
      </c>
      <c r="J287" s="279">
        <v>272.33333333333331</v>
      </c>
      <c r="K287" s="277">
        <v>261.8</v>
      </c>
      <c r="L287" s="277">
        <v>248</v>
      </c>
      <c r="M287" s="277">
        <v>2.70343</v>
      </c>
    </row>
    <row r="288" spans="1:13">
      <c r="A288" s="268">
        <v>278</v>
      </c>
      <c r="B288" s="277" t="s">
        <v>448</v>
      </c>
      <c r="C288" s="278">
        <v>569.04999999999995</v>
      </c>
      <c r="D288" s="279">
        <v>567.48333333333323</v>
      </c>
      <c r="E288" s="279">
        <v>558.96666666666647</v>
      </c>
      <c r="F288" s="279">
        <v>548.88333333333321</v>
      </c>
      <c r="G288" s="279">
        <v>540.36666666666645</v>
      </c>
      <c r="H288" s="279">
        <v>577.56666666666649</v>
      </c>
      <c r="I288" s="279">
        <v>586.08333333333314</v>
      </c>
      <c r="J288" s="279">
        <v>596.16666666666652</v>
      </c>
      <c r="K288" s="277">
        <v>576</v>
      </c>
      <c r="L288" s="277">
        <v>557.4</v>
      </c>
      <c r="M288" s="277">
        <v>1.77746</v>
      </c>
    </row>
    <row r="289" spans="1:13">
      <c r="A289" s="268">
        <v>279</v>
      </c>
      <c r="B289" s="277" t="s">
        <v>446</v>
      </c>
      <c r="C289" s="278">
        <v>44.85</v>
      </c>
      <c r="D289" s="279">
        <v>45.266666666666673</v>
      </c>
      <c r="E289" s="279">
        <v>43.933333333333344</v>
      </c>
      <c r="F289" s="279">
        <v>43.016666666666673</v>
      </c>
      <c r="G289" s="279">
        <v>41.683333333333344</v>
      </c>
      <c r="H289" s="279">
        <v>46.183333333333344</v>
      </c>
      <c r="I289" s="279">
        <v>47.516666666666673</v>
      </c>
      <c r="J289" s="279">
        <v>48.433333333333344</v>
      </c>
      <c r="K289" s="277">
        <v>46.6</v>
      </c>
      <c r="L289" s="277">
        <v>44.35</v>
      </c>
      <c r="M289" s="277">
        <v>29.74625</v>
      </c>
    </row>
    <row r="290" spans="1:13">
      <c r="A290" s="268">
        <v>280</v>
      </c>
      <c r="B290" s="277" t="s">
        <v>134</v>
      </c>
      <c r="C290" s="278">
        <v>60.85</v>
      </c>
      <c r="D290" s="279">
        <v>62.416666666666664</v>
      </c>
      <c r="E290" s="279">
        <v>58.883333333333326</v>
      </c>
      <c r="F290" s="279">
        <v>56.916666666666664</v>
      </c>
      <c r="G290" s="279">
        <v>53.383333333333326</v>
      </c>
      <c r="H290" s="279">
        <v>64.383333333333326</v>
      </c>
      <c r="I290" s="279">
        <v>67.916666666666671</v>
      </c>
      <c r="J290" s="279">
        <v>69.883333333333326</v>
      </c>
      <c r="K290" s="277">
        <v>65.95</v>
      </c>
      <c r="L290" s="277">
        <v>60.45</v>
      </c>
      <c r="M290" s="277">
        <v>405.44400000000002</v>
      </c>
    </row>
    <row r="291" spans="1:13">
      <c r="A291" s="268">
        <v>281</v>
      </c>
      <c r="B291" s="277" t="s">
        <v>453</v>
      </c>
      <c r="C291" s="278">
        <v>22.15</v>
      </c>
      <c r="D291" s="279">
        <v>22.45</v>
      </c>
      <c r="E291" s="279">
        <v>21.75</v>
      </c>
      <c r="F291" s="279">
        <v>21.35</v>
      </c>
      <c r="G291" s="279">
        <v>20.650000000000002</v>
      </c>
      <c r="H291" s="279">
        <v>22.849999999999998</v>
      </c>
      <c r="I291" s="279">
        <v>23.549999999999994</v>
      </c>
      <c r="J291" s="279">
        <v>23.949999999999996</v>
      </c>
      <c r="K291" s="277">
        <v>23.15</v>
      </c>
      <c r="L291" s="277">
        <v>22.05</v>
      </c>
      <c r="M291" s="277">
        <v>7.8986499999999999</v>
      </c>
    </row>
    <row r="292" spans="1:13">
      <c r="A292" s="268">
        <v>282</v>
      </c>
      <c r="B292" s="277" t="s">
        <v>358</v>
      </c>
      <c r="C292" s="278">
        <v>1914.95</v>
      </c>
      <c r="D292" s="279">
        <v>1909.3166666666666</v>
      </c>
      <c r="E292" s="279">
        <v>1880.6333333333332</v>
      </c>
      <c r="F292" s="279">
        <v>1846.3166666666666</v>
      </c>
      <c r="G292" s="279">
        <v>1817.6333333333332</v>
      </c>
      <c r="H292" s="279">
        <v>1943.6333333333332</v>
      </c>
      <c r="I292" s="279">
        <v>1972.3166666666666</v>
      </c>
      <c r="J292" s="279">
        <v>2006.6333333333332</v>
      </c>
      <c r="K292" s="277">
        <v>1938</v>
      </c>
      <c r="L292" s="277">
        <v>1875</v>
      </c>
      <c r="M292" s="277">
        <v>1.4967699999999999</v>
      </c>
    </row>
    <row r="293" spans="1:13">
      <c r="A293" s="268">
        <v>283</v>
      </c>
      <c r="B293" s="277" t="s">
        <v>454</v>
      </c>
      <c r="C293" s="278">
        <v>624.4</v>
      </c>
      <c r="D293" s="279">
        <v>625.88333333333333</v>
      </c>
      <c r="E293" s="279">
        <v>614.31666666666661</v>
      </c>
      <c r="F293" s="279">
        <v>604.23333333333323</v>
      </c>
      <c r="G293" s="279">
        <v>592.66666666666652</v>
      </c>
      <c r="H293" s="279">
        <v>635.9666666666667</v>
      </c>
      <c r="I293" s="279">
        <v>647.53333333333353</v>
      </c>
      <c r="J293" s="279">
        <v>657.61666666666679</v>
      </c>
      <c r="K293" s="277">
        <v>637.45000000000005</v>
      </c>
      <c r="L293" s="277">
        <v>615.79999999999995</v>
      </c>
      <c r="M293" s="277">
        <v>10.10669</v>
      </c>
    </row>
    <row r="294" spans="1:13">
      <c r="A294" s="268">
        <v>284</v>
      </c>
      <c r="B294" s="277" t="s">
        <v>452</v>
      </c>
      <c r="C294" s="278">
        <v>2762.25</v>
      </c>
      <c r="D294" s="279">
        <v>2788.4500000000003</v>
      </c>
      <c r="E294" s="279">
        <v>2728.8000000000006</v>
      </c>
      <c r="F294" s="279">
        <v>2695.3500000000004</v>
      </c>
      <c r="G294" s="279">
        <v>2635.7000000000007</v>
      </c>
      <c r="H294" s="279">
        <v>2821.9000000000005</v>
      </c>
      <c r="I294" s="279">
        <v>2881.55</v>
      </c>
      <c r="J294" s="279">
        <v>2915.0000000000005</v>
      </c>
      <c r="K294" s="277">
        <v>2848.1</v>
      </c>
      <c r="L294" s="277">
        <v>2755</v>
      </c>
      <c r="M294" s="277">
        <v>7.5230000000000005E-2</v>
      </c>
    </row>
    <row r="295" spans="1:13">
      <c r="A295" s="268">
        <v>285</v>
      </c>
      <c r="B295" s="277" t="s">
        <v>455</v>
      </c>
      <c r="C295" s="278">
        <v>24.8</v>
      </c>
      <c r="D295" s="279">
        <v>24.666666666666668</v>
      </c>
      <c r="E295" s="279">
        <v>24.433333333333337</v>
      </c>
      <c r="F295" s="279">
        <v>24.06666666666667</v>
      </c>
      <c r="G295" s="279">
        <v>23.833333333333339</v>
      </c>
      <c r="H295" s="279">
        <v>25.033333333333335</v>
      </c>
      <c r="I295" s="279">
        <v>25.266666666666662</v>
      </c>
      <c r="J295" s="279">
        <v>25.633333333333333</v>
      </c>
      <c r="K295" s="277">
        <v>24.9</v>
      </c>
      <c r="L295" s="277">
        <v>24.3</v>
      </c>
      <c r="M295" s="277">
        <v>23.43515</v>
      </c>
    </row>
    <row r="296" spans="1:13">
      <c r="A296" s="268">
        <v>286</v>
      </c>
      <c r="B296" s="277" t="s">
        <v>135</v>
      </c>
      <c r="C296" s="278">
        <v>259.95</v>
      </c>
      <c r="D296" s="279">
        <v>262.63333333333333</v>
      </c>
      <c r="E296" s="279">
        <v>256.46666666666664</v>
      </c>
      <c r="F296" s="279">
        <v>252.98333333333329</v>
      </c>
      <c r="G296" s="279">
        <v>246.81666666666661</v>
      </c>
      <c r="H296" s="279">
        <v>266.11666666666667</v>
      </c>
      <c r="I296" s="279">
        <v>272.28333333333342</v>
      </c>
      <c r="J296" s="279">
        <v>275.76666666666671</v>
      </c>
      <c r="K296" s="277">
        <v>268.8</v>
      </c>
      <c r="L296" s="277">
        <v>259.14999999999998</v>
      </c>
      <c r="M296" s="277">
        <v>36.113219999999998</v>
      </c>
    </row>
    <row r="297" spans="1:13">
      <c r="A297" s="268">
        <v>287</v>
      </c>
      <c r="B297" s="277" t="s">
        <v>456</v>
      </c>
      <c r="C297" s="278">
        <v>675.05</v>
      </c>
      <c r="D297" s="279">
        <v>684.54999999999984</v>
      </c>
      <c r="E297" s="279">
        <v>662.29999999999973</v>
      </c>
      <c r="F297" s="279">
        <v>649.54999999999984</v>
      </c>
      <c r="G297" s="279">
        <v>627.29999999999973</v>
      </c>
      <c r="H297" s="279">
        <v>697.29999999999973</v>
      </c>
      <c r="I297" s="279">
        <v>719.55</v>
      </c>
      <c r="J297" s="279">
        <v>732.29999999999973</v>
      </c>
      <c r="K297" s="277">
        <v>706.8</v>
      </c>
      <c r="L297" s="277">
        <v>671.8</v>
      </c>
      <c r="M297" s="277">
        <v>0.47310000000000002</v>
      </c>
    </row>
    <row r="298" spans="1:13">
      <c r="A298" s="268">
        <v>288</v>
      </c>
      <c r="B298" s="277" t="s">
        <v>136</v>
      </c>
      <c r="C298" s="278">
        <v>912.2</v>
      </c>
      <c r="D298" s="279">
        <v>915.5</v>
      </c>
      <c r="E298" s="279">
        <v>906</v>
      </c>
      <c r="F298" s="279">
        <v>899.8</v>
      </c>
      <c r="G298" s="279">
        <v>890.3</v>
      </c>
      <c r="H298" s="279">
        <v>921.7</v>
      </c>
      <c r="I298" s="279">
        <v>931.2</v>
      </c>
      <c r="J298" s="279">
        <v>937.40000000000009</v>
      </c>
      <c r="K298" s="277">
        <v>925</v>
      </c>
      <c r="L298" s="277">
        <v>909.3</v>
      </c>
      <c r="M298" s="277">
        <v>32.299810000000001</v>
      </c>
    </row>
    <row r="299" spans="1:13">
      <c r="A299" s="268">
        <v>289</v>
      </c>
      <c r="B299" s="277" t="s">
        <v>266</v>
      </c>
      <c r="C299" s="278">
        <v>2190.8000000000002</v>
      </c>
      <c r="D299" s="279">
        <v>2219.8166666666671</v>
      </c>
      <c r="E299" s="279">
        <v>2129.6333333333341</v>
      </c>
      <c r="F299" s="279">
        <v>2068.4666666666672</v>
      </c>
      <c r="G299" s="279">
        <v>1978.2833333333342</v>
      </c>
      <c r="H299" s="279">
        <v>2280.983333333334</v>
      </c>
      <c r="I299" s="279">
        <v>2371.1666666666674</v>
      </c>
      <c r="J299" s="279">
        <v>2432.3333333333339</v>
      </c>
      <c r="K299" s="277">
        <v>2310</v>
      </c>
      <c r="L299" s="277">
        <v>2158.65</v>
      </c>
      <c r="M299" s="277">
        <v>2.69713</v>
      </c>
    </row>
    <row r="300" spans="1:13">
      <c r="A300" s="268">
        <v>290</v>
      </c>
      <c r="B300" s="277" t="s">
        <v>265</v>
      </c>
      <c r="C300" s="278">
        <v>1460.3</v>
      </c>
      <c r="D300" s="279">
        <v>1457.45</v>
      </c>
      <c r="E300" s="279">
        <v>1438.9</v>
      </c>
      <c r="F300" s="279">
        <v>1417.5</v>
      </c>
      <c r="G300" s="279">
        <v>1398.95</v>
      </c>
      <c r="H300" s="279">
        <v>1478.8500000000001</v>
      </c>
      <c r="I300" s="279">
        <v>1497.3999999999999</v>
      </c>
      <c r="J300" s="279">
        <v>1518.8000000000002</v>
      </c>
      <c r="K300" s="277">
        <v>1476</v>
      </c>
      <c r="L300" s="277">
        <v>1436.05</v>
      </c>
      <c r="M300" s="277">
        <v>1.2864</v>
      </c>
    </row>
    <row r="301" spans="1:13">
      <c r="A301" s="268">
        <v>291</v>
      </c>
      <c r="B301" s="277" t="s">
        <v>137</v>
      </c>
      <c r="C301" s="278">
        <v>857.15</v>
      </c>
      <c r="D301" s="279">
        <v>863.7166666666667</v>
      </c>
      <c r="E301" s="279">
        <v>848.53333333333342</v>
      </c>
      <c r="F301" s="279">
        <v>839.91666666666674</v>
      </c>
      <c r="G301" s="279">
        <v>824.73333333333346</v>
      </c>
      <c r="H301" s="279">
        <v>872.33333333333337</v>
      </c>
      <c r="I301" s="279">
        <v>887.51666666666677</v>
      </c>
      <c r="J301" s="279">
        <v>896.13333333333333</v>
      </c>
      <c r="K301" s="277">
        <v>878.9</v>
      </c>
      <c r="L301" s="277">
        <v>855.1</v>
      </c>
      <c r="M301" s="277">
        <v>16.239719999999998</v>
      </c>
    </row>
    <row r="302" spans="1:13">
      <c r="A302" s="268">
        <v>292</v>
      </c>
      <c r="B302" s="277" t="s">
        <v>457</v>
      </c>
      <c r="C302" s="278">
        <v>1179.05</v>
      </c>
      <c r="D302" s="279">
        <v>1188.0166666666667</v>
      </c>
      <c r="E302" s="279">
        <v>1166.0333333333333</v>
      </c>
      <c r="F302" s="279">
        <v>1153.0166666666667</v>
      </c>
      <c r="G302" s="279">
        <v>1131.0333333333333</v>
      </c>
      <c r="H302" s="279">
        <v>1201.0333333333333</v>
      </c>
      <c r="I302" s="279">
        <v>1223.0166666666664</v>
      </c>
      <c r="J302" s="279">
        <v>1236.0333333333333</v>
      </c>
      <c r="K302" s="277">
        <v>1210</v>
      </c>
      <c r="L302" s="277">
        <v>1175</v>
      </c>
      <c r="M302" s="277">
        <v>0.38625999999999999</v>
      </c>
    </row>
    <row r="303" spans="1:13">
      <c r="A303" s="268">
        <v>293</v>
      </c>
      <c r="B303" s="277" t="s">
        <v>138</v>
      </c>
      <c r="C303" s="278">
        <v>550.15</v>
      </c>
      <c r="D303" s="279">
        <v>550.86666666666667</v>
      </c>
      <c r="E303" s="279">
        <v>542.0333333333333</v>
      </c>
      <c r="F303" s="279">
        <v>533.91666666666663</v>
      </c>
      <c r="G303" s="279">
        <v>525.08333333333326</v>
      </c>
      <c r="H303" s="279">
        <v>558.98333333333335</v>
      </c>
      <c r="I303" s="279">
        <v>567.81666666666661</v>
      </c>
      <c r="J303" s="279">
        <v>575.93333333333339</v>
      </c>
      <c r="K303" s="277">
        <v>559.70000000000005</v>
      </c>
      <c r="L303" s="277">
        <v>542.75</v>
      </c>
      <c r="M303" s="277">
        <v>56.718299999999999</v>
      </c>
    </row>
    <row r="304" spans="1:13">
      <c r="A304" s="268">
        <v>294</v>
      </c>
      <c r="B304" s="277" t="s">
        <v>139</v>
      </c>
      <c r="C304" s="278">
        <v>193.2</v>
      </c>
      <c r="D304" s="279">
        <v>194.78333333333333</v>
      </c>
      <c r="E304" s="279">
        <v>189.41666666666666</v>
      </c>
      <c r="F304" s="279">
        <v>185.63333333333333</v>
      </c>
      <c r="G304" s="279">
        <v>180.26666666666665</v>
      </c>
      <c r="H304" s="279">
        <v>198.56666666666666</v>
      </c>
      <c r="I304" s="279">
        <v>203.93333333333334</v>
      </c>
      <c r="J304" s="279">
        <v>207.71666666666667</v>
      </c>
      <c r="K304" s="277">
        <v>200.15</v>
      </c>
      <c r="L304" s="277">
        <v>191</v>
      </c>
      <c r="M304" s="277">
        <v>85.12621</v>
      </c>
    </row>
    <row r="305" spans="1:13">
      <c r="A305" s="268">
        <v>295</v>
      </c>
      <c r="B305" s="277" t="s">
        <v>461</v>
      </c>
      <c r="C305" s="278">
        <v>23.95</v>
      </c>
      <c r="D305" s="279">
        <v>24.599999999999998</v>
      </c>
      <c r="E305" s="279">
        <v>23.299999999999997</v>
      </c>
      <c r="F305" s="279">
        <v>22.65</v>
      </c>
      <c r="G305" s="279">
        <v>21.349999999999998</v>
      </c>
      <c r="H305" s="279">
        <v>25.249999999999996</v>
      </c>
      <c r="I305" s="279">
        <v>26.55</v>
      </c>
      <c r="J305" s="279">
        <v>27.199999999999996</v>
      </c>
      <c r="K305" s="277">
        <v>25.9</v>
      </c>
      <c r="L305" s="277">
        <v>23.95</v>
      </c>
      <c r="M305" s="277">
        <v>17.398679999999999</v>
      </c>
    </row>
    <row r="306" spans="1:13">
      <c r="A306" s="268">
        <v>296</v>
      </c>
      <c r="B306" s="277" t="s">
        <v>319</v>
      </c>
      <c r="C306" s="278">
        <v>10.65</v>
      </c>
      <c r="D306" s="279">
        <v>10.783333333333333</v>
      </c>
      <c r="E306" s="279">
        <v>10.466666666666667</v>
      </c>
      <c r="F306" s="279">
        <v>10.283333333333333</v>
      </c>
      <c r="G306" s="279">
        <v>9.9666666666666668</v>
      </c>
      <c r="H306" s="279">
        <v>10.966666666666667</v>
      </c>
      <c r="I306" s="279">
        <v>11.283333333333333</v>
      </c>
      <c r="J306" s="279">
        <v>11.466666666666667</v>
      </c>
      <c r="K306" s="277">
        <v>11.1</v>
      </c>
      <c r="L306" s="277">
        <v>10.6</v>
      </c>
      <c r="M306" s="277">
        <v>26.587070000000001</v>
      </c>
    </row>
    <row r="307" spans="1:13">
      <c r="A307" s="268">
        <v>297</v>
      </c>
      <c r="B307" s="277" t="s">
        <v>464</v>
      </c>
      <c r="C307" s="278">
        <v>113.05</v>
      </c>
      <c r="D307" s="279">
        <v>113.73333333333333</v>
      </c>
      <c r="E307" s="279">
        <v>110.81666666666666</v>
      </c>
      <c r="F307" s="279">
        <v>108.58333333333333</v>
      </c>
      <c r="G307" s="279">
        <v>105.66666666666666</v>
      </c>
      <c r="H307" s="279">
        <v>115.96666666666667</v>
      </c>
      <c r="I307" s="279">
        <v>118.88333333333333</v>
      </c>
      <c r="J307" s="279">
        <v>121.11666666666667</v>
      </c>
      <c r="K307" s="277">
        <v>116.65</v>
      </c>
      <c r="L307" s="277">
        <v>111.5</v>
      </c>
      <c r="M307" s="277">
        <v>0.35289999999999999</v>
      </c>
    </row>
    <row r="308" spans="1:13">
      <c r="A308" s="268">
        <v>298</v>
      </c>
      <c r="B308" s="277" t="s">
        <v>466</v>
      </c>
      <c r="C308" s="278">
        <v>307.8</v>
      </c>
      <c r="D308" s="279">
        <v>310.59999999999997</v>
      </c>
      <c r="E308" s="279">
        <v>299.24999999999994</v>
      </c>
      <c r="F308" s="279">
        <v>290.7</v>
      </c>
      <c r="G308" s="279">
        <v>279.34999999999997</v>
      </c>
      <c r="H308" s="279">
        <v>319.14999999999992</v>
      </c>
      <c r="I308" s="279">
        <v>330.49999999999994</v>
      </c>
      <c r="J308" s="279">
        <v>339.0499999999999</v>
      </c>
      <c r="K308" s="277">
        <v>321.95</v>
      </c>
      <c r="L308" s="277">
        <v>302.05</v>
      </c>
      <c r="M308" s="277">
        <v>0.34738999999999998</v>
      </c>
    </row>
    <row r="309" spans="1:13">
      <c r="A309" s="268">
        <v>299</v>
      </c>
      <c r="B309" s="277" t="s">
        <v>462</v>
      </c>
      <c r="C309" s="278">
        <v>3038.85</v>
      </c>
      <c r="D309" s="279">
        <v>3062.9500000000003</v>
      </c>
      <c r="E309" s="279">
        <v>2975.9000000000005</v>
      </c>
      <c r="F309" s="279">
        <v>2912.9500000000003</v>
      </c>
      <c r="G309" s="279">
        <v>2825.9000000000005</v>
      </c>
      <c r="H309" s="279">
        <v>3125.9000000000005</v>
      </c>
      <c r="I309" s="279">
        <v>3212.9500000000007</v>
      </c>
      <c r="J309" s="279">
        <v>3275.9000000000005</v>
      </c>
      <c r="K309" s="277">
        <v>3150</v>
      </c>
      <c r="L309" s="277">
        <v>3000</v>
      </c>
      <c r="M309" s="277">
        <v>9.4259999999999997E-2</v>
      </c>
    </row>
    <row r="310" spans="1:13">
      <c r="A310" s="268">
        <v>300</v>
      </c>
      <c r="B310" s="277" t="s">
        <v>463</v>
      </c>
      <c r="C310" s="278">
        <v>225.2</v>
      </c>
      <c r="D310" s="279">
        <v>229.58333333333334</v>
      </c>
      <c r="E310" s="279">
        <v>219.2166666666667</v>
      </c>
      <c r="F310" s="279">
        <v>213.23333333333335</v>
      </c>
      <c r="G310" s="279">
        <v>202.8666666666667</v>
      </c>
      <c r="H310" s="279">
        <v>235.56666666666669</v>
      </c>
      <c r="I310" s="279">
        <v>245.93333333333331</v>
      </c>
      <c r="J310" s="279">
        <v>251.91666666666669</v>
      </c>
      <c r="K310" s="277">
        <v>239.95</v>
      </c>
      <c r="L310" s="277">
        <v>223.6</v>
      </c>
      <c r="M310" s="277">
        <v>6.2438099999999999</v>
      </c>
    </row>
    <row r="311" spans="1:13">
      <c r="A311" s="268">
        <v>301</v>
      </c>
      <c r="B311" s="277" t="s">
        <v>140</v>
      </c>
      <c r="C311" s="278">
        <v>154.30000000000001</v>
      </c>
      <c r="D311" s="279">
        <v>156</v>
      </c>
      <c r="E311" s="279">
        <v>152</v>
      </c>
      <c r="F311" s="279">
        <v>149.69999999999999</v>
      </c>
      <c r="G311" s="279">
        <v>145.69999999999999</v>
      </c>
      <c r="H311" s="279">
        <v>158.30000000000001</v>
      </c>
      <c r="I311" s="279">
        <v>162.30000000000001</v>
      </c>
      <c r="J311" s="279">
        <v>164.60000000000002</v>
      </c>
      <c r="K311" s="277">
        <v>160</v>
      </c>
      <c r="L311" s="277">
        <v>153.69999999999999</v>
      </c>
      <c r="M311" s="277">
        <v>44.948779999999999</v>
      </c>
    </row>
    <row r="312" spans="1:13">
      <c r="A312" s="268">
        <v>302</v>
      </c>
      <c r="B312" s="277" t="s">
        <v>141</v>
      </c>
      <c r="C312" s="278">
        <v>344.25</v>
      </c>
      <c r="D312" s="279">
        <v>346.86666666666662</v>
      </c>
      <c r="E312" s="279">
        <v>340.83333333333326</v>
      </c>
      <c r="F312" s="279">
        <v>337.41666666666663</v>
      </c>
      <c r="G312" s="279">
        <v>331.38333333333327</v>
      </c>
      <c r="H312" s="279">
        <v>350.28333333333325</v>
      </c>
      <c r="I312" s="279">
        <v>356.31666666666666</v>
      </c>
      <c r="J312" s="279">
        <v>359.73333333333323</v>
      </c>
      <c r="K312" s="277">
        <v>352.9</v>
      </c>
      <c r="L312" s="277">
        <v>343.45</v>
      </c>
      <c r="M312" s="277">
        <v>19.091629999999999</v>
      </c>
    </row>
    <row r="313" spans="1:13">
      <c r="A313" s="268">
        <v>303</v>
      </c>
      <c r="B313" s="277" t="s">
        <v>142</v>
      </c>
      <c r="C313" s="278">
        <v>5801.3</v>
      </c>
      <c r="D313" s="279">
        <v>5812.0333333333328</v>
      </c>
      <c r="E313" s="279">
        <v>5744.2666666666655</v>
      </c>
      <c r="F313" s="279">
        <v>5687.2333333333327</v>
      </c>
      <c r="G313" s="279">
        <v>5619.4666666666653</v>
      </c>
      <c r="H313" s="279">
        <v>5869.0666666666657</v>
      </c>
      <c r="I313" s="279">
        <v>5936.8333333333321</v>
      </c>
      <c r="J313" s="279">
        <v>5993.8666666666659</v>
      </c>
      <c r="K313" s="277">
        <v>5879.8</v>
      </c>
      <c r="L313" s="277">
        <v>5755</v>
      </c>
      <c r="M313" s="277">
        <v>12.46712</v>
      </c>
    </row>
    <row r="314" spans="1:13">
      <c r="A314" s="268">
        <v>304</v>
      </c>
      <c r="B314" s="277" t="s">
        <v>458</v>
      </c>
      <c r="C314" s="278">
        <v>670.05</v>
      </c>
      <c r="D314" s="279">
        <v>676.19999999999993</v>
      </c>
      <c r="E314" s="279">
        <v>651.84999999999991</v>
      </c>
      <c r="F314" s="279">
        <v>633.65</v>
      </c>
      <c r="G314" s="279">
        <v>609.29999999999995</v>
      </c>
      <c r="H314" s="279">
        <v>694.39999999999986</v>
      </c>
      <c r="I314" s="279">
        <v>718.75</v>
      </c>
      <c r="J314" s="279">
        <v>736.94999999999982</v>
      </c>
      <c r="K314" s="277">
        <v>700.55</v>
      </c>
      <c r="L314" s="277">
        <v>658</v>
      </c>
      <c r="M314" s="277">
        <v>0.18848999999999999</v>
      </c>
    </row>
    <row r="315" spans="1:13">
      <c r="A315" s="268">
        <v>305</v>
      </c>
      <c r="B315" s="277" t="s">
        <v>143</v>
      </c>
      <c r="C315" s="278">
        <v>598</v>
      </c>
      <c r="D315" s="279">
        <v>605.29999999999995</v>
      </c>
      <c r="E315" s="279">
        <v>585.99999999999989</v>
      </c>
      <c r="F315" s="279">
        <v>573.99999999999989</v>
      </c>
      <c r="G315" s="279">
        <v>554.69999999999982</v>
      </c>
      <c r="H315" s="279">
        <v>617.29999999999995</v>
      </c>
      <c r="I315" s="279">
        <v>636.60000000000014</v>
      </c>
      <c r="J315" s="279">
        <v>648.6</v>
      </c>
      <c r="K315" s="277">
        <v>624.6</v>
      </c>
      <c r="L315" s="277">
        <v>593.29999999999995</v>
      </c>
      <c r="M315" s="277">
        <v>36.617699999999999</v>
      </c>
    </row>
    <row r="316" spans="1:13">
      <c r="A316" s="268">
        <v>306</v>
      </c>
      <c r="B316" s="277" t="s">
        <v>472</v>
      </c>
      <c r="C316" s="278">
        <v>1288.5999999999999</v>
      </c>
      <c r="D316" s="279">
        <v>1293.2833333333335</v>
      </c>
      <c r="E316" s="279">
        <v>1280.366666666667</v>
      </c>
      <c r="F316" s="279">
        <v>1272.1333333333334</v>
      </c>
      <c r="G316" s="279">
        <v>1259.2166666666669</v>
      </c>
      <c r="H316" s="279">
        <v>1301.5166666666671</v>
      </c>
      <c r="I316" s="279">
        <v>1314.4333333333336</v>
      </c>
      <c r="J316" s="279">
        <v>1322.6666666666672</v>
      </c>
      <c r="K316" s="277">
        <v>1306.2</v>
      </c>
      <c r="L316" s="277">
        <v>1285.05</v>
      </c>
      <c r="M316" s="277">
        <v>0.60062000000000004</v>
      </c>
    </row>
    <row r="317" spans="1:13">
      <c r="A317" s="268">
        <v>307</v>
      </c>
      <c r="B317" s="277" t="s">
        <v>468</v>
      </c>
      <c r="C317" s="278">
        <v>1598.75</v>
      </c>
      <c r="D317" s="279">
        <v>1579.6499999999999</v>
      </c>
      <c r="E317" s="279">
        <v>1554.2999999999997</v>
      </c>
      <c r="F317" s="279">
        <v>1509.85</v>
      </c>
      <c r="G317" s="279">
        <v>1484.4999999999998</v>
      </c>
      <c r="H317" s="279">
        <v>1624.0999999999997</v>
      </c>
      <c r="I317" s="279">
        <v>1649.4499999999996</v>
      </c>
      <c r="J317" s="279">
        <v>1693.8999999999996</v>
      </c>
      <c r="K317" s="277">
        <v>1605</v>
      </c>
      <c r="L317" s="277">
        <v>1535.2</v>
      </c>
      <c r="M317" s="277">
        <v>0.74785000000000001</v>
      </c>
    </row>
    <row r="318" spans="1:13">
      <c r="A318" s="268">
        <v>308</v>
      </c>
      <c r="B318" s="277" t="s">
        <v>144</v>
      </c>
      <c r="C318" s="278">
        <v>534.75</v>
      </c>
      <c r="D318" s="279">
        <v>541.26666666666665</v>
      </c>
      <c r="E318" s="279">
        <v>524.7833333333333</v>
      </c>
      <c r="F318" s="279">
        <v>514.81666666666661</v>
      </c>
      <c r="G318" s="279">
        <v>498.33333333333326</v>
      </c>
      <c r="H318" s="279">
        <v>551.23333333333335</v>
      </c>
      <c r="I318" s="279">
        <v>567.7166666666667</v>
      </c>
      <c r="J318" s="279">
        <v>577.68333333333339</v>
      </c>
      <c r="K318" s="277">
        <v>557.75</v>
      </c>
      <c r="L318" s="277">
        <v>531.29999999999995</v>
      </c>
      <c r="M318" s="277">
        <v>16.433509999999998</v>
      </c>
    </row>
    <row r="319" spans="1:13">
      <c r="A319" s="268">
        <v>309</v>
      </c>
      <c r="B319" s="277" t="s">
        <v>145</v>
      </c>
      <c r="C319" s="278">
        <v>980.4</v>
      </c>
      <c r="D319" s="279">
        <v>986.66666666666663</v>
      </c>
      <c r="E319" s="279">
        <v>970.08333333333326</v>
      </c>
      <c r="F319" s="279">
        <v>959.76666666666665</v>
      </c>
      <c r="G319" s="279">
        <v>943.18333333333328</v>
      </c>
      <c r="H319" s="279">
        <v>996.98333333333323</v>
      </c>
      <c r="I319" s="279">
        <v>1013.5666666666665</v>
      </c>
      <c r="J319" s="279">
        <v>1023.8833333333332</v>
      </c>
      <c r="K319" s="277">
        <v>1003.25</v>
      </c>
      <c r="L319" s="277">
        <v>976.35</v>
      </c>
      <c r="M319" s="277">
        <v>8.9434400000000007</v>
      </c>
    </row>
    <row r="320" spans="1:13">
      <c r="A320" s="268">
        <v>310</v>
      </c>
      <c r="B320" s="277" t="s">
        <v>465</v>
      </c>
      <c r="C320" s="278">
        <v>164.55</v>
      </c>
      <c r="D320" s="279">
        <v>164.21666666666667</v>
      </c>
      <c r="E320" s="279">
        <v>160.43333333333334</v>
      </c>
      <c r="F320" s="279">
        <v>156.31666666666666</v>
      </c>
      <c r="G320" s="279">
        <v>152.53333333333333</v>
      </c>
      <c r="H320" s="279">
        <v>168.33333333333334</v>
      </c>
      <c r="I320" s="279">
        <v>172.1166666666667</v>
      </c>
      <c r="J320" s="279">
        <v>176.23333333333335</v>
      </c>
      <c r="K320" s="277">
        <v>168</v>
      </c>
      <c r="L320" s="277">
        <v>160.1</v>
      </c>
      <c r="M320" s="277">
        <v>0.89837</v>
      </c>
    </row>
    <row r="321" spans="1:13">
      <c r="A321" s="268">
        <v>311</v>
      </c>
      <c r="B321" s="277" t="s">
        <v>1976</v>
      </c>
      <c r="C321" s="278">
        <v>207.55</v>
      </c>
      <c r="D321" s="279">
        <v>209.65</v>
      </c>
      <c r="E321" s="279">
        <v>204.70000000000002</v>
      </c>
      <c r="F321" s="279">
        <v>201.85000000000002</v>
      </c>
      <c r="G321" s="279">
        <v>196.90000000000003</v>
      </c>
      <c r="H321" s="279">
        <v>212.5</v>
      </c>
      <c r="I321" s="279">
        <v>217.45</v>
      </c>
      <c r="J321" s="279">
        <v>220.29999999999998</v>
      </c>
      <c r="K321" s="277">
        <v>214.6</v>
      </c>
      <c r="L321" s="277">
        <v>206.8</v>
      </c>
      <c r="M321" s="277">
        <v>5.0653300000000003</v>
      </c>
    </row>
    <row r="322" spans="1:13">
      <c r="A322" s="268">
        <v>312</v>
      </c>
      <c r="B322" s="277" t="s">
        <v>469</v>
      </c>
      <c r="C322" s="278">
        <v>68.75</v>
      </c>
      <c r="D322" s="279">
        <v>69.816666666666663</v>
      </c>
      <c r="E322" s="279">
        <v>66.433333333333323</v>
      </c>
      <c r="F322" s="279">
        <v>64.11666666666666</v>
      </c>
      <c r="G322" s="279">
        <v>60.73333333333332</v>
      </c>
      <c r="H322" s="279">
        <v>72.133333333333326</v>
      </c>
      <c r="I322" s="279">
        <v>75.516666666666652</v>
      </c>
      <c r="J322" s="279">
        <v>77.833333333333329</v>
      </c>
      <c r="K322" s="277">
        <v>73.2</v>
      </c>
      <c r="L322" s="277">
        <v>67.5</v>
      </c>
      <c r="M322" s="277">
        <v>7.8148900000000001</v>
      </c>
    </row>
    <row r="323" spans="1:13">
      <c r="A323" s="268">
        <v>313</v>
      </c>
      <c r="B323" s="277" t="s">
        <v>470</v>
      </c>
      <c r="C323" s="278">
        <v>310</v>
      </c>
      <c r="D323" s="279">
        <v>309.09999999999997</v>
      </c>
      <c r="E323" s="279">
        <v>304.19999999999993</v>
      </c>
      <c r="F323" s="279">
        <v>298.39999999999998</v>
      </c>
      <c r="G323" s="279">
        <v>293.49999999999994</v>
      </c>
      <c r="H323" s="279">
        <v>314.89999999999992</v>
      </c>
      <c r="I323" s="279">
        <v>319.7999999999999</v>
      </c>
      <c r="J323" s="279">
        <v>325.59999999999991</v>
      </c>
      <c r="K323" s="277">
        <v>314</v>
      </c>
      <c r="L323" s="277">
        <v>303.3</v>
      </c>
      <c r="M323" s="277">
        <v>2.6152600000000001</v>
      </c>
    </row>
    <row r="324" spans="1:13">
      <c r="A324" s="268">
        <v>314</v>
      </c>
      <c r="B324" s="277" t="s">
        <v>146</v>
      </c>
      <c r="C324" s="278">
        <v>975.5</v>
      </c>
      <c r="D324" s="279">
        <v>983.35</v>
      </c>
      <c r="E324" s="279">
        <v>954.7</v>
      </c>
      <c r="F324" s="279">
        <v>933.9</v>
      </c>
      <c r="G324" s="279">
        <v>905.25</v>
      </c>
      <c r="H324" s="279">
        <v>1004.1500000000001</v>
      </c>
      <c r="I324" s="279">
        <v>1032.8</v>
      </c>
      <c r="J324" s="279">
        <v>1053.6000000000001</v>
      </c>
      <c r="K324" s="277">
        <v>1012</v>
      </c>
      <c r="L324" s="277">
        <v>962.55</v>
      </c>
      <c r="M324" s="277">
        <v>21.025749999999999</v>
      </c>
    </row>
    <row r="325" spans="1:13">
      <c r="A325" s="268">
        <v>315</v>
      </c>
      <c r="B325" s="277" t="s">
        <v>459</v>
      </c>
      <c r="C325" s="278">
        <v>18.600000000000001</v>
      </c>
      <c r="D325" s="279">
        <v>18.866666666666667</v>
      </c>
      <c r="E325" s="279">
        <v>18.133333333333333</v>
      </c>
      <c r="F325" s="279">
        <v>17.666666666666664</v>
      </c>
      <c r="G325" s="279">
        <v>16.93333333333333</v>
      </c>
      <c r="H325" s="279">
        <v>19.333333333333336</v>
      </c>
      <c r="I325" s="279">
        <v>20.06666666666667</v>
      </c>
      <c r="J325" s="279">
        <v>20.533333333333339</v>
      </c>
      <c r="K325" s="277">
        <v>19.600000000000001</v>
      </c>
      <c r="L325" s="277">
        <v>18.399999999999999</v>
      </c>
      <c r="M325" s="277">
        <v>13.33541</v>
      </c>
    </row>
    <row r="326" spans="1:13">
      <c r="A326" s="268">
        <v>316</v>
      </c>
      <c r="B326" s="277" t="s">
        <v>460</v>
      </c>
      <c r="C326" s="278">
        <v>147.75</v>
      </c>
      <c r="D326" s="279">
        <v>148.15</v>
      </c>
      <c r="E326" s="279">
        <v>144.10000000000002</v>
      </c>
      <c r="F326" s="279">
        <v>140.45000000000002</v>
      </c>
      <c r="G326" s="279">
        <v>136.40000000000003</v>
      </c>
      <c r="H326" s="279">
        <v>151.80000000000001</v>
      </c>
      <c r="I326" s="279">
        <v>155.85000000000002</v>
      </c>
      <c r="J326" s="279">
        <v>159.5</v>
      </c>
      <c r="K326" s="277">
        <v>152.19999999999999</v>
      </c>
      <c r="L326" s="277">
        <v>144.5</v>
      </c>
      <c r="M326" s="277">
        <v>3.1997399999999998</v>
      </c>
    </row>
    <row r="327" spans="1:13">
      <c r="A327" s="268">
        <v>317</v>
      </c>
      <c r="B327" s="277" t="s">
        <v>147</v>
      </c>
      <c r="C327" s="278">
        <v>94.1</v>
      </c>
      <c r="D327" s="279">
        <v>94.916666666666671</v>
      </c>
      <c r="E327" s="279">
        <v>92.683333333333337</v>
      </c>
      <c r="F327" s="279">
        <v>91.266666666666666</v>
      </c>
      <c r="G327" s="279">
        <v>89.033333333333331</v>
      </c>
      <c r="H327" s="279">
        <v>96.333333333333343</v>
      </c>
      <c r="I327" s="279">
        <v>98.566666666666663</v>
      </c>
      <c r="J327" s="279">
        <v>99.983333333333348</v>
      </c>
      <c r="K327" s="277">
        <v>97.15</v>
      </c>
      <c r="L327" s="277">
        <v>93.5</v>
      </c>
      <c r="M327" s="277">
        <v>97.970709999999997</v>
      </c>
    </row>
    <row r="328" spans="1:13">
      <c r="A328" s="268">
        <v>318</v>
      </c>
      <c r="B328" s="277" t="s">
        <v>471</v>
      </c>
      <c r="C328" s="278">
        <v>674.4</v>
      </c>
      <c r="D328" s="279">
        <v>674.69999999999993</v>
      </c>
      <c r="E328" s="279">
        <v>664.59999999999991</v>
      </c>
      <c r="F328" s="279">
        <v>654.79999999999995</v>
      </c>
      <c r="G328" s="279">
        <v>644.69999999999993</v>
      </c>
      <c r="H328" s="279">
        <v>684.49999999999989</v>
      </c>
      <c r="I328" s="279">
        <v>694.6</v>
      </c>
      <c r="J328" s="279">
        <v>704.39999999999986</v>
      </c>
      <c r="K328" s="277">
        <v>684.8</v>
      </c>
      <c r="L328" s="277">
        <v>664.9</v>
      </c>
      <c r="M328" s="277">
        <v>1.26468</v>
      </c>
    </row>
    <row r="329" spans="1:13">
      <c r="A329" s="268">
        <v>319</v>
      </c>
      <c r="B329" s="277" t="s">
        <v>268</v>
      </c>
      <c r="C329" s="278">
        <v>994.05</v>
      </c>
      <c r="D329" s="279">
        <v>979.68333333333328</v>
      </c>
      <c r="E329" s="279">
        <v>950.46666666666658</v>
      </c>
      <c r="F329" s="279">
        <v>906.88333333333333</v>
      </c>
      <c r="G329" s="279">
        <v>877.66666666666663</v>
      </c>
      <c r="H329" s="279">
        <v>1023.2666666666665</v>
      </c>
      <c r="I329" s="279">
        <v>1052.4833333333331</v>
      </c>
      <c r="J329" s="279">
        <v>1096.0666666666666</v>
      </c>
      <c r="K329" s="277">
        <v>1008.9</v>
      </c>
      <c r="L329" s="277">
        <v>936.1</v>
      </c>
      <c r="M329" s="277">
        <v>7.4246100000000004</v>
      </c>
    </row>
    <row r="330" spans="1:13">
      <c r="A330" s="268">
        <v>320</v>
      </c>
      <c r="B330" s="277" t="s">
        <v>148</v>
      </c>
      <c r="C330" s="278">
        <v>63675.35</v>
      </c>
      <c r="D330" s="279">
        <v>64111.766666666663</v>
      </c>
      <c r="E330" s="279">
        <v>63023.583333333328</v>
      </c>
      <c r="F330" s="279">
        <v>62371.816666666666</v>
      </c>
      <c r="G330" s="279">
        <v>61283.633333333331</v>
      </c>
      <c r="H330" s="279">
        <v>64763.533333333326</v>
      </c>
      <c r="I330" s="279">
        <v>65851.71666666666</v>
      </c>
      <c r="J330" s="279">
        <v>66503.483333333323</v>
      </c>
      <c r="K330" s="277">
        <v>65199.95</v>
      </c>
      <c r="L330" s="277">
        <v>63460</v>
      </c>
      <c r="M330" s="277">
        <v>0.12776999999999999</v>
      </c>
    </row>
    <row r="331" spans="1:13">
      <c r="A331" s="268">
        <v>321</v>
      </c>
      <c r="B331" s="277" t="s">
        <v>267</v>
      </c>
      <c r="C331" s="278">
        <v>34.299999999999997</v>
      </c>
      <c r="D331" s="279">
        <v>34.766666666666666</v>
      </c>
      <c r="E331" s="279">
        <v>33.583333333333329</v>
      </c>
      <c r="F331" s="279">
        <v>32.86666666666666</v>
      </c>
      <c r="G331" s="279">
        <v>31.683333333333323</v>
      </c>
      <c r="H331" s="279">
        <v>35.483333333333334</v>
      </c>
      <c r="I331" s="279">
        <v>36.666666666666671</v>
      </c>
      <c r="J331" s="279">
        <v>37.38333333333334</v>
      </c>
      <c r="K331" s="277">
        <v>35.950000000000003</v>
      </c>
      <c r="L331" s="277">
        <v>34.049999999999997</v>
      </c>
      <c r="M331" s="277">
        <v>7.0026299999999999</v>
      </c>
    </row>
    <row r="332" spans="1:13">
      <c r="A332" s="268">
        <v>322</v>
      </c>
      <c r="B332" s="277" t="s">
        <v>149</v>
      </c>
      <c r="C332" s="278">
        <v>1077.3</v>
      </c>
      <c r="D332" s="279">
        <v>1084.1000000000001</v>
      </c>
      <c r="E332" s="279">
        <v>1063.2500000000002</v>
      </c>
      <c r="F332" s="279">
        <v>1049.2</v>
      </c>
      <c r="G332" s="279">
        <v>1028.3500000000001</v>
      </c>
      <c r="H332" s="279">
        <v>1098.1500000000003</v>
      </c>
      <c r="I332" s="279">
        <v>1119.0000000000002</v>
      </c>
      <c r="J332" s="279">
        <v>1133.0500000000004</v>
      </c>
      <c r="K332" s="277">
        <v>1104.95</v>
      </c>
      <c r="L332" s="277">
        <v>1070.05</v>
      </c>
      <c r="M332" s="277">
        <v>10.54335</v>
      </c>
    </row>
    <row r="333" spans="1:13">
      <c r="A333" s="268">
        <v>323</v>
      </c>
      <c r="B333" s="277" t="s">
        <v>3162</v>
      </c>
      <c r="C333" s="278">
        <v>285.3</v>
      </c>
      <c r="D333" s="279">
        <v>287.7833333333333</v>
      </c>
      <c r="E333" s="279">
        <v>281.56666666666661</v>
      </c>
      <c r="F333" s="279">
        <v>277.83333333333331</v>
      </c>
      <c r="G333" s="279">
        <v>271.61666666666662</v>
      </c>
      <c r="H333" s="279">
        <v>291.51666666666659</v>
      </c>
      <c r="I333" s="279">
        <v>297.73333333333329</v>
      </c>
      <c r="J333" s="279">
        <v>301.46666666666658</v>
      </c>
      <c r="K333" s="277">
        <v>294</v>
      </c>
      <c r="L333" s="277">
        <v>284.05</v>
      </c>
      <c r="M333" s="277">
        <v>5.4591399999999997</v>
      </c>
    </row>
    <row r="334" spans="1:13">
      <c r="A334" s="268">
        <v>324</v>
      </c>
      <c r="B334" s="277" t="s">
        <v>269</v>
      </c>
      <c r="C334" s="278">
        <v>666.8</v>
      </c>
      <c r="D334" s="279">
        <v>668.36666666666667</v>
      </c>
      <c r="E334" s="279">
        <v>661.73333333333335</v>
      </c>
      <c r="F334" s="279">
        <v>656.66666666666663</v>
      </c>
      <c r="G334" s="279">
        <v>650.0333333333333</v>
      </c>
      <c r="H334" s="279">
        <v>673.43333333333339</v>
      </c>
      <c r="I334" s="279">
        <v>680.06666666666683</v>
      </c>
      <c r="J334" s="279">
        <v>685.13333333333344</v>
      </c>
      <c r="K334" s="277">
        <v>675</v>
      </c>
      <c r="L334" s="277">
        <v>663.3</v>
      </c>
      <c r="M334" s="277">
        <v>1.1371899999999999</v>
      </c>
    </row>
    <row r="335" spans="1:13">
      <c r="A335" s="268">
        <v>325</v>
      </c>
      <c r="B335" s="277" t="s">
        <v>150</v>
      </c>
      <c r="C335" s="278">
        <v>33.65</v>
      </c>
      <c r="D335" s="279">
        <v>34.033333333333339</v>
      </c>
      <c r="E335" s="279">
        <v>33.066666666666677</v>
      </c>
      <c r="F335" s="279">
        <v>32.483333333333341</v>
      </c>
      <c r="G335" s="279">
        <v>31.51666666666668</v>
      </c>
      <c r="H335" s="279">
        <v>34.616666666666674</v>
      </c>
      <c r="I335" s="279">
        <v>35.583333333333329</v>
      </c>
      <c r="J335" s="279">
        <v>36.166666666666671</v>
      </c>
      <c r="K335" s="277">
        <v>35</v>
      </c>
      <c r="L335" s="277">
        <v>33.450000000000003</v>
      </c>
      <c r="M335" s="277">
        <v>112.76412999999999</v>
      </c>
    </row>
    <row r="336" spans="1:13">
      <c r="A336" s="268">
        <v>326</v>
      </c>
      <c r="B336" s="277" t="s">
        <v>261</v>
      </c>
      <c r="C336" s="278">
        <v>3036.65</v>
      </c>
      <c r="D336" s="279">
        <v>3000.8833333333332</v>
      </c>
      <c r="E336" s="279">
        <v>2941.7666666666664</v>
      </c>
      <c r="F336" s="279">
        <v>2846.8833333333332</v>
      </c>
      <c r="G336" s="279">
        <v>2787.7666666666664</v>
      </c>
      <c r="H336" s="279">
        <v>3095.7666666666664</v>
      </c>
      <c r="I336" s="279">
        <v>3154.8833333333332</v>
      </c>
      <c r="J336" s="279">
        <v>3249.7666666666664</v>
      </c>
      <c r="K336" s="277">
        <v>3060</v>
      </c>
      <c r="L336" s="277">
        <v>2906</v>
      </c>
      <c r="M336" s="277">
        <v>7.5330700000000004</v>
      </c>
    </row>
    <row r="337" spans="1:13">
      <c r="A337" s="268">
        <v>327</v>
      </c>
      <c r="B337" s="277" t="s">
        <v>478</v>
      </c>
      <c r="C337" s="278">
        <v>1676.1</v>
      </c>
      <c r="D337" s="279">
        <v>1680.2333333333333</v>
      </c>
      <c r="E337" s="279">
        <v>1662.3666666666668</v>
      </c>
      <c r="F337" s="279">
        <v>1648.6333333333334</v>
      </c>
      <c r="G337" s="279">
        <v>1630.7666666666669</v>
      </c>
      <c r="H337" s="279">
        <v>1693.9666666666667</v>
      </c>
      <c r="I337" s="279">
        <v>1711.833333333333</v>
      </c>
      <c r="J337" s="279">
        <v>1725.5666666666666</v>
      </c>
      <c r="K337" s="277">
        <v>1698.1</v>
      </c>
      <c r="L337" s="277">
        <v>1666.5</v>
      </c>
      <c r="M337" s="277">
        <v>0.52568999999999999</v>
      </c>
    </row>
    <row r="338" spans="1:13">
      <c r="A338" s="268">
        <v>328</v>
      </c>
      <c r="B338" s="277" t="s">
        <v>151</v>
      </c>
      <c r="C338" s="278">
        <v>23.6</v>
      </c>
      <c r="D338" s="279">
        <v>23.916666666666668</v>
      </c>
      <c r="E338" s="279">
        <v>23.083333333333336</v>
      </c>
      <c r="F338" s="279">
        <v>22.566666666666666</v>
      </c>
      <c r="G338" s="279">
        <v>21.733333333333334</v>
      </c>
      <c r="H338" s="279">
        <v>24.433333333333337</v>
      </c>
      <c r="I338" s="279">
        <v>25.266666666666673</v>
      </c>
      <c r="J338" s="279">
        <v>25.783333333333339</v>
      </c>
      <c r="K338" s="277">
        <v>24.75</v>
      </c>
      <c r="L338" s="277">
        <v>23.4</v>
      </c>
      <c r="M338" s="277">
        <v>84.88664</v>
      </c>
    </row>
    <row r="339" spans="1:13">
      <c r="A339" s="268">
        <v>329</v>
      </c>
      <c r="B339" s="277" t="s">
        <v>477</v>
      </c>
      <c r="C339" s="278">
        <v>46.8</v>
      </c>
      <c r="D339" s="279">
        <v>47.516666666666673</v>
      </c>
      <c r="E339" s="279">
        <v>45.783333333333346</v>
      </c>
      <c r="F339" s="279">
        <v>44.766666666666673</v>
      </c>
      <c r="G339" s="279">
        <v>43.033333333333346</v>
      </c>
      <c r="H339" s="279">
        <v>48.533333333333346</v>
      </c>
      <c r="I339" s="279">
        <v>50.26666666666668</v>
      </c>
      <c r="J339" s="279">
        <v>51.283333333333346</v>
      </c>
      <c r="K339" s="277">
        <v>49.25</v>
      </c>
      <c r="L339" s="277">
        <v>46.5</v>
      </c>
      <c r="M339" s="277">
        <v>3.8893599999999999</v>
      </c>
    </row>
    <row r="340" spans="1:13">
      <c r="A340" s="268">
        <v>330</v>
      </c>
      <c r="B340" s="277" t="s">
        <v>152</v>
      </c>
      <c r="C340" s="278">
        <v>31.35</v>
      </c>
      <c r="D340" s="279">
        <v>31.650000000000002</v>
      </c>
      <c r="E340" s="279">
        <v>30.85</v>
      </c>
      <c r="F340" s="279">
        <v>30.349999999999998</v>
      </c>
      <c r="G340" s="279">
        <v>29.549999999999997</v>
      </c>
      <c r="H340" s="279">
        <v>32.150000000000006</v>
      </c>
      <c r="I340" s="279">
        <v>32.95000000000001</v>
      </c>
      <c r="J340" s="279">
        <v>33.45000000000001</v>
      </c>
      <c r="K340" s="277">
        <v>32.450000000000003</v>
      </c>
      <c r="L340" s="277">
        <v>31.15</v>
      </c>
      <c r="M340" s="277">
        <v>137.10570999999999</v>
      </c>
    </row>
    <row r="341" spans="1:13">
      <c r="A341" s="268">
        <v>331</v>
      </c>
      <c r="B341" s="277" t="s">
        <v>473</v>
      </c>
      <c r="C341" s="278">
        <v>430.85</v>
      </c>
      <c r="D341" s="279">
        <v>432.3</v>
      </c>
      <c r="E341" s="279">
        <v>428.55</v>
      </c>
      <c r="F341" s="279">
        <v>426.25</v>
      </c>
      <c r="G341" s="279">
        <v>422.5</v>
      </c>
      <c r="H341" s="279">
        <v>434.6</v>
      </c>
      <c r="I341" s="279">
        <v>438.35</v>
      </c>
      <c r="J341" s="279">
        <v>440.65000000000003</v>
      </c>
      <c r="K341" s="277">
        <v>436.05</v>
      </c>
      <c r="L341" s="277">
        <v>430</v>
      </c>
      <c r="M341" s="277">
        <v>0.20904</v>
      </c>
    </row>
    <row r="342" spans="1:13">
      <c r="A342" s="268">
        <v>332</v>
      </c>
      <c r="B342" s="277" t="s">
        <v>153</v>
      </c>
      <c r="C342" s="278">
        <v>16908.75</v>
      </c>
      <c r="D342" s="279">
        <v>16930.583333333332</v>
      </c>
      <c r="E342" s="279">
        <v>16718.166666666664</v>
      </c>
      <c r="F342" s="279">
        <v>16527.583333333332</v>
      </c>
      <c r="G342" s="279">
        <v>16315.166666666664</v>
      </c>
      <c r="H342" s="279">
        <v>17121.166666666664</v>
      </c>
      <c r="I342" s="279">
        <v>17333.583333333328</v>
      </c>
      <c r="J342" s="279">
        <v>17524.166666666664</v>
      </c>
      <c r="K342" s="277">
        <v>17143</v>
      </c>
      <c r="L342" s="277">
        <v>16740</v>
      </c>
      <c r="M342" s="277">
        <v>1.2652099999999999</v>
      </c>
    </row>
    <row r="343" spans="1:13">
      <c r="A343" s="268">
        <v>333</v>
      </c>
      <c r="B343" s="277" t="s">
        <v>3182</v>
      </c>
      <c r="C343" s="278">
        <v>44.45</v>
      </c>
      <c r="D343" s="279">
        <v>44.1</v>
      </c>
      <c r="E343" s="279">
        <v>42.2</v>
      </c>
      <c r="F343" s="279">
        <v>39.950000000000003</v>
      </c>
      <c r="G343" s="279">
        <v>38.050000000000004</v>
      </c>
      <c r="H343" s="279">
        <v>46.35</v>
      </c>
      <c r="I343" s="279">
        <v>48.249999999999993</v>
      </c>
      <c r="J343" s="279">
        <v>50.5</v>
      </c>
      <c r="K343" s="277">
        <v>46</v>
      </c>
      <c r="L343" s="277">
        <v>41.85</v>
      </c>
      <c r="M343" s="277">
        <v>106.32101</v>
      </c>
    </row>
    <row r="344" spans="1:13">
      <c r="A344" s="268">
        <v>334</v>
      </c>
      <c r="B344" s="277" t="s">
        <v>476</v>
      </c>
      <c r="C344" s="278">
        <v>33.4</v>
      </c>
      <c r="D344" s="279">
        <v>33.716666666666661</v>
      </c>
      <c r="E344" s="279">
        <v>32.883333333333326</v>
      </c>
      <c r="F344" s="279">
        <v>32.366666666666667</v>
      </c>
      <c r="G344" s="279">
        <v>31.533333333333331</v>
      </c>
      <c r="H344" s="279">
        <v>34.23333333333332</v>
      </c>
      <c r="I344" s="279">
        <v>35.066666666666649</v>
      </c>
      <c r="J344" s="279">
        <v>35.583333333333314</v>
      </c>
      <c r="K344" s="277">
        <v>34.549999999999997</v>
      </c>
      <c r="L344" s="277">
        <v>33.200000000000003</v>
      </c>
      <c r="M344" s="277">
        <v>8.5128199999999996</v>
      </c>
    </row>
    <row r="345" spans="1:13">
      <c r="A345" s="268">
        <v>335</v>
      </c>
      <c r="B345" s="277" t="s">
        <v>475</v>
      </c>
      <c r="C345" s="278">
        <v>282.05</v>
      </c>
      <c r="D345" s="279">
        <v>281.50000000000006</v>
      </c>
      <c r="E345" s="279">
        <v>278.65000000000009</v>
      </c>
      <c r="F345" s="279">
        <v>275.25000000000006</v>
      </c>
      <c r="G345" s="279">
        <v>272.40000000000009</v>
      </c>
      <c r="H345" s="279">
        <v>284.90000000000009</v>
      </c>
      <c r="I345" s="279">
        <v>287.75000000000011</v>
      </c>
      <c r="J345" s="279">
        <v>291.15000000000009</v>
      </c>
      <c r="K345" s="277">
        <v>284.35000000000002</v>
      </c>
      <c r="L345" s="277">
        <v>278.10000000000002</v>
      </c>
      <c r="M345" s="277">
        <v>0.73633000000000004</v>
      </c>
    </row>
    <row r="346" spans="1:13">
      <c r="A346" s="268">
        <v>336</v>
      </c>
      <c r="B346" s="277" t="s">
        <v>270</v>
      </c>
      <c r="C346" s="278">
        <v>20</v>
      </c>
      <c r="D346" s="279">
        <v>20.083333333333332</v>
      </c>
      <c r="E346" s="279">
        <v>19.866666666666664</v>
      </c>
      <c r="F346" s="279">
        <v>19.733333333333331</v>
      </c>
      <c r="G346" s="279">
        <v>19.516666666666662</v>
      </c>
      <c r="H346" s="279">
        <v>20.216666666666665</v>
      </c>
      <c r="I346" s="279">
        <v>20.433333333333334</v>
      </c>
      <c r="J346" s="279">
        <v>20.566666666666666</v>
      </c>
      <c r="K346" s="277">
        <v>20.3</v>
      </c>
      <c r="L346" s="277">
        <v>19.95</v>
      </c>
      <c r="M346" s="277">
        <v>45.378639999999997</v>
      </c>
    </row>
    <row r="347" spans="1:13">
      <c r="A347" s="268">
        <v>337</v>
      </c>
      <c r="B347" s="277" t="s">
        <v>283</v>
      </c>
      <c r="C347" s="278">
        <v>111.55</v>
      </c>
      <c r="D347" s="279">
        <v>112.28333333333335</v>
      </c>
      <c r="E347" s="279">
        <v>110.26666666666669</v>
      </c>
      <c r="F347" s="279">
        <v>108.98333333333335</v>
      </c>
      <c r="G347" s="279">
        <v>106.9666666666667</v>
      </c>
      <c r="H347" s="279">
        <v>113.56666666666669</v>
      </c>
      <c r="I347" s="279">
        <v>115.58333333333334</v>
      </c>
      <c r="J347" s="279">
        <v>116.86666666666669</v>
      </c>
      <c r="K347" s="277">
        <v>114.3</v>
      </c>
      <c r="L347" s="277">
        <v>111</v>
      </c>
      <c r="M347" s="277">
        <v>2.84239</v>
      </c>
    </row>
    <row r="348" spans="1:13">
      <c r="A348" s="268">
        <v>338</v>
      </c>
      <c r="B348" s="277" t="s">
        <v>154</v>
      </c>
      <c r="C348" s="278">
        <v>1688.25</v>
      </c>
      <c r="D348" s="279">
        <v>1647.6166666666668</v>
      </c>
      <c r="E348" s="279">
        <v>1599.1333333333337</v>
      </c>
      <c r="F348" s="279">
        <v>1510.0166666666669</v>
      </c>
      <c r="G348" s="279">
        <v>1461.5333333333338</v>
      </c>
      <c r="H348" s="279">
        <v>1736.7333333333336</v>
      </c>
      <c r="I348" s="279">
        <v>1785.2166666666667</v>
      </c>
      <c r="J348" s="279">
        <v>1874.3333333333335</v>
      </c>
      <c r="K348" s="277">
        <v>1696.1</v>
      </c>
      <c r="L348" s="277">
        <v>1558.5</v>
      </c>
      <c r="M348" s="277">
        <v>20.877330000000001</v>
      </c>
    </row>
    <row r="349" spans="1:13">
      <c r="A349" s="268">
        <v>339</v>
      </c>
      <c r="B349" s="277" t="s">
        <v>479</v>
      </c>
      <c r="C349" s="278">
        <v>1170.9000000000001</v>
      </c>
      <c r="D349" s="279">
        <v>1178.95</v>
      </c>
      <c r="E349" s="279">
        <v>1151.4000000000001</v>
      </c>
      <c r="F349" s="279">
        <v>1131.9000000000001</v>
      </c>
      <c r="G349" s="279">
        <v>1104.3500000000001</v>
      </c>
      <c r="H349" s="279">
        <v>1198.45</v>
      </c>
      <c r="I349" s="279">
        <v>1225.9999999999998</v>
      </c>
      <c r="J349" s="279">
        <v>1245.5</v>
      </c>
      <c r="K349" s="277">
        <v>1206.5</v>
      </c>
      <c r="L349" s="277">
        <v>1159.45</v>
      </c>
      <c r="M349" s="277">
        <v>0.10466</v>
      </c>
    </row>
    <row r="350" spans="1:13">
      <c r="A350" s="268">
        <v>340</v>
      </c>
      <c r="B350" s="277" t="s">
        <v>474</v>
      </c>
      <c r="C350" s="278">
        <v>44.9</v>
      </c>
      <c r="D350" s="279">
        <v>45.04999999999999</v>
      </c>
      <c r="E350" s="279">
        <v>44.299999999999983</v>
      </c>
      <c r="F350" s="279">
        <v>43.699999999999996</v>
      </c>
      <c r="G350" s="279">
        <v>42.949999999999989</v>
      </c>
      <c r="H350" s="279">
        <v>45.649999999999977</v>
      </c>
      <c r="I350" s="279">
        <v>46.399999999999991</v>
      </c>
      <c r="J350" s="279">
        <v>46.999999999999972</v>
      </c>
      <c r="K350" s="277">
        <v>45.8</v>
      </c>
      <c r="L350" s="277">
        <v>44.45</v>
      </c>
      <c r="M350" s="277">
        <v>9.4639699999999998</v>
      </c>
    </row>
    <row r="351" spans="1:13">
      <c r="A351" s="268">
        <v>341</v>
      </c>
      <c r="B351" s="277" t="s">
        <v>155</v>
      </c>
      <c r="C351" s="278">
        <v>81.849999999999994</v>
      </c>
      <c r="D351" s="279">
        <v>82.533333333333331</v>
      </c>
      <c r="E351" s="279">
        <v>80.916666666666657</v>
      </c>
      <c r="F351" s="279">
        <v>79.98333333333332</v>
      </c>
      <c r="G351" s="279">
        <v>78.366666666666646</v>
      </c>
      <c r="H351" s="279">
        <v>83.466666666666669</v>
      </c>
      <c r="I351" s="279">
        <v>85.083333333333343</v>
      </c>
      <c r="J351" s="279">
        <v>86.01666666666668</v>
      </c>
      <c r="K351" s="277">
        <v>84.15</v>
      </c>
      <c r="L351" s="277">
        <v>81.599999999999994</v>
      </c>
      <c r="M351" s="277">
        <v>33.634050000000002</v>
      </c>
    </row>
    <row r="352" spans="1:13">
      <c r="A352" s="268">
        <v>342</v>
      </c>
      <c r="B352" s="277" t="s">
        <v>156</v>
      </c>
      <c r="C352" s="278">
        <v>88.05</v>
      </c>
      <c r="D352" s="279">
        <v>88.516666666666666</v>
      </c>
      <c r="E352" s="279">
        <v>87.283333333333331</v>
      </c>
      <c r="F352" s="279">
        <v>86.516666666666666</v>
      </c>
      <c r="G352" s="279">
        <v>85.283333333333331</v>
      </c>
      <c r="H352" s="279">
        <v>89.283333333333331</v>
      </c>
      <c r="I352" s="279">
        <v>90.516666666666652</v>
      </c>
      <c r="J352" s="279">
        <v>91.283333333333331</v>
      </c>
      <c r="K352" s="277">
        <v>89.75</v>
      </c>
      <c r="L352" s="277">
        <v>87.75</v>
      </c>
      <c r="M352" s="277">
        <v>115.82899</v>
      </c>
    </row>
    <row r="353" spans="1:13">
      <c r="A353" s="268">
        <v>343</v>
      </c>
      <c r="B353" s="277" t="s">
        <v>271</v>
      </c>
      <c r="C353" s="278">
        <v>371.85</v>
      </c>
      <c r="D353" s="279">
        <v>369.2166666666667</v>
      </c>
      <c r="E353" s="279">
        <v>362.63333333333338</v>
      </c>
      <c r="F353" s="279">
        <v>353.41666666666669</v>
      </c>
      <c r="G353" s="279">
        <v>346.83333333333337</v>
      </c>
      <c r="H353" s="279">
        <v>378.43333333333339</v>
      </c>
      <c r="I353" s="279">
        <v>385.01666666666665</v>
      </c>
      <c r="J353" s="279">
        <v>394.23333333333341</v>
      </c>
      <c r="K353" s="277">
        <v>375.8</v>
      </c>
      <c r="L353" s="277">
        <v>360</v>
      </c>
      <c r="M353" s="277">
        <v>3.2549600000000001</v>
      </c>
    </row>
    <row r="354" spans="1:13">
      <c r="A354" s="268">
        <v>344</v>
      </c>
      <c r="B354" s="277" t="s">
        <v>272</v>
      </c>
      <c r="C354" s="278">
        <v>2981.9</v>
      </c>
      <c r="D354" s="279">
        <v>2976.85</v>
      </c>
      <c r="E354" s="279">
        <v>2908.7</v>
      </c>
      <c r="F354" s="279">
        <v>2835.5</v>
      </c>
      <c r="G354" s="279">
        <v>2767.35</v>
      </c>
      <c r="H354" s="279">
        <v>3050.0499999999997</v>
      </c>
      <c r="I354" s="279">
        <v>3118.2000000000003</v>
      </c>
      <c r="J354" s="279">
        <v>3191.3999999999996</v>
      </c>
      <c r="K354" s="277">
        <v>3045</v>
      </c>
      <c r="L354" s="277">
        <v>2903.65</v>
      </c>
      <c r="M354" s="277">
        <v>1.0287500000000001</v>
      </c>
    </row>
    <row r="355" spans="1:13">
      <c r="A355" s="268">
        <v>345</v>
      </c>
      <c r="B355" s="277" t="s">
        <v>157</v>
      </c>
      <c r="C355" s="278">
        <v>95.7</v>
      </c>
      <c r="D355" s="279">
        <v>96.266666666666666</v>
      </c>
      <c r="E355" s="279">
        <v>94.633333333333326</v>
      </c>
      <c r="F355" s="279">
        <v>93.566666666666663</v>
      </c>
      <c r="G355" s="279">
        <v>91.933333333333323</v>
      </c>
      <c r="H355" s="279">
        <v>97.333333333333329</v>
      </c>
      <c r="I355" s="279">
        <v>98.966666666666683</v>
      </c>
      <c r="J355" s="279">
        <v>100.03333333333333</v>
      </c>
      <c r="K355" s="277">
        <v>97.9</v>
      </c>
      <c r="L355" s="277">
        <v>95.2</v>
      </c>
      <c r="M355" s="277">
        <v>9.4938199999999995</v>
      </c>
    </row>
    <row r="356" spans="1:13">
      <c r="A356" s="268">
        <v>346</v>
      </c>
      <c r="B356" s="277" t="s">
        <v>480</v>
      </c>
      <c r="C356" s="278">
        <v>68.5</v>
      </c>
      <c r="D356" s="279">
        <v>68.5</v>
      </c>
      <c r="E356" s="279">
        <v>68.5</v>
      </c>
      <c r="F356" s="279">
        <v>68.5</v>
      </c>
      <c r="G356" s="279">
        <v>68.5</v>
      </c>
      <c r="H356" s="279">
        <v>68.5</v>
      </c>
      <c r="I356" s="279">
        <v>68.5</v>
      </c>
      <c r="J356" s="279">
        <v>68.5</v>
      </c>
      <c r="K356" s="277">
        <v>68.5</v>
      </c>
      <c r="L356" s="277">
        <v>68.5</v>
      </c>
      <c r="M356" s="277">
        <v>0.19556000000000001</v>
      </c>
    </row>
    <row r="357" spans="1:13">
      <c r="A357" s="268">
        <v>347</v>
      </c>
      <c r="B357" s="277" t="s">
        <v>158</v>
      </c>
      <c r="C357" s="278">
        <v>76.25</v>
      </c>
      <c r="D357" s="279">
        <v>76.766666666666666</v>
      </c>
      <c r="E357" s="279">
        <v>75.333333333333329</v>
      </c>
      <c r="F357" s="279">
        <v>74.416666666666657</v>
      </c>
      <c r="G357" s="279">
        <v>72.98333333333332</v>
      </c>
      <c r="H357" s="279">
        <v>77.683333333333337</v>
      </c>
      <c r="I357" s="279">
        <v>79.116666666666674</v>
      </c>
      <c r="J357" s="279">
        <v>80.033333333333346</v>
      </c>
      <c r="K357" s="277">
        <v>78.2</v>
      </c>
      <c r="L357" s="277">
        <v>75.849999999999994</v>
      </c>
      <c r="M357" s="277">
        <v>143.77119999999999</v>
      </c>
    </row>
    <row r="358" spans="1:13">
      <c r="A358" s="268">
        <v>348</v>
      </c>
      <c r="B358" s="277" t="s">
        <v>481</v>
      </c>
      <c r="C358" s="278">
        <v>64.95</v>
      </c>
      <c r="D358" s="279">
        <v>64.566666666666663</v>
      </c>
      <c r="E358" s="279">
        <v>63.583333333333329</v>
      </c>
      <c r="F358" s="279">
        <v>62.216666666666669</v>
      </c>
      <c r="G358" s="279">
        <v>61.233333333333334</v>
      </c>
      <c r="H358" s="279">
        <v>65.933333333333323</v>
      </c>
      <c r="I358" s="279">
        <v>66.916666666666671</v>
      </c>
      <c r="J358" s="279">
        <v>68.283333333333317</v>
      </c>
      <c r="K358" s="277">
        <v>65.55</v>
      </c>
      <c r="L358" s="277">
        <v>63.2</v>
      </c>
      <c r="M358" s="277">
        <v>2.66797</v>
      </c>
    </row>
    <row r="359" spans="1:13">
      <c r="A359" s="268">
        <v>349</v>
      </c>
      <c r="B359" s="277" t="s">
        <v>482</v>
      </c>
      <c r="C359" s="278">
        <v>173.05</v>
      </c>
      <c r="D359" s="279">
        <v>174.70000000000002</v>
      </c>
      <c r="E359" s="279">
        <v>169.95000000000005</v>
      </c>
      <c r="F359" s="279">
        <v>166.85000000000002</v>
      </c>
      <c r="G359" s="279">
        <v>162.10000000000005</v>
      </c>
      <c r="H359" s="279">
        <v>177.80000000000004</v>
      </c>
      <c r="I359" s="279">
        <v>182.54999999999998</v>
      </c>
      <c r="J359" s="279">
        <v>185.65000000000003</v>
      </c>
      <c r="K359" s="277">
        <v>179.45</v>
      </c>
      <c r="L359" s="277">
        <v>171.6</v>
      </c>
      <c r="M359" s="277">
        <v>8.5082000000000004</v>
      </c>
    </row>
    <row r="360" spans="1:13">
      <c r="A360" s="268">
        <v>350</v>
      </c>
      <c r="B360" s="277" t="s">
        <v>483</v>
      </c>
      <c r="C360" s="278">
        <v>171.15</v>
      </c>
      <c r="D360" s="279">
        <v>172.88333333333333</v>
      </c>
      <c r="E360" s="279">
        <v>167.76666666666665</v>
      </c>
      <c r="F360" s="279">
        <v>164.38333333333333</v>
      </c>
      <c r="G360" s="279">
        <v>159.26666666666665</v>
      </c>
      <c r="H360" s="279">
        <v>176.26666666666665</v>
      </c>
      <c r="I360" s="279">
        <v>181.38333333333333</v>
      </c>
      <c r="J360" s="279">
        <v>184.76666666666665</v>
      </c>
      <c r="K360" s="277">
        <v>178</v>
      </c>
      <c r="L360" s="277">
        <v>169.5</v>
      </c>
      <c r="M360" s="277">
        <v>0.50834000000000001</v>
      </c>
    </row>
    <row r="361" spans="1:13">
      <c r="A361" s="268">
        <v>351</v>
      </c>
      <c r="B361" s="277" t="s">
        <v>159</v>
      </c>
      <c r="C361" s="278">
        <v>19495.8</v>
      </c>
      <c r="D361" s="279">
        <v>19681.533333333336</v>
      </c>
      <c r="E361" s="279">
        <v>19137.066666666673</v>
      </c>
      <c r="F361" s="279">
        <v>18778.333333333336</v>
      </c>
      <c r="G361" s="279">
        <v>18233.866666666672</v>
      </c>
      <c r="H361" s="279">
        <v>20040.266666666674</v>
      </c>
      <c r="I361" s="279">
        <v>20584.733333333341</v>
      </c>
      <c r="J361" s="279">
        <v>20943.466666666674</v>
      </c>
      <c r="K361" s="277">
        <v>20226</v>
      </c>
      <c r="L361" s="277">
        <v>19322.8</v>
      </c>
      <c r="M361" s="277">
        <v>0.32025999999999999</v>
      </c>
    </row>
    <row r="362" spans="1:13">
      <c r="A362" s="268">
        <v>352</v>
      </c>
      <c r="B362" s="277" t="s">
        <v>487</v>
      </c>
      <c r="C362" s="278">
        <v>87.45</v>
      </c>
      <c r="D362" s="279">
        <v>88.116666666666674</v>
      </c>
      <c r="E362" s="279">
        <v>86.333333333333343</v>
      </c>
      <c r="F362" s="279">
        <v>85.216666666666669</v>
      </c>
      <c r="G362" s="279">
        <v>83.433333333333337</v>
      </c>
      <c r="H362" s="279">
        <v>89.233333333333348</v>
      </c>
      <c r="I362" s="279">
        <v>91.01666666666668</v>
      </c>
      <c r="J362" s="279">
        <v>92.133333333333354</v>
      </c>
      <c r="K362" s="277">
        <v>89.9</v>
      </c>
      <c r="L362" s="277">
        <v>87</v>
      </c>
      <c r="M362" s="277">
        <v>1.94496</v>
      </c>
    </row>
    <row r="363" spans="1:13">
      <c r="A363" s="268">
        <v>353</v>
      </c>
      <c r="B363" s="277" t="s">
        <v>484</v>
      </c>
      <c r="C363" s="278">
        <v>14.05</v>
      </c>
      <c r="D363" s="279">
        <v>14.266666666666666</v>
      </c>
      <c r="E363" s="279">
        <v>13.683333333333332</v>
      </c>
      <c r="F363" s="279">
        <v>13.316666666666666</v>
      </c>
      <c r="G363" s="279">
        <v>12.733333333333333</v>
      </c>
      <c r="H363" s="279">
        <v>14.633333333333331</v>
      </c>
      <c r="I363" s="279">
        <v>15.216666666666667</v>
      </c>
      <c r="J363" s="279">
        <v>15.58333333333333</v>
      </c>
      <c r="K363" s="277">
        <v>14.85</v>
      </c>
      <c r="L363" s="277">
        <v>13.9</v>
      </c>
      <c r="M363" s="277">
        <v>16.659330000000001</v>
      </c>
    </row>
    <row r="364" spans="1:13">
      <c r="A364" s="268">
        <v>354</v>
      </c>
      <c r="B364" s="277" t="s">
        <v>160</v>
      </c>
      <c r="C364" s="278">
        <v>1390.2</v>
      </c>
      <c r="D364" s="279">
        <v>1404.4833333333333</v>
      </c>
      <c r="E364" s="279">
        <v>1365.9666666666667</v>
      </c>
      <c r="F364" s="279">
        <v>1341.7333333333333</v>
      </c>
      <c r="G364" s="279">
        <v>1303.2166666666667</v>
      </c>
      <c r="H364" s="279">
        <v>1428.7166666666667</v>
      </c>
      <c r="I364" s="279">
        <v>1467.2333333333336</v>
      </c>
      <c r="J364" s="279">
        <v>1491.4666666666667</v>
      </c>
      <c r="K364" s="277">
        <v>1443</v>
      </c>
      <c r="L364" s="277">
        <v>1380.25</v>
      </c>
      <c r="M364" s="277">
        <v>12.36341</v>
      </c>
    </row>
    <row r="365" spans="1:13">
      <c r="A365" s="268">
        <v>355</v>
      </c>
      <c r="B365" s="277" t="s">
        <v>488</v>
      </c>
      <c r="C365" s="278">
        <v>764.65</v>
      </c>
      <c r="D365" s="279">
        <v>761.15</v>
      </c>
      <c r="E365" s="279">
        <v>744.3</v>
      </c>
      <c r="F365" s="279">
        <v>723.94999999999993</v>
      </c>
      <c r="G365" s="279">
        <v>707.09999999999991</v>
      </c>
      <c r="H365" s="279">
        <v>781.5</v>
      </c>
      <c r="I365" s="279">
        <v>798.35000000000014</v>
      </c>
      <c r="J365" s="279">
        <v>818.7</v>
      </c>
      <c r="K365" s="277">
        <v>778</v>
      </c>
      <c r="L365" s="277">
        <v>740.8</v>
      </c>
      <c r="M365" s="277">
        <v>3.0792600000000001</v>
      </c>
    </row>
    <row r="366" spans="1:13">
      <c r="A366" s="268">
        <v>356</v>
      </c>
      <c r="B366" s="277" t="s">
        <v>161</v>
      </c>
      <c r="C366" s="278">
        <v>256.14999999999998</v>
      </c>
      <c r="D366" s="279">
        <v>258.29999999999995</v>
      </c>
      <c r="E366" s="279">
        <v>252.39999999999992</v>
      </c>
      <c r="F366" s="279">
        <v>248.64999999999998</v>
      </c>
      <c r="G366" s="279">
        <v>242.74999999999994</v>
      </c>
      <c r="H366" s="279">
        <v>262.0499999999999</v>
      </c>
      <c r="I366" s="279">
        <v>267.95</v>
      </c>
      <c r="J366" s="279">
        <v>271.69999999999987</v>
      </c>
      <c r="K366" s="277">
        <v>264.2</v>
      </c>
      <c r="L366" s="277">
        <v>254.55</v>
      </c>
      <c r="M366" s="277">
        <v>41.915050000000001</v>
      </c>
    </row>
    <row r="367" spans="1:13">
      <c r="A367" s="268">
        <v>357</v>
      </c>
      <c r="B367" s="277" t="s">
        <v>162</v>
      </c>
      <c r="C367" s="278">
        <v>79.55</v>
      </c>
      <c r="D367" s="279">
        <v>80.25</v>
      </c>
      <c r="E367" s="279">
        <v>78.3</v>
      </c>
      <c r="F367" s="279">
        <v>77.05</v>
      </c>
      <c r="G367" s="279">
        <v>75.099999999999994</v>
      </c>
      <c r="H367" s="279">
        <v>81.5</v>
      </c>
      <c r="I367" s="279">
        <v>83.449999999999989</v>
      </c>
      <c r="J367" s="279">
        <v>84.7</v>
      </c>
      <c r="K367" s="277">
        <v>82.2</v>
      </c>
      <c r="L367" s="277">
        <v>79</v>
      </c>
      <c r="M367" s="277">
        <v>80.214460000000003</v>
      </c>
    </row>
    <row r="368" spans="1:13">
      <c r="A368" s="268">
        <v>358</v>
      </c>
      <c r="B368" s="277" t="s">
        <v>275</v>
      </c>
      <c r="C368" s="278">
        <v>4137.3500000000004</v>
      </c>
      <c r="D368" s="279">
        <v>4158.8833333333332</v>
      </c>
      <c r="E368" s="279">
        <v>4099.6166666666668</v>
      </c>
      <c r="F368" s="279">
        <v>4061.8833333333332</v>
      </c>
      <c r="G368" s="279">
        <v>4002.6166666666668</v>
      </c>
      <c r="H368" s="279">
        <v>4196.6166666666668</v>
      </c>
      <c r="I368" s="279">
        <v>4255.8833333333332</v>
      </c>
      <c r="J368" s="279">
        <v>4293.6166666666668</v>
      </c>
      <c r="K368" s="277">
        <v>4218.1499999999996</v>
      </c>
      <c r="L368" s="277">
        <v>4121.1499999999996</v>
      </c>
      <c r="M368" s="277">
        <v>0.33538000000000001</v>
      </c>
    </row>
    <row r="369" spans="1:13">
      <c r="A369" s="268">
        <v>359</v>
      </c>
      <c r="B369" s="277" t="s">
        <v>277</v>
      </c>
      <c r="C369" s="278">
        <v>10249.549999999999</v>
      </c>
      <c r="D369" s="279">
        <v>10270.983333333332</v>
      </c>
      <c r="E369" s="279">
        <v>10098.566666666664</v>
      </c>
      <c r="F369" s="279">
        <v>9947.5833333333321</v>
      </c>
      <c r="G369" s="279">
        <v>9775.1666666666642</v>
      </c>
      <c r="H369" s="279">
        <v>10421.966666666664</v>
      </c>
      <c r="I369" s="279">
        <v>10594.383333333331</v>
      </c>
      <c r="J369" s="279">
        <v>10745.366666666663</v>
      </c>
      <c r="K369" s="277">
        <v>10443.4</v>
      </c>
      <c r="L369" s="277">
        <v>10120</v>
      </c>
      <c r="M369" s="277">
        <v>0.15092</v>
      </c>
    </row>
    <row r="370" spans="1:13">
      <c r="A370" s="268">
        <v>360</v>
      </c>
      <c r="B370" s="277" t="s">
        <v>494</v>
      </c>
      <c r="C370" s="278">
        <v>4062.7</v>
      </c>
      <c r="D370" s="279">
        <v>4061.9</v>
      </c>
      <c r="E370" s="279">
        <v>4033.8</v>
      </c>
      <c r="F370" s="279">
        <v>4004.9</v>
      </c>
      <c r="G370" s="279">
        <v>3976.8</v>
      </c>
      <c r="H370" s="279">
        <v>4090.8</v>
      </c>
      <c r="I370" s="279">
        <v>4118.8999999999996</v>
      </c>
      <c r="J370" s="279">
        <v>4147.8</v>
      </c>
      <c r="K370" s="277">
        <v>4090</v>
      </c>
      <c r="L370" s="277">
        <v>4033</v>
      </c>
      <c r="M370" s="277">
        <v>9.8909999999999998E-2</v>
      </c>
    </row>
    <row r="371" spans="1:13">
      <c r="A371" s="268">
        <v>361</v>
      </c>
      <c r="B371" s="277" t="s">
        <v>489</v>
      </c>
      <c r="C371" s="278">
        <v>104.8</v>
      </c>
      <c r="D371" s="279">
        <v>106.61666666666667</v>
      </c>
      <c r="E371" s="279">
        <v>102.23333333333335</v>
      </c>
      <c r="F371" s="279">
        <v>99.666666666666671</v>
      </c>
      <c r="G371" s="279">
        <v>95.283333333333346</v>
      </c>
      <c r="H371" s="279">
        <v>109.18333333333335</v>
      </c>
      <c r="I371" s="279">
        <v>113.56666666666668</v>
      </c>
      <c r="J371" s="279">
        <v>116.13333333333335</v>
      </c>
      <c r="K371" s="277">
        <v>111</v>
      </c>
      <c r="L371" s="277">
        <v>104.05</v>
      </c>
      <c r="M371" s="277">
        <v>20.397379999999998</v>
      </c>
    </row>
    <row r="372" spans="1:13">
      <c r="A372" s="268">
        <v>362</v>
      </c>
      <c r="B372" s="277" t="s">
        <v>490</v>
      </c>
      <c r="C372" s="278">
        <v>582.29999999999995</v>
      </c>
      <c r="D372" s="279">
        <v>583.44999999999993</v>
      </c>
      <c r="E372" s="279">
        <v>573.89999999999986</v>
      </c>
      <c r="F372" s="279">
        <v>565.49999999999989</v>
      </c>
      <c r="G372" s="279">
        <v>555.94999999999982</v>
      </c>
      <c r="H372" s="279">
        <v>591.84999999999991</v>
      </c>
      <c r="I372" s="279">
        <v>601.39999999999986</v>
      </c>
      <c r="J372" s="279">
        <v>609.79999999999995</v>
      </c>
      <c r="K372" s="277">
        <v>593</v>
      </c>
      <c r="L372" s="277">
        <v>575.04999999999995</v>
      </c>
      <c r="M372" s="277">
        <v>0.58426999999999996</v>
      </c>
    </row>
    <row r="373" spans="1:13">
      <c r="A373" s="268">
        <v>363</v>
      </c>
      <c r="B373" s="277" t="s">
        <v>163</v>
      </c>
      <c r="C373" s="278">
        <v>1369.85</v>
      </c>
      <c r="D373" s="279">
        <v>1375.9166666666667</v>
      </c>
      <c r="E373" s="279">
        <v>1359.2333333333336</v>
      </c>
      <c r="F373" s="279">
        <v>1348.6166666666668</v>
      </c>
      <c r="G373" s="279">
        <v>1331.9333333333336</v>
      </c>
      <c r="H373" s="279">
        <v>1386.5333333333335</v>
      </c>
      <c r="I373" s="279">
        <v>1403.2166666666665</v>
      </c>
      <c r="J373" s="279">
        <v>1413.8333333333335</v>
      </c>
      <c r="K373" s="277">
        <v>1392.6</v>
      </c>
      <c r="L373" s="277">
        <v>1365.3</v>
      </c>
      <c r="M373" s="277">
        <v>4.8152499999999998</v>
      </c>
    </row>
    <row r="374" spans="1:13">
      <c r="A374" s="268">
        <v>364</v>
      </c>
      <c r="B374" s="277" t="s">
        <v>273</v>
      </c>
      <c r="C374" s="278">
        <v>1701.6</v>
      </c>
      <c r="D374" s="279">
        <v>1712.0666666666666</v>
      </c>
      <c r="E374" s="279">
        <v>1675.7833333333333</v>
      </c>
      <c r="F374" s="279">
        <v>1649.9666666666667</v>
      </c>
      <c r="G374" s="279">
        <v>1613.6833333333334</v>
      </c>
      <c r="H374" s="279">
        <v>1737.8833333333332</v>
      </c>
      <c r="I374" s="279">
        <v>1774.1666666666665</v>
      </c>
      <c r="J374" s="279">
        <v>1799.9833333333331</v>
      </c>
      <c r="K374" s="277">
        <v>1748.35</v>
      </c>
      <c r="L374" s="277">
        <v>1686.25</v>
      </c>
      <c r="M374" s="277">
        <v>1.65632</v>
      </c>
    </row>
    <row r="375" spans="1:13">
      <c r="A375" s="268">
        <v>365</v>
      </c>
      <c r="B375" s="277" t="s">
        <v>164</v>
      </c>
      <c r="C375" s="278">
        <v>33</v>
      </c>
      <c r="D375" s="279">
        <v>33.300000000000004</v>
      </c>
      <c r="E375" s="279">
        <v>32.45000000000001</v>
      </c>
      <c r="F375" s="279">
        <v>31.900000000000006</v>
      </c>
      <c r="G375" s="279">
        <v>31.050000000000011</v>
      </c>
      <c r="H375" s="279">
        <v>33.850000000000009</v>
      </c>
      <c r="I375" s="279">
        <v>34.700000000000003</v>
      </c>
      <c r="J375" s="279">
        <v>35.250000000000007</v>
      </c>
      <c r="K375" s="277">
        <v>34.15</v>
      </c>
      <c r="L375" s="277">
        <v>32.75</v>
      </c>
      <c r="M375" s="277">
        <v>229.67686</v>
      </c>
    </row>
    <row r="376" spans="1:13">
      <c r="A376" s="268">
        <v>366</v>
      </c>
      <c r="B376" s="277" t="s">
        <v>274</v>
      </c>
      <c r="C376" s="278">
        <v>197.4</v>
      </c>
      <c r="D376" s="279">
        <v>199.91666666666666</v>
      </c>
      <c r="E376" s="279">
        <v>193.83333333333331</v>
      </c>
      <c r="F376" s="279">
        <v>190.26666666666665</v>
      </c>
      <c r="G376" s="279">
        <v>184.18333333333331</v>
      </c>
      <c r="H376" s="279">
        <v>203.48333333333332</v>
      </c>
      <c r="I376" s="279">
        <v>209.56666666666663</v>
      </c>
      <c r="J376" s="279">
        <v>213.13333333333333</v>
      </c>
      <c r="K376" s="277">
        <v>206</v>
      </c>
      <c r="L376" s="277">
        <v>196.35</v>
      </c>
      <c r="M376" s="277">
        <v>3.5682800000000001</v>
      </c>
    </row>
    <row r="377" spans="1:13">
      <c r="A377" s="268">
        <v>367</v>
      </c>
      <c r="B377" s="277" t="s">
        <v>485</v>
      </c>
      <c r="C377" s="278">
        <v>136.5</v>
      </c>
      <c r="D377" s="279">
        <v>138.46666666666667</v>
      </c>
      <c r="E377" s="279">
        <v>133.03333333333333</v>
      </c>
      <c r="F377" s="279">
        <v>129.56666666666666</v>
      </c>
      <c r="G377" s="279">
        <v>124.13333333333333</v>
      </c>
      <c r="H377" s="279">
        <v>141.93333333333334</v>
      </c>
      <c r="I377" s="279">
        <v>147.36666666666667</v>
      </c>
      <c r="J377" s="279">
        <v>150.83333333333334</v>
      </c>
      <c r="K377" s="277">
        <v>143.9</v>
      </c>
      <c r="L377" s="277">
        <v>135</v>
      </c>
      <c r="M377" s="277">
        <v>1.2615400000000001</v>
      </c>
    </row>
    <row r="378" spans="1:13">
      <c r="A378" s="268">
        <v>368</v>
      </c>
      <c r="B378" s="277" t="s">
        <v>491</v>
      </c>
      <c r="C378" s="278">
        <v>816.2</v>
      </c>
      <c r="D378" s="279">
        <v>815.7833333333333</v>
      </c>
      <c r="E378" s="279">
        <v>810.56666666666661</v>
      </c>
      <c r="F378" s="279">
        <v>804.93333333333328</v>
      </c>
      <c r="G378" s="279">
        <v>799.71666666666658</v>
      </c>
      <c r="H378" s="279">
        <v>821.41666666666663</v>
      </c>
      <c r="I378" s="279">
        <v>826.63333333333333</v>
      </c>
      <c r="J378" s="279">
        <v>832.26666666666665</v>
      </c>
      <c r="K378" s="277">
        <v>821</v>
      </c>
      <c r="L378" s="277">
        <v>810.15</v>
      </c>
      <c r="M378" s="277">
        <v>1.81151</v>
      </c>
    </row>
    <row r="379" spans="1:13">
      <c r="A379" s="268">
        <v>369</v>
      </c>
      <c r="B379" s="277" t="s">
        <v>165</v>
      </c>
      <c r="C379" s="278">
        <v>163.55000000000001</v>
      </c>
      <c r="D379" s="279">
        <v>164.31666666666669</v>
      </c>
      <c r="E379" s="279">
        <v>162.33333333333337</v>
      </c>
      <c r="F379" s="279">
        <v>161.11666666666667</v>
      </c>
      <c r="G379" s="279">
        <v>159.13333333333335</v>
      </c>
      <c r="H379" s="279">
        <v>165.53333333333339</v>
      </c>
      <c r="I379" s="279">
        <v>167.51666666666668</v>
      </c>
      <c r="J379" s="279">
        <v>168.73333333333341</v>
      </c>
      <c r="K379" s="277">
        <v>166.3</v>
      </c>
      <c r="L379" s="277">
        <v>163.1</v>
      </c>
      <c r="M379" s="277">
        <v>84.720740000000006</v>
      </c>
    </row>
    <row r="380" spans="1:13">
      <c r="A380" s="268">
        <v>370</v>
      </c>
      <c r="B380" s="277" t="s">
        <v>492</v>
      </c>
      <c r="C380" s="278">
        <v>65.45</v>
      </c>
      <c r="D380" s="279">
        <v>65.966666666666669</v>
      </c>
      <c r="E380" s="279">
        <v>64.483333333333334</v>
      </c>
      <c r="F380" s="279">
        <v>63.516666666666666</v>
      </c>
      <c r="G380" s="279">
        <v>62.033333333333331</v>
      </c>
      <c r="H380" s="279">
        <v>66.933333333333337</v>
      </c>
      <c r="I380" s="279">
        <v>68.416666666666686</v>
      </c>
      <c r="J380" s="279">
        <v>69.38333333333334</v>
      </c>
      <c r="K380" s="277">
        <v>67.45</v>
      </c>
      <c r="L380" s="277">
        <v>65</v>
      </c>
      <c r="M380" s="277">
        <v>24.62349</v>
      </c>
    </row>
    <row r="381" spans="1:13">
      <c r="A381" s="268">
        <v>371</v>
      </c>
      <c r="B381" s="277" t="s">
        <v>276</v>
      </c>
      <c r="C381" s="278">
        <v>182.45</v>
      </c>
      <c r="D381" s="279">
        <v>184.2166666666667</v>
      </c>
      <c r="E381" s="279">
        <v>179.28333333333339</v>
      </c>
      <c r="F381" s="279">
        <v>176.1166666666667</v>
      </c>
      <c r="G381" s="279">
        <v>171.18333333333339</v>
      </c>
      <c r="H381" s="279">
        <v>187.38333333333338</v>
      </c>
      <c r="I381" s="279">
        <v>192.31666666666666</v>
      </c>
      <c r="J381" s="279">
        <v>195.48333333333338</v>
      </c>
      <c r="K381" s="277">
        <v>189.15</v>
      </c>
      <c r="L381" s="277">
        <v>181.05</v>
      </c>
      <c r="M381" s="277">
        <v>4.5690400000000002</v>
      </c>
    </row>
    <row r="382" spans="1:13">
      <c r="A382" s="268">
        <v>372</v>
      </c>
      <c r="B382" s="277" t="s">
        <v>493</v>
      </c>
      <c r="C382" s="278">
        <v>48.05</v>
      </c>
      <c r="D382" s="279">
        <v>48.5</v>
      </c>
      <c r="E382" s="279">
        <v>46.15</v>
      </c>
      <c r="F382" s="279">
        <v>44.25</v>
      </c>
      <c r="G382" s="279">
        <v>41.9</v>
      </c>
      <c r="H382" s="279">
        <v>50.4</v>
      </c>
      <c r="I382" s="279">
        <v>52.749999999999993</v>
      </c>
      <c r="J382" s="279">
        <v>54.65</v>
      </c>
      <c r="K382" s="277">
        <v>50.85</v>
      </c>
      <c r="L382" s="277">
        <v>46.6</v>
      </c>
      <c r="M382" s="277">
        <v>1.60707</v>
      </c>
    </row>
    <row r="383" spans="1:13">
      <c r="A383" s="268">
        <v>373</v>
      </c>
      <c r="B383" s="277" t="s">
        <v>486</v>
      </c>
      <c r="C383" s="278">
        <v>47.75</v>
      </c>
      <c r="D383" s="279">
        <v>48.033333333333331</v>
      </c>
      <c r="E383" s="279">
        <v>47.316666666666663</v>
      </c>
      <c r="F383" s="279">
        <v>46.883333333333333</v>
      </c>
      <c r="G383" s="279">
        <v>46.166666666666664</v>
      </c>
      <c r="H383" s="279">
        <v>48.466666666666661</v>
      </c>
      <c r="I383" s="279">
        <v>49.18333333333333</v>
      </c>
      <c r="J383" s="279">
        <v>49.61666666666666</v>
      </c>
      <c r="K383" s="277">
        <v>48.75</v>
      </c>
      <c r="L383" s="277">
        <v>47.6</v>
      </c>
      <c r="M383" s="277">
        <v>11.87311</v>
      </c>
    </row>
    <row r="384" spans="1:13">
      <c r="A384" s="268">
        <v>374</v>
      </c>
      <c r="B384" s="277" t="s">
        <v>166</v>
      </c>
      <c r="C384" s="278">
        <v>1045.8</v>
      </c>
      <c r="D384" s="279">
        <v>1045.5833333333333</v>
      </c>
      <c r="E384" s="279">
        <v>1032.2166666666665</v>
      </c>
      <c r="F384" s="279">
        <v>1018.6333333333332</v>
      </c>
      <c r="G384" s="279">
        <v>1005.2666666666664</v>
      </c>
      <c r="H384" s="279">
        <v>1059.1666666666665</v>
      </c>
      <c r="I384" s="279">
        <v>1072.5333333333333</v>
      </c>
      <c r="J384" s="279">
        <v>1086.1166666666666</v>
      </c>
      <c r="K384" s="277">
        <v>1058.95</v>
      </c>
      <c r="L384" s="277">
        <v>1032</v>
      </c>
      <c r="M384" s="277">
        <v>8.3822600000000005</v>
      </c>
    </row>
    <row r="385" spans="1:13">
      <c r="A385" s="268">
        <v>375</v>
      </c>
      <c r="B385" s="277" t="s">
        <v>278</v>
      </c>
      <c r="C385" s="278">
        <v>328.65</v>
      </c>
      <c r="D385" s="279">
        <v>323.16666666666669</v>
      </c>
      <c r="E385" s="279">
        <v>312.03333333333336</v>
      </c>
      <c r="F385" s="279">
        <v>295.41666666666669</v>
      </c>
      <c r="G385" s="279">
        <v>284.28333333333336</v>
      </c>
      <c r="H385" s="279">
        <v>339.78333333333336</v>
      </c>
      <c r="I385" s="279">
        <v>350.91666666666669</v>
      </c>
      <c r="J385" s="279">
        <v>367.53333333333336</v>
      </c>
      <c r="K385" s="277">
        <v>334.3</v>
      </c>
      <c r="L385" s="277">
        <v>306.55</v>
      </c>
      <c r="M385" s="277">
        <v>3.2676699999999999</v>
      </c>
    </row>
    <row r="386" spans="1:13">
      <c r="A386" s="268">
        <v>376</v>
      </c>
      <c r="B386" s="277" t="s">
        <v>496</v>
      </c>
      <c r="C386" s="278">
        <v>382.05</v>
      </c>
      <c r="D386" s="279">
        <v>381.95</v>
      </c>
      <c r="E386" s="279">
        <v>379.59999999999997</v>
      </c>
      <c r="F386" s="279">
        <v>377.15</v>
      </c>
      <c r="G386" s="279">
        <v>374.79999999999995</v>
      </c>
      <c r="H386" s="279">
        <v>384.4</v>
      </c>
      <c r="I386" s="279">
        <v>386.75</v>
      </c>
      <c r="J386" s="279">
        <v>389.2</v>
      </c>
      <c r="K386" s="277">
        <v>384.3</v>
      </c>
      <c r="L386" s="277">
        <v>379.5</v>
      </c>
      <c r="M386" s="277">
        <v>2.7668200000000001</v>
      </c>
    </row>
    <row r="387" spans="1:13">
      <c r="A387" s="268">
        <v>377</v>
      </c>
      <c r="B387" s="277" t="s">
        <v>498</v>
      </c>
      <c r="C387" s="278">
        <v>95.05</v>
      </c>
      <c r="D387" s="279">
        <v>96.583333333333329</v>
      </c>
      <c r="E387" s="279">
        <v>92.61666666666666</v>
      </c>
      <c r="F387" s="279">
        <v>90.183333333333337</v>
      </c>
      <c r="G387" s="279">
        <v>86.216666666666669</v>
      </c>
      <c r="H387" s="279">
        <v>99.016666666666652</v>
      </c>
      <c r="I387" s="279">
        <v>102.98333333333332</v>
      </c>
      <c r="J387" s="279">
        <v>105.41666666666664</v>
      </c>
      <c r="K387" s="277">
        <v>100.55</v>
      </c>
      <c r="L387" s="277">
        <v>94.15</v>
      </c>
      <c r="M387" s="277">
        <v>22.324480000000001</v>
      </c>
    </row>
    <row r="388" spans="1:13">
      <c r="A388" s="268">
        <v>378</v>
      </c>
      <c r="B388" s="277" t="s">
        <v>279</v>
      </c>
      <c r="C388" s="278">
        <v>467.75</v>
      </c>
      <c r="D388" s="279">
        <v>469.06666666666666</v>
      </c>
      <c r="E388" s="279">
        <v>464.23333333333335</v>
      </c>
      <c r="F388" s="279">
        <v>460.7166666666667</v>
      </c>
      <c r="G388" s="279">
        <v>455.88333333333338</v>
      </c>
      <c r="H388" s="279">
        <v>472.58333333333331</v>
      </c>
      <c r="I388" s="279">
        <v>477.41666666666669</v>
      </c>
      <c r="J388" s="279">
        <v>480.93333333333328</v>
      </c>
      <c r="K388" s="277">
        <v>473.9</v>
      </c>
      <c r="L388" s="277">
        <v>465.55</v>
      </c>
      <c r="M388" s="277">
        <v>0.77261000000000002</v>
      </c>
    </row>
    <row r="389" spans="1:13">
      <c r="A389" s="268">
        <v>379</v>
      </c>
      <c r="B389" s="277" t="s">
        <v>499</v>
      </c>
      <c r="C389" s="278">
        <v>286.3</v>
      </c>
      <c r="D389" s="279">
        <v>290.21666666666664</v>
      </c>
      <c r="E389" s="279">
        <v>281.43333333333328</v>
      </c>
      <c r="F389" s="279">
        <v>276.56666666666666</v>
      </c>
      <c r="G389" s="279">
        <v>267.7833333333333</v>
      </c>
      <c r="H389" s="279">
        <v>295.08333333333326</v>
      </c>
      <c r="I389" s="279">
        <v>303.86666666666667</v>
      </c>
      <c r="J389" s="279">
        <v>308.73333333333323</v>
      </c>
      <c r="K389" s="277">
        <v>299</v>
      </c>
      <c r="L389" s="277">
        <v>285.35000000000002</v>
      </c>
      <c r="M389" s="277">
        <v>14.352180000000001</v>
      </c>
    </row>
    <row r="390" spans="1:13">
      <c r="A390" s="268">
        <v>380</v>
      </c>
      <c r="B390" s="277" t="s">
        <v>167</v>
      </c>
      <c r="C390" s="278">
        <v>656.5</v>
      </c>
      <c r="D390" s="279">
        <v>655.36666666666667</v>
      </c>
      <c r="E390" s="279">
        <v>647.43333333333339</v>
      </c>
      <c r="F390" s="279">
        <v>638.36666666666667</v>
      </c>
      <c r="G390" s="279">
        <v>630.43333333333339</v>
      </c>
      <c r="H390" s="279">
        <v>664.43333333333339</v>
      </c>
      <c r="I390" s="279">
        <v>672.36666666666656</v>
      </c>
      <c r="J390" s="279">
        <v>681.43333333333339</v>
      </c>
      <c r="K390" s="277">
        <v>663.3</v>
      </c>
      <c r="L390" s="277">
        <v>646.29999999999995</v>
      </c>
      <c r="M390" s="277">
        <v>5.2760400000000001</v>
      </c>
    </row>
    <row r="391" spans="1:13">
      <c r="A391" s="268">
        <v>381</v>
      </c>
      <c r="B391" s="277" t="s">
        <v>501</v>
      </c>
      <c r="C391" s="278">
        <v>1037.1500000000001</v>
      </c>
      <c r="D391" s="279">
        <v>1035.3500000000001</v>
      </c>
      <c r="E391" s="279">
        <v>1020.7000000000003</v>
      </c>
      <c r="F391" s="279">
        <v>1004.2500000000001</v>
      </c>
      <c r="G391" s="279">
        <v>989.60000000000025</v>
      </c>
      <c r="H391" s="279">
        <v>1051.8000000000002</v>
      </c>
      <c r="I391" s="279">
        <v>1066.4500000000003</v>
      </c>
      <c r="J391" s="279">
        <v>1082.9000000000003</v>
      </c>
      <c r="K391" s="277">
        <v>1050</v>
      </c>
      <c r="L391" s="277">
        <v>1018.9</v>
      </c>
      <c r="M391" s="277">
        <v>7.2239999999999999E-2</v>
      </c>
    </row>
    <row r="392" spans="1:13">
      <c r="A392" s="268">
        <v>382</v>
      </c>
      <c r="B392" s="277" t="s">
        <v>502</v>
      </c>
      <c r="C392" s="278">
        <v>252.3</v>
      </c>
      <c r="D392" s="279">
        <v>254.6</v>
      </c>
      <c r="E392" s="279">
        <v>247.75</v>
      </c>
      <c r="F392" s="279">
        <v>243.20000000000002</v>
      </c>
      <c r="G392" s="279">
        <v>236.35000000000002</v>
      </c>
      <c r="H392" s="279">
        <v>259.14999999999998</v>
      </c>
      <c r="I392" s="279">
        <v>265.99999999999994</v>
      </c>
      <c r="J392" s="279">
        <v>270.54999999999995</v>
      </c>
      <c r="K392" s="277">
        <v>261.45</v>
      </c>
      <c r="L392" s="277">
        <v>250.05</v>
      </c>
      <c r="M392" s="277">
        <v>7.7972700000000001</v>
      </c>
    </row>
    <row r="393" spans="1:13">
      <c r="A393" s="268">
        <v>383</v>
      </c>
      <c r="B393" s="277" t="s">
        <v>168</v>
      </c>
      <c r="C393" s="278">
        <v>164.65</v>
      </c>
      <c r="D393" s="279">
        <v>166.70000000000002</v>
      </c>
      <c r="E393" s="279">
        <v>161.70000000000005</v>
      </c>
      <c r="F393" s="279">
        <v>158.75000000000003</v>
      </c>
      <c r="G393" s="279">
        <v>153.75000000000006</v>
      </c>
      <c r="H393" s="279">
        <v>169.65000000000003</v>
      </c>
      <c r="I393" s="279">
        <v>174.64999999999998</v>
      </c>
      <c r="J393" s="279">
        <v>177.60000000000002</v>
      </c>
      <c r="K393" s="277">
        <v>171.7</v>
      </c>
      <c r="L393" s="277">
        <v>163.75</v>
      </c>
      <c r="M393" s="277">
        <v>341.05329</v>
      </c>
    </row>
    <row r="394" spans="1:13">
      <c r="A394" s="268">
        <v>384</v>
      </c>
      <c r="B394" s="277" t="s">
        <v>500</v>
      </c>
      <c r="C394" s="278">
        <v>47.75</v>
      </c>
      <c r="D394" s="279">
        <v>47.983333333333327</v>
      </c>
      <c r="E394" s="279">
        <v>47.266666666666652</v>
      </c>
      <c r="F394" s="279">
        <v>46.783333333333324</v>
      </c>
      <c r="G394" s="279">
        <v>46.066666666666649</v>
      </c>
      <c r="H394" s="279">
        <v>48.466666666666654</v>
      </c>
      <c r="I394" s="279">
        <v>49.183333333333337</v>
      </c>
      <c r="J394" s="279">
        <v>49.666666666666657</v>
      </c>
      <c r="K394" s="277">
        <v>48.7</v>
      </c>
      <c r="L394" s="277">
        <v>47.5</v>
      </c>
      <c r="M394" s="277">
        <v>14.81495</v>
      </c>
    </row>
    <row r="395" spans="1:13">
      <c r="A395" s="268">
        <v>385</v>
      </c>
      <c r="B395" s="277" t="s">
        <v>169</v>
      </c>
      <c r="C395" s="278">
        <v>101.55</v>
      </c>
      <c r="D395" s="279">
        <v>102.56666666666666</v>
      </c>
      <c r="E395" s="279">
        <v>100.03333333333333</v>
      </c>
      <c r="F395" s="279">
        <v>98.516666666666666</v>
      </c>
      <c r="G395" s="279">
        <v>95.983333333333334</v>
      </c>
      <c r="H395" s="279">
        <v>104.08333333333333</v>
      </c>
      <c r="I395" s="279">
        <v>106.61666666666666</v>
      </c>
      <c r="J395" s="279">
        <v>108.13333333333333</v>
      </c>
      <c r="K395" s="277">
        <v>105.1</v>
      </c>
      <c r="L395" s="277">
        <v>101.05</v>
      </c>
      <c r="M395" s="277">
        <v>38.486339999999998</v>
      </c>
    </row>
    <row r="396" spans="1:13">
      <c r="A396" s="268">
        <v>386</v>
      </c>
      <c r="B396" s="277" t="s">
        <v>503</v>
      </c>
      <c r="C396" s="278">
        <v>92.9</v>
      </c>
      <c r="D396" s="279">
        <v>93.95</v>
      </c>
      <c r="E396" s="279">
        <v>91.5</v>
      </c>
      <c r="F396" s="279">
        <v>90.1</v>
      </c>
      <c r="G396" s="279">
        <v>87.649999999999991</v>
      </c>
      <c r="H396" s="279">
        <v>95.350000000000009</v>
      </c>
      <c r="I396" s="279">
        <v>97.800000000000026</v>
      </c>
      <c r="J396" s="279">
        <v>99.200000000000017</v>
      </c>
      <c r="K396" s="277">
        <v>96.4</v>
      </c>
      <c r="L396" s="277">
        <v>92.55</v>
      </c>
      <c r="M396" s="277">
        <v>11.32075</v>
      </c>
    </row>
    <row r="397" spans="1:13">
      <c r="A397" s="268">
        <v>387</v>
      </c>
      <c r="B397" s="277" t="s">
        <v>504</v>
      </c>
      <c r="C397" s="278">
        <v>621.6</v>
      </c>
      <c r="D397" s="279">
        <v>622.36666666666667</v>
      </c>
      <c r="E397" s="279">
        <v>618.23333333333335</v>
      </c>
      <c r="F397" s="279">
        <v>614.86666666666667</v>
      </c>
      <c r="G397" s="279">
        <v>610.73333333333335</v>
      </c>
      <c r="H397" s="279">
        <v>625.73333333333335</v>
      </c>
      <c r="I397" s="279">
        <v>629.86666666666679</v>
      </c>
      <c r="J397" s="279">
        <v>633.23333333333335</v>
      </c>
      <c r="K397" s="277">
        <v>626.5</v>
      </c>
      <c r="L397" s="277">
        <v>619</v>
      </c>
      <c r="M397" s="277">
        <v>2.46679</v>
      </c>
    </row>
    <row r="398" spans="1:13">
      <c r="A398" s="268">
        <v>388</v>
      </c>
      <c r="B398" s="277" t="s">
        <v>505</v>
      </c>
      <c r="C398" s="278">
        <v>11.05</v>
      </c>
      <c r="D398" s="279">
        <v>11.016666666666666</v>
      </c>
      <c r="E398" s="279">
        <v>10.483333333333331</v>
      </c>
      <c r="F398" s="279">
        <v>9.9166666666666643</v>
      </c>
      <c r="G398" s="279">
        <v>9.3833333333333293</v>
      </c>
      <c r="H398" s="279">
        <v>11.583333333333332</v>
      </c>
      <c r="I398" s="279">
        <v>12.116666666666667</v>
      </c>
      <c r="J398" s="279">
        <v>12.683333333333334</v>
      </c>
      <c r="K398" s="277">
        <v>11.55</v>
      </c>
      <c r="L398" s="277">
        <v>10.45</v>
      </c>
      <c r="M398" s="277">
        <v>41.774799999999999</v>
      </c>
    </row>
    <row r="399" spans="1:13">
      <c r="A399" s="268">
        <v>389</v>
      </c>
      <c r="B399" s="277" t="s">
        <v>170</v>
      </c>
      <c r="C399" s="278">
        <v>1844</v>
      </c>
      <c r="D399" s="279">
        <v>1873.6000000000001</v>
      </c>
      <c r="E399" s="279">
        <v>1768.4000000000003</v>
      </c>
      <c r="F399" s="279">
        <v>1692.8000000000002</v>
      </c>
      <c r="G399" s="279">
        <v>1587.6000000000004</v>
      </c>
      <c r="H399" s="279">
        <v>1949.2000000000003</v>
      </c>
      <c r="I399" s="279">
        <v>2054.4</v>
      </c>
      <c r="J399" s="279">
        <v>2130</v>
      </c>
      <c r="K399" s="277">
        <v>1978.8</v>
      </c>
      <c r="L399" s="277">
        <v>1798</v>
      </c>
      <c r="M399" s="277">
        <v>644.58597999999995</v>
      </c>
    </row>
    <row r="400" spans="1:13">
      <c r="A400" s="268">
        <v>390</v>
      </c>
      <c r="B400" s="277" t="s">
        <v>506</v>
      </c>
      <c r="C400" s="278">
        <v>32.4</v>
      </c>
      <c r="D400" s="279">
        <v>33.133333333333333</v>
      </c>
      <c r="E400" s="279">
        <v>31.116666666666667</v>
      </c>
      <c r="F400" s="279">
        <v>29.833333333333336</v>
      </c>
      <c r="G400" s="279">
        <v>27.81666666666667</v>
      </c>
      <c r="H400" s="279">
        <v>34.416666666666664</v>
      </c>
      <c r="I400" s="279">
        <v>36.43333333333333</v>
      </c>
      <c r="J400" s="279">
        <v>37.716666666666661</v>
      </c>
      <c r="K400" s="277">
        <v>35.15</v>
      </c>
      <c r="L400" s="277">
        <v>31.85</v>
      </c>
      <c r="M400" s="277">
        <v>105.94535</v>
      </c>
    </row>
    <row r="401" spans="1:13">
      <c r="A401" s="268">
        <v>391</v>
      </c>
      <c r="B401" s="277" t="s">
        <v>519</v>
      </c>
      <c r="C401" s="278">
        <v>8.75</v>
      </c>
      <c r="D401" s="279">
        <v>8.9833333333333343</v>
      </c>
      <c r="E401" s="279">
        <v>8.4166666666666679</v>
      </c>
      <c r="F401" s="279">
        <v>8.0833333333333339</v>
      </c>
      <c r="G401" s="279">
        <v>7.5166666666666675</v>
      </c>
      <c r="H401" s="279">
        <v>9.3166666666666682</v>
      </c>
      <c r="I401" s="279">
        <v>9.8833333333333346</v>
      </c>
      <c r="J401" s="279">
        <v>10.216666666666669</v>
      </c>
      <c r="K401" s="277">
        <v>9.5500000000000007</v>
      </c>
      <c r="L401" s="277">
        <v>8.65</v>
      </c>
      <c r="M401" s="277">
        <v>32.586910000000003</v>
      </c>
    </row>
    <row r="402" spans="1:13">
      <c r="A402" s="268">
        <v>392</v>
      </c>
      <c r="B402" s="277" t="s">
        <v>508</v>
      </c>
      <c r="C402" s="278">
        <v>119.15</v>
      </c>
      <c r="D402" s="279">
        <v>121.13333333333333</v>
      </c>
      <c r="E402" s="279">
        <v>116.26666666666665</v>
      </c>
      <c r="F402" s="279">
        <v>113.38333333333333</v>
      </c>
      <c r="G402" s="279">
        <v>108.51666666666665</v>
      </c>
      <c r="H402" s="279">
        <v>124.01666666666665</v>
      </c>
      <c r="I402" s="279">
        <v>128.88333333333333</v>
      </c>
      <c r="J402" s="279">
        <v>131.76666666666665</v>
      </c>
      <c r="K402" s="277">
        <v>126</v>
      </c>
      <c r="L402" s="277">
        <v>118.25</v>
      </c>
      <c r="M402" s="277">
        <v>2.5379499999999999</v>
      </c>
    </row>
    <row r="403" spans="1:13">
      <c r="A403" s="268">
        <v>393</v>
      </c>
      <c r="B403" s="277" t="s">
        <v>2316</v>
      </c>
      <c r="C403" s="278">
        <v>91.85</v>
      </c>
      <c r="D403" s="279">
        <v>92.350000000000009</v>
      </c>
      <c r="E403" s="279">
        <v>89.700000000000017</v>
      </c>
      <c r="F403" s="279">
        <v>87.550000000000011</v>
      </c>
      <c r="G403" s="279">
        <v>84.90000000000002</v>
      </c>
      <c r="H403" s="279">
        <v>94.500000000000014</v>
      </c>
      <c r="I403" s="279">
        <v>97.15000000000002</v>
      </c>
      <c r="J403" s="279">
        <v>99.300000000000011</v>
      </c>
      <c r="K403" s="277">
        <v>95</v>
      </c>
      <c r="L403" s="277">
        <v>90.2</v>
      </c>
      <c r="M403" s="277">
        <v>0.94508999999999999</v>
      </c>
    </row>
    <row r="404" spans="1:13">
      <c r="A404" s="268">
        <v>394</v>
      </c>
      <c r="B404" s="277" t="s">
        <v>495</v>
      </c>
      <c r="C404" s="278">
        <v>240.65</v>
      </c>
      <c r="D404" s="279">
        <v>244.21666666666667</v>
      </c>
      <c r="E404" s="279">
        <v>236.43333333333334</v>
      </c>
      <c r="F404" s="279">
        <v>232.21666666666667</v>
      </c>
      <c r="G404" s="279">
        <v>224.43333333333334</v>
      </c>
      <c r="H404" s="279">
        <v>248.43333333333334</v>
      </c>
      <c r="I404" s="279">
        <v>256.2166666666667</v>
      </c>
      <c r="J404" s="279">
        <v>260.43333333333334</v>
      </c>
      <c r="K404" s="277">
        <v>252</v>
      </c>
      <c r="L404" s="277">
        <v>240</v>
      </c>
      <c r="M404" s="277">
        <v>9.0248699999999999</v>
      </c>
    </row>
    <row r="405" spans="1:13">
      <c r="A405" s="268">
        <v>395</v>
      </c>
      <c r="B405" s="277" t="s">
        <v>507</v>
      </c>
      <c r="C405" s="278">
        <v>3.45</v>
      </c>
      <c r="D405" s="279">
        <v>3.5500000000000003</v>
      </c>
      <c r="E405" s="279">
        <v>3.3500000000000005</v>
      </c>
      <c r="F405" s="279">
        <v>3.2500000000000004</v>
      </c>
      <c r="G405" s="279">
        <v>3.0500000000000007</v>
      </c>
      <c r="H405" s="279">
        <v>3.6500000000000004</v>
      </c>
      <c r="I405" s="279">
        <v>3.8500000000000005</v>
      </c>
      <c r="J405" s="279">
        <v>3.95</v>
      </c>
      <c r="K405" s="277">
        <v>3.75</v>
      </c>
      <c r="L405" s="277">
        <v>3.45</v>
      </c>
      <c r="M405" s="277">
        <v>929.26736000000005</v>
      </c>
    </row>
    <row r="406" spans="1:13">
      <c r="A406" s="268">
        <v>396</v>
      </c>
      <c r="B406" s="277" t="s">
        <v>497</v>
      </c>
      <c r="C406" s="278">
        <v>19.05</v>
      </c>
      <c r="D406" s="279">
        <v>19.166666666666668</v>
      </c>
      <c r="E406" s="279">
        <v>18.883333333333336</v>
      </c>
      <c r="F406" s="279">
        <v>18.716666666666669</v>
      </c>
      <c r="G406" s="279">
        <v>18.433333333333337</v>
      </c>
      <c r="H406" s="279">
        <v>19.333333333333336</v>
      </c>
      <c r="I406" s="279">
        <v>19.616666666666667</v>
      </c>
      <c r="J406" s="279">
        <v>19.783333333333335</v>
      </c>
      <c r="K406" s="277">
        <v>19.45</v>
      </c>
      <c r="L406" s="277">
        <v>19</v>
      </c>
      <c r="M406" s="277">
        <v>25.083559999999999</v>
      </c>
    </row>
    <row r="407" spans="1:13">
      <c r="A407" s="268">
        <v>397</v>
      </c>
      <c r="B407" s="277" t="s">
        <v>512</v>
      </c>
      <c r="C407" s="278">
        <v>56.1</v>
      </c>
      <c r="D407" s="279">
        <v>55.383333333333333</v>
      </c>
      <c r="E407" s="279">
        <v>54.416666666666664</v>
      </c>
      <c r="F407" s="279">
        <v>52.733333333333334</v>
      </c>
      <c r="G407" s="279">
        <v>51.766666666666666</v>
      </c>
      <c r="H407" s="279">
        <v>57.066666666666663</v>
      </c>
      <c r="I407" s="279">
        <v>58.033333333333331</v>
      </c>
      <c r="J407" s="279">
        <v>59.716666666666661</v>
      </c>
      <c r="K407" s="277">
        <v>56.35</v>
      </c>
      <c r="L407" s="277">
        <v>53.7</v>
      </c>
      <c r="M407" s="277">
        <v>23.70271</v>
      </c>
    </row>
    <row r="408" spans="1:13">
      <c r="A408" s="268">
        <v>398</v>
      </c>
      <c r="B408" s="277" t="s">
        <v>171</v>
      </c>
      <c r="C408" s="278">
        <v>33.299999999999997</v>
      </c>
      <c r="D408" s="279">
        <v>33.800000000000004</v>
      </c>
      <c r="E408" s="279">
        <v>32.600000000000009</v>
      </c>
      <c r="F408" s="279">
        <v>31.900000000000006</v>
      </c>
      <c r="G408" s="279">
        <v>30.70000000000001</v>
      </c>
      <c r="H408" s="279">
        <v>34.500000000000007</v>
      </c>
      <c r="I408" s="279">
        <v>35.70000000000001</v>
      </c>
      <c r="J408" s="279">
        <v>36.400000000000006</v>
      </c>
      <c r="K408" s="277">
        <v>35</v>
      </c>
      <c r="L408" s="277">
        <v>33.1</v>
      </c>
      <c r="M408" s="277">
        <v>240.88598999999999</v>
      </c>
    </row>
    <row r="409" spans="1:13">
      <c r="A409" s="268">
        <v>399</v>
      </c>
      <c r="B409" s="277" t="s">
        <v>513</v>
      </c>
      <c r="C409" s="278">
        <v>7720.8</v>
      </c>
      <c r="D409" s="279">
        <v>7735.7333333333327</v>
      </c>
      <c r="E409" s="279">
        <v>7671.4666666666653</v>
      </c>
      <c r="F409" s="279">
        <v>7622.1333333333323</v>
      </c>
      <c r="G409" s="279">
        <v>7557.866666666665</v>
      </c>
      <c r="H409" s="279">
        <v>7785.0666666666657</v>
      </c>
      <c r="I409" s="279">
        <v>7849.3333333333339</v>
      </c>
      <c r="J409" s="279">
        <v>7898.6666666666661</v>
      </c>
      <c r="K409" s="277">
        <v>7800</v>
      </c>
      <c r="L409" s="277">
        <v>7686.4</v>
      </c>
      <c r="M409" s="277">
        <v>0.42676999999999998</v>
      </c>
    </row>
    <row r="410" spans="1:13">
      <c r="A410" s="268">
        <v>400</v>
      </c>
      <c r="B410" s="277" t="s">
        <v>280</v>
      </c>
      <c r="C410" s="278">
        <v>855.85</v>
      </c>
      <c r="D410" s="279">
        <v>859.56666666666661</v>
      </c>
      <c r="E410" s="279">
        <v>848.63333333333321</v>
      </c>
      <c r="F410" s="279">
        <v>841.41666666666663</v>
      </c>
      <c r="G410" s="279">
        <v>830.48333333333323</v>
      </c>
      <c r="H410" s="279">
        <v>866.78333333333319</v>
      </c>
      <c r="I410" s="279">
        <v>877.71666666666658</v>
      </c>
      <c r="J410" s="279">
        <v>884.93333333333317</v>
      </c>
      <c r="K410" s="277">
        <v>870.5</v>
      </c>
      <c r="L410" s="277">
        <v>852.35</v>
      </c>
      <c r="M410" s="277">
        <v>7.7294200000000002</v>
      </c>
    </row>
    <row r="411" spans="1:13">
      <c r="A411" s="268">
        <v>401</v>
      </c>
      <c r="B411" s="277" t="s">
        <v>172</v>
      </c>
      <c r="C411" s="278">
        <v>183.8</v>
      </c>
      <c r="D411" s="279">
        <v>185.58333333333334</v>
      </c>
      <c r="E411" s="279">
        <v>181.2166666666667</v>
      </c>
      <c r="F411" s="279">
        <v>178.63333333333335</v>
      </c>
      <c r="G411" s="279">
        <v>174.26666666666671</v>
      </c>
      <c r="H411" s="279">
        <v>188.16666666666669</v>
      </c>
      <c r="I411" s="279">
        <v>192.5333333333333</v>
      </c>
      <c r="J411" s="279">
        <v>195.11666666666667</v>
      </c>
      <c r="K411" s="277">
        <v>189.95</v>
      </c>
      <c r="L411" s="277">
        <v>183</v>
      </c>
      <c r="M411" s="277">
        <v>585.28071999999997</v>
      </c>
    </row>
    <row r="412" spans="1:13">
      <c r="A412" s="268">
        <v>402</v>
      </c>
      <c r="B412" s="277" t="s">
        <v>514</v>
      </c>
      <c r="C412" s="278">
        <v>3529.45</v>
      </c>
      <c r="D412" s="279">
        <v>3543.7999999999997</v>
      </c>
      <c r="E412" s="279">
        <v>3487.6499999999996</v>
      </c>
      <c r="F412" s="279">
        <v>3445.85</v>
      </c>
      <c r="G412" s="279">
        <v>3389.7</v>
      </c>
      <c r="H412" s="279">
        <v>3585.5999999999995</v>
      </c>
      <c r="I412" s="279">
        <v>3641.75</v>
      </c>
      <c r="J412" s="279">
        <v>3683.5499999999993</v>
      </c>
      <c r="K412" s="277">
        <v>3599.95</v>
      </c>
      <c r="L412" s="277">
        <v>3502</v>
      </c>
      <c r="M412" s="277">
        <v>0.18412000000000001</v>
      </c>
    </row>
    <row r="413" spans="1:13">
      <c r="A413" s="268">
        <v>403</v>
      </c>
      <c r="B413" s="277" t="s">
        <v>516</v>
      </c>
      <c r="C413" s="278">
        <v>1430.25</v>
      </c>
      <c r="D413" s="279">
        <v>1435.6333333333332</v>
      </c>
      <c r="E413" s="279">
        <v>1416.6666666666665</v>
      </c>
      <c r="F413" s="279">
        <v>1403.0833333333333</v>
      </c>
      <c r="G413" s="279">
        <v>1384.1166666666666</v>
      </c>
      <c r="H413" s="279">
        <v>1449.2166666666665</v>
      </c>
      <c r="I413" s="279">
        <v>1468.1833333333332</v>
      </c>
      <c r="J413" s="279">
        <v>1481.7666666666664</v>
      </c>
      <c r="K413" s="277">
        <v>1454.6</v>
      </c>
      <c r="L413" s="277">
        <v>1422.05</v>
      </c>
      <c r="M413" s="277">
        <v>2.4670000000000001E-2</v>
      </c>
    </row>
    <row r="414" spans="1:13">
      <c r="A414" s="268">
        <v>404</v>
      </c>
      <c r="B414" s="277" t="s">
        <v>517</v>
      </c>
      <c r="C414" s="278">
        <v>486.2</v>
      </c>
      <c r="D414" s="279">
        <v>490.68333333333334</v>
      </c>
      <c r="E414" s="279">
        <v>477.51666666666665</v>
      </c>
      <c r="F414" s="279">
        <v>468.83333333333331</v>
      </c>
      <c r="G414" s="279">
        <v>455.66666666666663</v>
      </c>
      <c r="H414" s="279">
        <v>499.36666666666667</v>
      </c>
      <c r="I414" s="279">
        <v>512.5333333333333</v>
      </c>
      <c r="J414" s="279">
        <v>521.2166666666667</v>
      </c>
      <c r="K414" s="277">
        <v>503.85</v>
      </c>
      <c r="L414" s="277">
        <v>482</v>
      </c>
      <c r="M414" s="277">
        <v>0.82752999999999999</v>
      </c>
    </row>
    <row r="415" spans="1:13">
      <c r="A415" s="268">
        <v>405</v>
      </c>
      <c r="B415" s="277" t="s">
        <v>509</v>
      </c>
      <c r="C415" s="278">
        <v>71.3</v>
      </c>
      <c r="D415" s="279">
        <v>71.716666666666669</v>
      </c>
      <c r="E415" s="279">
        <v>69.733333333333334</v>
      </c>
      <c r="F415" s="279">
        <v>68.166666666666671</v>
      </c>
      <c r="G415" s="279">
        <v>66.183333333333337</v>
      </c>
      <c r="H415" s="279">
        <v>73.283333333333331</v>
      </c>
      <c r="I415" s="279">
        <v>75.26666666666668</v>
      </c>
      <c r="J415" s="279">
        <v>76.833333333333329</v>
      </c>
      <c r="K415" s="277">
        <v>73.7</v>
      </c>
      <c r="L415" s="277">
        <v>70.150000000000006</v>
      </c>
      <c r="M415" s="277">
        <v>23.93957</v>
      </c>
    </row>
    <row r="416" spans="1:13">
      <c r="A416" s="268">
        <v>406</v>
      </c>
      <c r="B416" s="277" t="s">
        <v>518</v>
      </c>
      <c r="C416" s="278">
        <v>154.75</v>
      </c>
      <c r="D416" s="279">
        <v>156.45000000000002</v>
      </c>
      <c r="E416" s="279">
        <v>151.30000000000004</v>
      </c>
      <c r="F416" s="279">
        <v>147.85000000000002</v>
      </c>
      <c r="G416" s="279">
        <v>142.70000000000005</v>
      </c>
      <c r="H416" s="279">
        <v>159.90000000000003</v>
      </c>
      <c r="I416" s="279">
        <v>165.05</v>
      </c>
      <c r="J416" s="279">
        <v>168.50000000000003</v>
      </c>
      <c r="K416" s="277">
        <v>161.6</v>
      </c>
      <c r="L416" s="277">
        <v>153</v>
      </c>
      <c r="M416" s="277">
        <v>0.80127999999999999</v>
      </c>
    </row>
    <row r="417" spans="1:13">
      <c r="A417" s="268">
        <v>407</v>
      </c>
      <c r="B417" s="277" t="s">
        <v>173</v>
      </c>
      <c r="C417" s="278">
        <v>21843.25</v>
      </c>
      <c r="D417" s="279">
        <v>21955.75</v>
      </c>
      <c r="E417" s="279">
        <v>21637.5</v>
      </c>
      <c r="F417" s="279">
        <v>21431.75</v>
      </c>
      <c r="G417" s="279">
        <v>21113.5</v>
      </c>
      <c r="H417" s="279">
        <v>22161.5</v>
      </c>
      <c r="I417" s="279">
        <v>22479.75</v>
      </c>
      <c r="J417" s="279">
        <v>22685.5</v>
      </c>
      <c r="K417" s="277">
        <v>22274</v>
      </c>
      <c r="L417" s="277">
        <v>21750</v>
      </c>
      <c r="M417" s="277">
        <v>0.48200999999999999</v>
      </c>
    </row>
    <row r="418" spans="1:13">
      <c r="A418" s="268">
        <v>408</v>
      </c>
      <c r="B418" s="277" t="s">
        <v>520</v>
      </c>
      <c r="C418" s="278">
        <v>665.7</v>
      </c>
      <c r="D418" s="279">
        <v>671.91666666666663</v>
      </c>
      <c r="E418" s="279">
        <v>655.83333333333326</v>
      </c>
      <c r="F418" s="279">
        <v>645.96666666666658</v>
      </c>
      <c r="G418" s="279">
        <v>629.88333333333321</v>
      </c>
      <c r="H418" s="279">
        <v>681.7833333333333</v>
      </c>
      <c r="I418" s="279">
        <v>697.86666666666656</v>
      </c>
      <c r="J418" s="279">
        <v>707.73333333333335</v>
      </c>
      <c r="K418" s="277">
        <v>688</v>
      </c>
      <c r="L418" s="277">
        <v>662.05</v>
      </c>
      <c r="M418" s="277">
        <v>0.253</v>
      </c>
    </row>
    <row r="419" spans="1:13">
      <c r="A419" s="268">
        <v>409</v>
      </c>
      <c r="B419" s="277" t="s">
        <v>174</v>
      </c>
      <c r="C419" s="278">
        <v>1157.1500000000001</v>
      </c>
      <c r="D419" s="279">
        <v>1152.3999999999999</v>
      </c>
      <c r="E419" s="279">
        <v>1139.7999999999997</v>
      </c>
      <c r="F419" s="279">
        <v>1122.4499999999998</v>
      </c>
      <c r="G419" s="279">
        <v>1109.8499999999997</v>
      </c>
      <c r="H419" s="279">
        <v>1169.7499999999998</v>
      </c>
      <c r="I419" s="279">
        <v>1182.3499999999997</v>
      </c>
      <c r="J419" s="279">
        <v>1199.6999999999998</v>
      </c>
      <c r="K419" s="277">
        <v>1165</v>
      </c>
      <c r="L419" s="277">
        <v>1135.05</v>
      </c>
      <c r="M419" s="277">
        <v>10.04889</v>
      </c>
    </row>
    <row r="420" spans="1:13">
      <c r="A420" s="268">
        <v>410</v>
      </c>
      <c r="B420" s="277" t="s">
        <v>515</v>
      </c>
      <c r="C420" s="278">
        <v>365.4</v>
      </c>
      <c r="D420" s="279">
        <v>368.76666666666665</v>
      </c>
      <c r="E420" s="279">
        <v>361.63333333333333</v>
      </c>
      <c r="F420" s="279">
        <v>357.86666666666667</v>
      </c>
      <c r="G420" s="279">
        <v>350.73333333333335</v>
      </c>
      <c r="H420" s="279">
        <v>372.5333333333333</v>
      </c>
      <c r="I420" s="279">
        <v>379.66666666666663</v>
      </c>
      <c r="J420" s="279">
        <v>383.43333333333328</v>
      </c>
      <c r="K420" s="277">
        <v>375.9</v>
      </c>
      <c r="L420" s="277">
        <v>365</v>
      </c>
      <c r="M420" s="277">
        <v>0.15287000000000001</v>
      </c>
    </row>
    <row r="421" spans="1:13">
      <c r="A421" s="268">
        <v>411</v>
      </c>
      <c r="B421" s="277" t="s">
        <v>510</v>
      </c>
      <c r="C421" s="278">
        <v>22.3</v>
      </c>
      <c r="D421" s="279">
        <v>22.566666666666666</v>
      </c>
      <c r="E421" s="279">
        <v>21.983333333333334</v>
      </c>
      <c r="F421" s="279">
        <v>21.666666666666668</v>
      </c>
      <c r="G421" s="279">
        <v>21.083333333333336</v>
      </c>
      <c r="H421" s="279">
        <v>22.883333333333333</v>
      </c>
      <c r="I421" s="279">
        <v>23.466666666666669</v>
      </c>
      <c r="J421" s="279">
        <v>23.783333333333331</v>
      </c>
      <c r="K421" s="277">
        <v>23.15</v>
      </c>
      <c r="L421" s="277">
        <v>22.25</v>
      </c>
      <c r="M421" s="277">
        <v>17.219619999999999</v>
      </c>
    </row>
    <row r="422" spans="1:13">
      <c r="A422" s="268">
        <v>412</v>
      </c>
      <c r="B422" s="277" t="s">
        <v>511</v>
      </c>
      <c r="C422" s="278">
        <v>1622.4</v>
      </c>
      <c r="D422" s="279">
        <v>1629.1333333333332</v>
      </c>
      <c r="E422" s="279">
        <v>1590.2666666666664</v>
      </c>
      <c r="F422" s="279">
        <v>1558.1333333333332</v>
      </c>
      <c r="G422" s="279">
        <v>1519.2666666666664</v>
      </c>
      <c r="H422" s="279">
        <v>1661.2666666666664</v>
      </c>
      <c r="I422" s="279">
        <v>1700.1333333333332</v>
      </c>
      <c r="J422" s="279">
        <v>1732.2666666666664</v>
      </c>
      <c r="K422" s="277">
        <v>1668</v>
      </c>
      <c r="L422" s="277">
        <v>1597</v>
      </c>
      <c r="M422" s="277">
        <v>1.33389</v>
      </c>
    </row>
    <row r="423" spans="1:13">
      <c r="A423" s="268">
        <v>413</v>
      </c>
      <c r="B423" s="277" t="s">
        <v>521</v>
      </c>
      <c r="C423" s="278">
        <v>230.1</v>
      </c>
      <c r="D423" s="279">
        <v>233.33333333333334</v>
      </c>
      <c r="E423" s="279">
        <v>224.9666666666667</v>
      </c>
      <c r="F423" s="279">
        <v>219.83333333333334</v>
      </c>
      <c r="G423" s="279">
        <v>211.4666666666667</v>
      </c>
      <c r="H423" s="279">
        <v>238.4666666666667</v>
      </c>
      <c r="I423" s="279">
        <v>246.83333333333331</v>
      </c>
      <c r="J423" s="279">
        <v>251.9666666666667</v>
      </c>
      <c r="K423" s="277">
        <v>241.7</v>
      </c>
      <c r="L423" s="277">
        <v>228.2</v>
      </c>
      <c r="M423" s="277">
        <v>3.4534899999999999</v>
      </c>
    </row>
    <row r="424" spans="1:13">
      <c r="A424" s="268">
        <v>414</v>
      </c>
      <c r="B424" s="277" t="s">
        <v>522</v>
      </c>
      <c r="C424" s="278">
        <v>998</v>
      </c>
      <c r="D424" s="279">
        <v>998.66666666666663</v>
      </c>
      <c r="E424" s="279">
        <v>990.58333333333326</v>
      </c>
      <c r="F424" s="279">
        <v>983.16666666666663</v>
      </c>
      <c r="G424" s="279">
        <v>975.08333333333326</v>
      </c>
      <c r="H424" s="279">
        <v>1006.0833333333333</v>
      </c>
      <c r="I424" s="279">
        <v>1014.1666666666665</v>
      </c>
      <c r="J424" s="279">
        <v>1021.5833333333333</v>
      </c>
      <c r="K424" s="277">
        <v>1006.75</v>
      </c>
      <c r="L424" s="277">
        <v>991.25</v>
      </c>
      <c r="M424" s="277">
        <v>0.14680000000000001</v>
      </c>
    </row>
    <row r="425" spans="1:13">
      <c r="A425" s="268">
        <v>415</v>
      </c>
      <c r="B425" s="277" t="s">
        <v>523</v>
      </c>
      <c r="C425" s="278">
        <v>234.45</v>
      </c>
      <c r="D425" s="279">
        <v>235.05000000000004</v>
      </c>
      <c r="E425" s="279">
        <v>228.45000000000007</v>
      </c>
      <c r="F425" s="279">
        <v>222.45000000000005</v>
      </c>
      <c r="G425" s="279">
        <v>215.85000000000008</v>
      </c>
      <c r="H425" s="279">
        <v>241.05000000000007</v>
      </c>
      <c r="I425" s="279">
        <v>247.65000000000003</v>
      </c>
      <c r="J425" s="279">
        <v>253.65000000000006</v>
      </c>
      <c r="K425" s="277">
        <v>241.65</v>
      </c>
      <c r="L425" s="277">
        <v>229.05</v>
      </c>
      <c r="M425" s="277">
        <v>5.2443</v>
      </c>
    </row>
    <row r="426" spans="1:13">
      <c r="A426" s="268">
        <v>416</v>
      </c>
      <c r="B426" s="277" t="s">
        <v>524</v>
      </c>
      <c r="C426" s="278">
        <v>7.5</v>
      </c>
      <c r="D426" s="279">
        <v>7.6000000000000005</v>
      </c>
      <c r="E426" s="279">
        <v>7.4000000000000012</v>
      </c>
      <c r="F426" s="279">
        <v>7.3000000000000007</v>
      </c>
      <c r="G426" s="279">
        <v>7.1000000000000014</v>
      </c>
      <c r="H426" s="279">
        <v>7.7000000000000011</v>
      </c>
      <c r="I426" s="279">
        <v>7.9</v>
      </c>
      <c r="J426" s="279">
        <v>8</v>
      </c>
      <c r="K426" s="277">
        <v>7.8</v>
      </c>
      <c r="L426" s="277">
        <v>7.5</v>
      </c>
      <c r="M426" s="277">
        <v>91.783150000000006</v>
      </c>
    </row>
    <row r="427" spans="1:13">
      <c r="A427" s="268">
        <v>417</v>
      </c>
      <c r="B427" s="277" t="s">
        <v>2517</v>
      </c>
      <c r="C427" s="278">
        <v>633.5</v>
      </c>
      <c r="D427" s="279">
        <v>651.61666666666667</v>
      </c>
      <c r="E427" s="279">
        <v>615.38333333333333</v>
      </c>
      <c r="F427" s="279">
        <v>597.26666666666665</v>
      </c>
      <c r="G427" s="279">
        <v>561.0333333333333</v>
      </c>
      <c r="H427" s="279">
        <v>669.73333333333335</v>
      </c>
      <c r="I427" s="279">
        <v>705.9666666666667</v>
      </c>
      <c r="J427" s="279">
        <v>724.08333333333337</v>
      </c>
      <c r="K427" s="277">
        <v>687.85</v>
      </c>
      <c r="L427" s="277">
        <v>633.5</v>
      </c>
      <c r="M427" s="277">
        <v>0.65080000000000005</v>
      </c>
    </row>
    <row r="428" spans="1:13">
      <c r="A428" s="268">
        <v>418</v>
      </c>
      <c r="B428" s="277" t="s">
        <v>527</v>
      </c>
      <c r="C428" s="278">
        <v>161.35</v>
      </c>
      <c r="D428" s="279">
        <v>162.85</v>
      </c>
      <c r="E428" s="279">
        <v>159</v>
      </c>
      <c r="F428" s="279">
        <v>156.65</v>
      </c>
      <c r="G428" s="279">
        <v>152.80000000000001</v>
      </c>
      <c r="H428" s="279">
        <v>165.2</v>
      </c>
      <c r="I428" s="279">
        <v>169.04999999999995</v>
      </c>
      <c r="J428" s="279">
        <v>171.39999999999998</v>
      </c>
      <c r="K428" s="277">
        <v>166.7</v>
      </c>
      <c r="L428" s="277">
        <v>160.5</v>
      </c>
      <c r="M428" s="277">
        <v>7.5445599999999997</v>
      </c>
    </row>
    <row r="429" spans="1:13">
      <c r="A429" s="268">
        <v>419</v>
      </c>
      <c r="B429" s="277" t="s">
        <v>2526</v>
      </c>
      <c r="C429" s="278">
        <v>47.9</v>
      </c>
      <c r="D429" s="279">
        <v>48.199999999999996</v>
      </c>
      <c r="E429" s="279">
        <v>47.199999999999989</v>
      </c>
      <c r="F429" s="279">
        <v>46.499999999999993</v>
      </c>
      <c r="G429" s="279">
        <v>45.499999999999986</v>
      </c>
      <c r="H429" s="279">
        <v>48.899999999999991</v>
      </c>
      <c r="I429" s="279">
        <v>49.900000000000006</v>
      </c>
      <c r="J429" s="279">
        <v>50.599999999999994</v>
      </c>
      <c r="K429" s="277">
        <v>49.2</v>
      </c>
      <c r="L429" s="277">
        <v>47.5</v>
      </c>
      <c r="M429" s="277">
        <v>12.780810000000001</v>
      </c>
    </row>
    <row r="430" spans="1:13">
      <c r="A430" s="268">
        <v>420</v>
      </c>
      <c r="B430" s="277" t="s">
        <v>175</v>
      </c>
      <c r="C430" s="278">
        <v>3793.4</v>
      </c>
      <c r="D430" s="279">
        <v>3804.4500000000003</v>
      </c>
      <c r="E430" s="279">
        <v>3750.9500000000007</v>
      </c>
      <c r="F430" s="279">
        <v>3708.5000000000005</v>
      </c>
      <c r="G430" s="279">
        <v>3655.0000000000009</v>
      </c>
      <c r="H430" s="279">
        <v>3846.9000000000005</v>
      </c>
      <c r="I430" s="279">
        <v>3900.3999999999996</v>
      </c>
      <c r="J430" s="279">
        <v>3942.8500000000004</v>
      </c>
      <c r="K430" s="277">
        <v>3857.95</v>
      </c>
      <c r="L430" s="277">
        <v>3762</v>
      </c>
      <c r="M430" s="277">
        <v>1.47082</v>
      </c>
    </row>
    <row r="431" spans="1:13">
      <c r="A431" s="268">
        <v>421</v>
      </c>
      <c r="B431" s="277" t="s">
        <v>176</v>
      </c>
      <c r="C431" s="278">
        <v>654.54999999999995</v>
      </c>
      <c r="D431" s="279">
        <v>664.4</v>
      </c>
      <c r="E431" s="279">
        <v>640.79999999999995</v>
      </c>
      <c r="F431" s="279">
        <v>627.04999999999995</v>
      </c>
      <c r="G431" s="279">
        <v>603.44999999999993</v>
      </c>
      <c r="H431" s="279">
        <v>678.15</v>
      </c>
      <c r="I431" s="279">
        <v>701.75000000000011</v>
      </c>
      <c r="J431" s="279">
        <v>715.5</v>
      </c>
      <c r="K431" s="277">
        <v>688</v>
      </c>
      <c r="L431" s="277">
        <v>650.65</v>
      </c>
      <c r="M431" s="277">
        <v>40.290109999999999</v>
      </c>
    </row>
    <row r="432" spans="1:13">
      <c r="A432" s="268">
        <v>422</v>
      </c>
      <c r="B432" s="277" t="s">
        <v>177</v>
      </c>
      <c r="C432" s="286">
        <v>421.85</v>
      </c>
      <c r="D432" s="287">
        <v>419.91666666666669</v>
      </c>
      <c r="E432" s="287">
        <v>413.33333333333337</v>
      </c>
      <c r="F432" s="287">
        <v>404.81666666666666</v>
      </c>
      <c r="G432" s="287">
        <v>398.23333333333335</v>
      </c>
      <c r="H432" s="287">
        <v>428.43333333333339</v>
      </c>
      <c r="I432" s="287">
        <v>435.01666666666677</v>
      </c>
      <c r="J432" s="287">
        <v>443.53333333333342</v>
      </c>
      <c r="K432" s="288">
        <v>426.5</v>
      </c>
      <c r="L432" s="288">
        <v>411.4</v>
      </c>
      <c r="M432" s="288">
        <v>6.2330500000000004</v>
      </c>
    </row>
    <row r="433" spans="1:13">
      <c r="A433" s="268">
        <v>423</v>
      </c>
      <c r="B433" s="277" t="s">
        <v>525</v>
      </c>
      <c r="C433" s="277">
        <v>85.2</v>
      </c>
      <c r="D433" s="279">
        <v>86.266666666666666</v>
      </c>
      <c r="E433" s="279">
        <v>83.933333333333337</v>
      </c>
      <c r="F433" s="279">
        <v>82.666666666666671</v>
      </c>
      <c r="G433" s="279">
        <v>80.333333333333343</v>
      </c>
      <c r="H433" s="279">
        <v>87.533333333333331</v>
      </c>
      <c r="I433" s="279">
        <v>89.866666666666674</v>
      </c>
      <c r="J433" s="279">
        <v>91.133333333333326</v>
      </c>
      <c r="K433" s="277">
        <v>88.6</v>
      </c>
      <c r="L433" s="277">
        <v>85</v>
      </c>
      <c r="M433" s="277">
        <v>0.54556000000000004</v>
      </c>
    </row>
    <row r="434" spans="1:13">
      <c r="A434" s="268">
        <v>424</v>
      </c>
      <c r="B434" s="277" t="s">
        <v>281</v>
      </c>
      <c r="C434" s="277">
        <v>151.55000000000001</v>
      </c>
      <c r="D434" s="279">
        <v>146.85000000000002</v>
      </c>
      <c r="E434" s="279">
        <v>138.80000000000004</v>
      </c>
      <c r="F434" s="279">
        <v>126.05000000000001</v>
      </c>
      <c r="G434" s="279">
        <v>118.00000000000003</v>
      </c>
      <c r="H434" s="279">
        <v>159.60000000000005</v>
      </c>
      <c r="I434" s="279">
        <v>167.65</v>
      </c>
      <c r="J434" s="279">
        <v>180.40000000000006</v>
      </c>
      <c r="K434" s="277">
        <v>154.9</v>
      </c>
      <c r="L434" s="277">
        <v>134.1</v>
      </c>
      <c r="M434" s="277">
        <v>68.210970000000003</v>
      </c>
    </row>
    <row r="435" spans="1:13">
      <c r="A435" s="268">
        <v>425</v>
      </c>
      <c r="B435" s="277" t="s">
        <v>526</v>
      </c>
      <c r="C435" s="277">
        <v>395.6</v>
      </c>
      <c r="D435" s="279">
        <v>399.56666666666666</v>
      </c>
      <c r="E435" s="279">
        <v>390.13333333333333</v>
      </c>
      <c r="F435" s="279">
        <v>384.66666666666669</v>
      </c>
      <c r="G435" s="279">
        <v>375.23333333333335</v>
      </c>
      <c r="H435" s="279">
        <v>405.0333333333333</v>
      </c>
      <c r="I435" s="279">
        <v>414.46666666666658</v>
      </c>
      <c r="J435" s="279">
        <v>419.93333333333328</v>
      </c>
      <c r="K435" s="277">
        <v>409</v>
      </c>
      <c r="L435" s="277">
        <v>394.1</v>
      </c>
      <c r="M435" s="277">
        <v>1.6376200000000001</v>
      </c>
    </row>
    <row r="436" spans="1:13">
      <c r="A436" s="268">
        <v>426</v>
      </c>
      <c r="B436" s="277" t="s">
        <v>528</v>
      </c>
      <c r="C436" s="277">
        <v>1593.3</v>
      </c>
      <c r="D436" s="279">
        <v>1611.0166666666667</v>
      </c>
      <c r="E436" s="279">
        <v>1567.2833333333333</v>
      </c>
      <c r="F436" s="279">
        <v>1541.2666666666667</v>
      </c>
      <c r="G436" s="279">
        <v>1497.5333333333333</v>
      </c>
      <c r="H436" s="279">
        <v>1637.0333333333333</v>
      </c>
      <c r="I436" s="279">
        <v>1680.7666666666664</v>
      </c>
      <c r="J436" s="279">
        <v>1706.7833333333333</v>
      </c>
      <c r="K436" s="277">
        <v>1654.75</v>
      </c>
      <c r="L436" s="277">
        <v>1585</v>
      </c>
      <c r="M436" s="277">
        <v>3.3799999999999997E-2</v>
      </c>
    </row>
    <row r="437" spans="1:13">
      <c r="A437" s="268">
        <v>427</v>
      </c>
      <c r="B437" s="277" t="s">
        <v>529</v>
      </c>
      <c r="C437" s="277">
        <v>1268.05</v>
      </c>
      <c r="D437" s="279">
        <v>1255.6333333333334</v>
      </c>
      <c r="E437" s="279">
        <v>1226.2666666666669</v>
      </c>
      <c r="F437" s="279">
        <v>1184.4833333333333</v>
      </c>
      <c r="G437" s="279">
        <v>1155.1166666666668</v>
      </c>
      <c r="H437" s="279">
        <v>1297.416666666667</v>
      </c>
      <c r="I437" s="279">
        <v>1326.7833333333333</v>
      </c>
      <c r="J437" s="279">
        <v>1368.5666666666671</v>
      </c>
      <c r="K437" s="277">
        <v>1285</v>
      </c>
      <c r="L437" s="277">
        <v>1213.8499999999999</v>
      </c>
      <c r="M437" s="277">
        <v>0.32821</v>
      </c>
    </row>
    <row r="438" spans="1:13">
      <c r="A438" s="268">
        <v>428</v>
      </c>
      <c r="B438" s="277" t="s">
        <v>530</v>
      </c>
      <c r="C438" s="277">
        <v>387.65</v>
      </c>
      <c r="D438" s="279">
        <v>386.55</v>
      </c>
      <c r="E438" s="279">
        <v>383.20000000000005</v>
      </c>
      <c r="F438" s="279">
        <v>378.75000000000006</v>
      </c>
      <c r="G438" s="279">
        <v>375.40000000000009</v>
      </c>
      <c r="H438" s="279">
        <v>391</v>
      </c>
      <c r="I438" s="279">
        <v>394.35</v>
      </c>
      <c r="J438" s="279">
        <v>398.79999999999995</v>
      </c>
      <c r="K438" s="277">
        <v>389.9</v>
      </c>
      <c r="L438" s="277">
        <v>382.1</v>
      </c>
      <c r="M438" s="277">
        <v>0.31437999999999999</v>
      </c>
    </row>
    <row r="439" spans="1:13">
      <c r="A439" s="268">
        <v>429</v>
      </c>
      <c r="B439" s="277" t="s">
        <v>178</v>
      </c>
      <c r="C439" s="277">
        <v>495.1</v>
      </c>
      <c r="D439" s="279">
        <v>495.56666666666666</v>
      </c>
      <c r="E439" s="279">
        <v>491.73333333333335</v>
      </c>
      <c r="F439" s="279">
        <v>488.36666666666667</v>
      </c>
      <c r="G439" s="279">
        <v>484.53333333333336</v>
      </c>
      <c r="H439" s="279">
        <v>498.93333333333334</v>
      </c>
      <c r="I439" s="279">
        <v>502.76666666666671</v>
      </c>
      <c r="J439" s="279">
        <v>506.13333333333333</v>
      </c>
      <c r="K439" s="277">
        <v>499.4</v>
      </c>
      <c r="L439" s="277">
        <v>492.2</v>
      </c>
      <c r="M439" s="277">
        <v>47.102930000000001</v>
      </c>
    </row>
    <row r="440" spans="1:13">
      <c r="A440" s="268">
        <v>430</v>
      </c>
      <c r="B440" s="277" t="s">
        <v>531</v>
      </c>
      <c r="C440" s="277">
        <v>169.6</v>
      </c>
      <c r="D440" s="279">
        <v>174.91666666666666</v>
      </c>
      <c r="E440" s="279">
        <v>161.18333333333331</v>
      </c>
      <c r="F440" s="279">
        <v>152.76666666666665</v>
      </c>
      <c r="G440" s="279">
        <v>139.0333333333333</v>
      </c>
      <c r="H440" s="279">
        <v>183.33333333333331</v>
      </c>
      <c r="I440" s="279">
        <v>197.06666666666666</v>
      </c>
      <c r="J440" s="279">
        <v>205.48333333333332</v>
      </c>
      <c r="K440" s="277">
        <v>188.65</v>
      </c>
      <c r="L440" s="277">
        <v>166.5</v>
      </c>
      <c r="M440" s="277">
        <v>8.8352900000000005</v>
      </c>
    </row>
    <row r="441" spans="1:13">
      <c r="A441" s="268">
        <v>431</v>
      </c>
      <c r="B441" s="277" t="s">
        <v>179</v>
      </c>
      <c r="C441" s="277">
        <v>379.15</v>
      </c>
      <c r="D441" s="279">
        <v>383.5333333333333</v>
      </c>
      <c r="E441" s="279">
        <v>370.81666666666661</v>
      </c>
      <c r="F441" s="279">
        <v>362.48333333333329</v>
      </c>
      <c r="G441" s="279">
        <v>349.76666666666659</v>
      </c>
      <c r="H441" s="279">
        <v>391.86666666666662</v>
      </c>
      <c r="I441" s="279">
        <v>404.58333333333331</v>
      </c>
      <c r="J441" s="279">
        <v>412.91666666666663</v>
      </c>
      <c r="K441" s="277">
        <v>396.25</v>
      </c>
      <c r="L441" s="277">
        <v>375.2</v>
      </c>
      <c r="M441" s="277">
        <v>18.888459999999998</v>
      </c>
    </row>
    <row r="442" spans="1:13">
      <c r="A442" s="268">
        <v>432</v>
      </c>
      <c r="B442" s="277" t="s">
        <v>532</v>
      </c>
      <c r="C442" s="277">
        <v>157.19999999999999</v>
      </c>
      <c r="D442" s="279">
        <v>157.16666666666666</v>
      </c>
      <c r="E442" s="279">
        <v>155.0333333333333</v>
      </c>
      <c r="F442" s="279">
        <v>152.86666666666665</v>
      </c>
      <c r="G442" s="279">
        <v>150.73333333333329</v>
      </c>
      <c r="H442" s="279">
        <v>159.33333333333331</v>
      </c>
      <c r="I442" s="279">
        <v>161.4666666666667</v>
      </c>
      <c r="J442" s="279">
        <v>163.63333333333333</v>
      </c>
      <c r="K442" s="277">
        <v>159.30000000000001</v>
      </c>
      <c r="L442" s="277">
        <v>155</v>
      </c>
      <c r="M442" s="277">
        <v>2.7005300000000001</v>
      </c>
    </row>
    <row r="443" spans="1:13">
      <c r="A443" s="268">
        <v>433</v>
      </c>
      <c r="B443" s="277" t="s">
        <v>533</v>
      </c>
      <c r="C443" s="277">
        <v>1142</v>
      </c>
      <c r="D443" s="279">
        <v>1132.3333333333333</v>
      </c>
      <c r="E443" s="279">
        <v>1112.6666666666665</v>
      </c>
      <c r="F443" s="279">
        <v>1083.3333333333333</v>
      </c>
      <c r="G443" s="279">
        <v>1063.6666666666665</v>
      </c>
      <c r="H443" s="279">
        <v>1161.6666666666665</v>
      </c>
      <c r="I443" s="279">
        <v>1181.333333333333</v>
      </c>
      <c r="J443" s="279">
        <v>1210.6666666666665</v>
      </c>
      <c r="K443" s="277">
        <v>1152</v>
      </c>
      <c r="L443" s="277">
        <v>1103</v>
      </c>
      <c r="M443" s="277">
        <v>0.58408000000000004</v>
      </c>
    </row>
    <row r="444" spans="1:13">
      <c r="A444" s="268">
        <v>434</v>
      </c>
      <c r="B444" s="277" t="s">
        <v>534</v>
      </c>
      <c r="C444" s="277">
        <v>4.5</v>
      </c>
      <c r="D444" s="279">
        <v>4.6333333333333337</v>
      </c>
      <c r="E444" s="279">
        <v>4.3666666666666671</v>
      </c>
      <c r="F444" s="279">
        <v>4.2333333333333334</v>
      </c>
      <c r="G444" s="279">
        <v>3.9666666666666668</v>
      </c>
      <c r="H444" s="279">
        <v>4.7666666666666675</v>
      </c>
      <c r="I444" s="279">
        <v>5.033333333333335</v>
      </c>
      <c r="J444" s="279">
        <v>5.1666666666666679</v>
      </c>
      <c r="K444" s="277">
        <v>4.9000000000000004</v>
      </c>
      <c r="L444" s="277">
        <v>4.5</v>
      </c>
      <c r="M444" s="277">
        <v>532.30728999999997</v>
      </c>
    </row>
    <row r="445" spans="1:13">
      <c r="A445" s="268">
        <v>435</v>
      </c>
      <c r="B445" s="277" t="s">
        <v>535</v>
      </c>
      <c r="C445" s="277">
        <v>143.6</v>
      </c>
      <c r="D445" s="279">
        <v>144.13333333333333</v>
      </c>
      <c r="E445" s="279">
        <v>141.46666666666664</v>
      </c>
      <c r="F445" s="279">
        <v>139.33333333333331</v>
      </c>
      <c r="G445" s="279">
        <v>136.66666666666663</v>
      </c>
      <c r="H445" s="279">
        <v>146.26666666666665</v>
      </c>
      <c r="I445" s="279">
        <v>148.93333333333334</v>
      </c>
      <c r="J445" s="279">
        <v>151.06666666666666</v>
      </c>
      <c r="K445" s="277">
        <v>146.80000000000001</v>
      </c>
      <c r="L445" s="277">
        <v>142</v>
      </c>
      <c r="M445" s="277">
        <v>3.2995199999999998</v>
      </c>
    </row>
    <row r="446" spans="1:13">
      <c r="A446" s="268">
        <v>436</v>
      </c>
      <c r="B446" s="277" t="s">
        <v>536</v>
      </c>
      <c r="C446" s="277">
        <v>863.55</v>
      </c>
      <c r="D446" s="279">
        <v>869.18333333333339</v>
      </c>
      <c r="E446" s="279">
        <v>854.36666666666679</v>
      </c>
      <c r="F446" s="279">
        <v>845.18333333333339</v>
      </c>
      <c r="G446" s="279">
        <v>830.36666666666679</v>
      </c>
      <c r="H446" s="279">
        <v>878.36666666666679</v>
      </c>
      <c r="I446" s="279">
        <v>893.18333333333339</v>
      </c>
      <c r="J446" s="279">
        <v>902.36666666666679</v>
      </c>
      <c r="K446" s="277">
        <v>884</v>
      </c>
      <c r="L446" s="277">
        <v>860</v>
      </c>
      <c r="M446" s="277">
        <v>0.21149000000000001</v>
      </c>
    </row>
    <row r="447" spans="1:13">
      <c r="A447" s="268">
        <v>437</v>
      </c>
      <c r="B447" s="277" t="s">
        <v>282</v>
      </c>
      <c r="C447" s="277">
        <v>415.6</v>
      </c>
      <c r="D447" s="279">
        <v>419.56666666666666</v>
      </c>
      <c r="E447" s="279">
        <v>406.13333333333333</v>
      </c>
      <c r="F447" s="279">
        <v>396.66666666666669</v>
      </c>
      <c r="G447" s="279">
        <v>383.23333333333335</v>
      </c>
      <c r="H447" s="279">
        <v>429.0333333333333</v>
      </c>
      <c r="I447" s="279">
        <v>442.46666666666658</v>
      </c>
      <c r="J447" s="279">
        <v>451.93333333333328</v>
      </c>
      <c r="K447" s="277">
        <v>433</v>
      </c>
      <c r="L447" s="277">
        <v>410.1</v>
      </c>
      <c r="M447" s="277">
        <v>5.7186399999999997</v>
      </c>
    </row>
    <row r="448" spans="1:13">
      <c r="A448" s="268">
        <v>438</v>
      </c>
      <c r="B448" s="277" t="s">
        <v>542</v>
      </c>
      <c r="C448" s="277">
        <v>41.65</v>
      </c>
      <c r="D448" s="279">
        <v>42.116666666666667</v>
      </c>
      <c r="E448" s="279">
        <v>40.833333333333336</v>
      </c>
      <c r="F448" s="279">
        <v>40.016666666666666</v>
      </c>
      <c r="G448" s="279">
        <v>38.733333333333334</v>
      </c>
      <c r="H448" s="279">
        <v>42.933333333333337</v>
      </c>
      <c r="I448" s="279">
        <v>44.216666666666669</v>
      </c>
      <c r="J448" s="279">
        <v>45.033333333333339</v>
      </c>
      <c r="K448" s="277">
        <v>43.4</v>
      </c>
      <c r="L448" s="277">
        <v>41.3</v>
      </c>
      <c r="M448" s="277">
        <v>2.4062600000000001</v>
      </c>
    </row>
    <row r="449" spans="1:13">
      <c r="A449" s="268">
        <v>439</v>
      </c>
      <c r="B449" s="277" t="s">
        <v>2609</v>
      </c>
      <c r="C449" s="277">
        <v>11651.3</v>
      </c>
      <c r="D449" s="279">
        <v>11696.166666666666</v>
      </c>
      <c r="E449" s="279">
        <v>11419.733333333332</v>
      </c>
      <c r="F449" s="279">
        <v>11188.166666666666</v>
      </c>
      <c r="G449" s="279">
        <v>10911.733333333332</v>
      </c>
      <c r="H449" s="279">
        <v>11927.733333333332</v>
      </c>
      <c r="I449" s="279">
        <v>12204.166666666666</v>
      </c>
      <c r="J449" s="279">
        <v>12435.733333333332</v>
      </c>
      <c r="K449" s="277">
        <v>11972.6</v>
      </c>
      <c r="L449" s="277">
        <v>11464.6</v>
      </c>
      <c r="M449" s="277">
        <v>1.4149999999999999E-2</v>
      </c>
    </row>
    <row r="450" spans="1:13">
      <c r="A450" s="268">
        <v>440</v>
      </c>
      <c r="B450" s="277" t="s">
        <v>182</v>
      </c>
      <c r="C450" s="277">
        <v>898.25</v>
      </c>
      <c r="D450" s="279">
        <v>906.01666666666677</v>
      </c>
      <c r="E450" s="279">
        <v>884.83333333333348</v>
      </c>
      <c r="F450" s="279">
        <v>871.41666666666674</v>
      </c>
      <c r="G450" s="279">
        <v>850.23333333333346</v>
      </c>
      <c r="H450" s="279">
        <v>919.43333333333351</v>
      </c>
      <c r="I450" s="279">
        <v>940.61666666666667</v>
      </c>
      <c r="J450" s="279">
        <v>954.03333333333353</v>
      </c>
      <c r="K450" s="277">
        <v>927.2</v>
      </c>
      <c r="L450" s="277">
        <v>892.6</v>
      </c>
      <c r="M450" s="277">
        <v>6.3381400000000001</v>
      </c>
    </row>
    <row r="451" spans="1:13">
      <c r="A451" s="268">
        <v>441</v>
      </c>
      <c r="B451" s="277" t="s">
        <v>3465</v>
      </c>
      <c r="C451" s="277">
        <v>413.05</v>
      </c>
      <c r="D451" s="279">
        <v>415.83333333333331</v>
      </c>
      <c r="E451" s="279">
        <v>408.56666666666661</v>
      </c>
      <c r="F451" s="279">
        <v>404.08333333333331</v>
      </c>
      <c r="G451" s="279">
        <v>396.81666666666661</v>
      </c>
      <c r="H451" s="279">
        <v>420.31666666666661</v>
      </c>
      <c r="I451" s="279">
        <v>427.58333333333337</v>
      </c>
      <c r="J451" s="279">
        <v>432.06666666666661</v>
      </c>
      <c r="K451" s="277">
        <v>423.1</v>
      </c>
      <c r="L451" s="277">
        <v>411.35</v>
      </c>
      <c r="M451" s="277">
        <v>20.76567</v>
      </c>
    </row>
    <row r="452" spans="1:13">
      <c r="A452" s="268">
        <v>442</v>
      </c>
      <c r="B452" s="277" t="s">
        <v>543</v>
      </c>
      <c r="C452" s="277">
        <v>743.1</v>
      </c>
      <c r="D452" s="279">
        <v>746.94999999999993</v>
      </c>
      <c r="E452" s="279">
        <v>736.79999999999984</v>
      </c>
      <c r="F452" s="279">
        <v>730.49999999999989</v>
      </c>
      <c r="G452" s="279">
        <v>720.3499999999998</v>
      </c>
      <c r="H452" s="279">
        <v>753.24999999999989</v>
      </c>
      <c r="I452" s="279">
        <v>763.4</v>
      </c>
      <c r="J452" s="279">
        <v>769.69999999999993</v>
      </c>
      <c r="K452" s="277">
        <v>757.1</v>
      </c>
      <c r="L452" s="277">
        <v>740.65</v>
      </c>
      <c r="M452" s="277">
        <v>0.13558000000000001</v>
      </c>
    </row>
    <row r="453" spans="1:13">
      <c r="A453" s="268">
        <v>443</v>
      </c>
      <c r="B453" s="277" t="s">
        <v>183</v>
      </c>
      <c r="C453" s="277">
        <v>103.2</v>
      </c>
      <c r="D453" s="279">
        <v>104.16666666666667</v>
      </c>
      <c r="E453" s="279">
        <v>101.53333333333335</v>
      </c>
      <c r="F453" s="279">
        <v>99.866666666666674</v>
      </c>
      <c r="G453" s="279">
        <v>97.233333333333348</v>
      </c>
      <c r="H453" s="279">
        <v>105.83333333333334</v>
      </c>
      <c r="I453" s="279">
        <v>108.46666666666667</v>
      </c>
      <c r="J453" s="279">
        <v>110.13333333333334</v>
      </c>
      <c r="K453" s="277">
        <v>106.8</v>
      </c>
      <c r="L453" s="277">
        <v>102.5</v>
      </c>
      <c r="M453" s="277">
        <v>496.88857999999999</v>
      </c>
    </row>
    <row r="454" spans="1:13">
      <c r="A454" s="268">
        <v>444</v>
      </c>
      <c r="B454" s="277" t="s">
        <v>184</v>
      </c>
      <c r="C454" s="277">
        <v>40.450000000000003</v>
      </c>
      <c r="D454" s="279">
        <v>40.833333333333336</v>
      </c>
      <c r="E454" s="279">
        <v>39.766666666666673</v>
      </c>
      <c r="F454" s="279">
        <v>39.083333333333336</v>
      </c>
      <c r="G454" s="279">
        <v>38.016666666666673</v>
      </c>
      <c r="H454" s="279">
        <v>41.516666666666673</v>
      </c>
      <c r="I454" s="279">
        <v>42.583333333333336</v>
      </c>
      <c r="J454" s="279">
        <v>43.266666666666673</v>
      </c>
      <c r="K454" s="277">
        <v>41.9</v>
      </c>
      <c r="L454" s="277">
        <v>40.15</v>
      </c>
      <c r="M454" s="277">
        <v>29.098769999999998</v>
      </c>
    </row>
    <row r="455" spans="1:13">
      <c r="A455" s="268">
        <v>445</v>
      </c>
      <c r="B455" s="277" t="s">
        <v>185</v>
      </c>
      <c r="C455" s="277">
        <v>47.15</v>
      </c>
      <c r="D455" s="279">
        <v>47.65</v>
      </c>
      <c r="E455" s="279">
        <v>46.3</v>
      </c>
      <c r="F455" s="279">
        <v>45.449999999999996</v>
      </c>
      <c r="G455" s="279">
        <v>44.099999999999994</v>
      </c>
      <c r="H455" s="279">
        <v>48.5</v>
      </c>
      <c r="I455" s="279">
        <v>49.850000000000009</v>
      </c>
      <c r="J455" s="279">
        <v>50.7</v>
      </c>
      <c r="K455" s="277">
        <v>49</v>
      </c>
      <c r="L455" s="277">
        <v>46.8</v>
      </c>
      <c r="M455" s="277">
        <v>186.53252000000001</v>
      </c>
    </row>
    <row r="456" spans="1:13">
      <c r="A456" s="268">
        <v>446</v>
      </c>
      <c r="B456" s="277" t="s">
        <v>186</v>
      </c>
      <c r="C456" s="277">
        <v>339.3</v>
      </c>
      <c r="D456" s="279">
        <v>341.26666666666665</v>
      </c>
      <c r="E456" s="279">
        <v>336.0333333333333</v>
      </c>
      <c r="F456" s="279">
        <v>332.76666666666665</v>
      </c>
      <c r="G456" s="279">
        <v>327.5333333333333</v>
      </c>
      <c r="H456" s="279">
        <v>344.5333333333333</v>
      </c>
      <c r="I456" s="279">
        <v>349.76666666666665</v>
      </c>
      <c r="J456" s="279">
        <v>353.0333333333333</v>
      </c>
      <c r="K456" s="277">
        <v>346.5</v>
      </c>
      <c r="L456" s="277">
        <v>338</v>
      </c>
      <c r="M456" s="277">
        <v>96.876630000000006</v>
      </c>
    </row>
    <row r="457" spans="1:13">
      <c r="A457" s="268">
        <v>447</v>
      </c>
      <c r="B457" s="277" t="s">
        <v>2625</v>
      </c>
      <c r="C457" s="277">
        <v>21.05</v>
      </c>
      <c r="D457" s="279">
        <v>21.15</v>
      </c>
      <c r="E457" s="279">
        <v>20.799999999999997</v>
      </c>
      <c r="F457" s="279">
        <v>20.549999999999997</v>
      </c>
      <c r="G457" s="279">
        <v>20.199999999999996</v>
      </c>
      <c r="H457" s="279">
        <v>21.4</v>
      </c>
      <c r="I457" s="279">
        <v>21.75</v>
      </c>
      <c r="J457" s="279">
        <v>22</v>
      </c>
      <c r="K457" s="277">
        <v>21.5</v>
      </c>
      <c r="L457" s="277">
        <v>20.9</v>
      </c>
      <c r="M457" s="277">
        <v>23.069320000000001</v>
      </c>
    </row>
    <row r="458" spans="1:13">
      <c r="A458" s="268">
        <v>448</v>
      </c>
      <c r="B458" s="277" t="s">
        <v>537</v>
      </c>
      <c r="C458" s="277">
        <v>654.95000000000005</v>
      </c>
      <c r="D458" s="279">
        <v>659.80000000000007</v>
      </c>
      <c r="E458" s="279">
        <v>645.60000000000014</v>
      </c>
      <c r="F458" s="279">
        <v>636.25000000000011</v>
      </c>
      <c r="G458" s="279">
        <v>622.05000000000018</v>
      </c>
      <c r="H458" s="279">
        <v>669.15000000000009</v>
      </c>
      <c r="I458" s="279">
        <v>683.35000000000014</v>
      </c>
      <c r="J458" s="279">
        <v>692.7</v>
      </c>
      <c r="K458" s="277">
        <v>674</v>
      </c>
      <c r="L458" s="277">
        <v>650.45000000000005</v>
      </c>
      <c r="M458" s="277">
        <v>0.1249</v>
      </c>
    </row>
    <row r="459" spans="1:13">
      <c r="A459" s="268">
        <v>449</v>
      </c>
      <c r="B459" s="277" t="s">
        <v>538</v>
      </c>
      <c r="C459" s="277">
        <v>337.1</v>
      </c>
      <c r="D459" s="279">
        <v>340.91666666666669</v>
      </c>
      <c r="E459" s="279">
        <v>332.18333333333339</v>
      </c>
      <c r="F459" s="279">
        <v>327.26666666666671</v>
      </c>
      <c r="G459" s="279">
        <v>318.53333333333342</v>
      </c>
      <c r="H459" s="279">
        <v>345.83333333333337</v>
      </c>
      <c r="I459" s="279">
        <v>354.56666666666661</v>
      </c>
      <c r="J459" s="279">
        <v>359.48333333333335</v>
      </c>
      <c r="K459" s="277">
        <v>349.65</v>
      </c>
      <c r="L459" s="277">
        <v>336</v>
      </c>
      <c r="M459" s="277">
        <v>0.21129999999999999</v>
      </c>
    </row>
    <row r="460" spans="1:13">
      <c r="A460" s="268">
        <v>450</v>
      </c>
      <c r="B460" s="277" t="s">
        <v>187</v>
      </c>
      <c r="C460" s="277">
        <v>2233.9</v>
      </c>
      <c r="D460" s="279">
        <v>2225</v>
      </c>
      <c r="E460" s="279">
        <v>2190</v>
      </c>
      <c r="F460" s="279">
        <v>2146.1</v>
      </c>
      <c r="G460" s="279">
        <v>2111.1</v>
      </c>
      <c r="H460" s="279">
        <v>2268.9</v>
      </c>
      <c r="I460" s="279">
        <v>2303.9</v>
      </c>
      <c r="J460" s="279">
        <v>2347.8000000000002</v>
      </c>
      <c r="K460" s="277">
        <v>2260</v>
      </c>
      <c r="L460" s="277">
        <v>2181.1</v>
      </c>
      <c r="M460" s="277">
        <v>55.693219999999997</v>
      </c>
    </row>
    <row r="461" spans="1:13">
      <c r="A461" s="268">
        <v>451</v>
      </c>
      <c r="B461" s="277" t="s">
        <v>544</v>
      </c>
      <c r="C461" s="277">
        <v>1821.9</v>
      </c>
      <c r="D461" s="279">
        <v>1837.2666666666667</v>
      </c>
      <c r="E461" s="279">
        <v>1785.6333333333332</v>
      </c>
      <c r="F461" s="279">
        <v>1749.3666666666666</v>
      </c>
      <c r="G461" s="279">
        <v>1697.7333333333331</v>
      </c>
      <c r="H461" s="279">
        <v>1873.5333333333333</v>
      </c>
      <c r="I461" s="279">
        <v>1925.166666666667</v>
      </c>
      <c r="J461" s="279">
        <v>1961.4333333333334</v>
      </c>
      <c r="K461" s="277">
        <v>1888.9</v>
      </c>
      <c r="L461" s="277">
        <v>1801</v>
      </c>
      <c r="M461" s="277">
        <v>0.2848</v>
      </c>
    </row>
    <row r="462" spans="1:13">
      <c r="A462" s="268">
        <v>452</v>
      </c>
      <c r="B462" s="277" t="s">
        <v>188</v>
      </c>
      <c r="C462" s="277">
        <v>615.29999999999995</v>
      </c>
      <c r="D462" s="279">
        <v>615.76666666666665</v>
      </c>
      <c r="E462" s="279">
        <v>601.5333333333333</v>
      </c>
      <c r="F462" s="279">
        <v>587.76666666666665</v>
      </c>
      <c r="G462" s="279">
        <v>573.5333333333333</v>
      </c>
      <c r="H462" s="279">
        <v>629.5333333333333</v>
      </c>
      <c r="I462" s="279">
        <v>643.76666666666665</v>
      </c>
      <c r="J462" s="279">
        <v>657.5333333333333</v>
      </c>
      <c r="K462" s="277">
        <v>630</v>
      </c>
      <c r="L462" s="277">
        <v>602</v>
      </c>
      <c r="M462" s="277">
        <v>119.07668</v>
      </c>
    </row>
    <row r="463" spans="1:13">
      <c r="A463" s="268">
        <v>453</v>
      </c>
      <c r="B463" s="277" t="s">
        <v>545</v>
      </c>
      <c r="C463" s="277">
        <v>179.3</v>
      </c>
      <c r="D463" s="279">
        <v>178.76666666666665</v>
      </c>
      <c r="E463" s="279">
        <v>177.5333333333333</v>
      </c>
      <c r="F463" s="279">
        <v>175.76666666666665</v>
      </c>
      <c r="G463" s="279">
        <v>174.5333333333333</v>
      </c>
      <c r="H463" s="279">
        <v>180.5333333333333</v>
      </c>
      <c r="I463" s="279">
        <v>181.76666666666665</v>
      </c>
      <c r="J463" s="279">
        <v>183.5333333333333</v>
      </c>
      <c r="K463" s="277">
        <v>180</v>
      </c>
      <c r="L463" s="277">
        <v>177</v>
      </c>
      <c r="M463" s="277">
        <v>0.17784</v>
      </c>
    </row>
    <row r="464" spans="1:13">
      <c r="A464" s="268">
        <v>454</v>
      </c>
      <c r="B464" s="277" t="s">
        <v>546</v>
      </c>
      <c r="C464" s="277">
        <v>770</v>
      </c>
      <c r="D464" s="279">
        <v>770.66666666666663</v>
      </c>
      <c r="E464" s="279">
        <v>759.33333333333326</v>
      </c>
      <c r="F464" s="279">
        <v>748.66666666666663</v>
      </c>
      <c r="G464" s="279">
        <v>737.33333333333326</v>
      </c>
      <c r="H464" s="279">
        <v>781.33333333333326</v>
      </c>
      <c r="I464" s="279">
        <v>792.66666666666652</v>
      </c>
      <c r="J464" s="279">
        <v>803.33333333333326</v>
      </c>
      <c r="K464" s="277">
        <v>782</v>
      </c>
      <c r="L464" s="277">
        <v>760</v>
      </c>
      <c r="M464" s="277">
        <v>0.48208000000000001</v>
      </c>
    </row>
    <row r="465" spans="1:13">
      <c r="A465" s="268">
        <v>455</v>
      </c>
      <c r="B465" s="277" t="s">
        <v>547</v>
      </c>
      <c r="C465" s="277">
        <v>569.65</v>
      </c>
      <c r="D465" s="279">
        <v>575.76666666666677</v>
      </c>
      <c r="E465" s="279">
        <v>559.53333333333353</v>
      </c>
      <c r="F465" s="279">
        <v>549.41666666666674</v>
      </c>
      <c r="G465" s="279">
        <v>533.18333333333351</v>
      </c>
      <c r="H465" s="279">
        <v>585.88333333333355</v>
      </c>
      <c r="I465" s="279">
        <v>602.1166666666669</v>
      </c>
      <c r="J465" s="279">
        <v>612.23333333333358</v>
      </c>
      <c r="K465" s="277">
        <v>592</v>
      </c>
      <c r="L465" s="277">
        <v>565.65</v>
      </c>
      <c r="M465" s="277">
        <v>1.2570699999999999</v>
      </c>
    </row>
    <row r="466" spans="1:13">
      <c r="A466" s="268">
        <v>456</v>
      </c>
      <c r="B466" s="277" t="s">
        <v>552</v>
      </c>
      <c r="C466" s="277">
        <v>473.75</v>
      </c>
      <c r="D466" s="279">
        <v>464.18333333333334</v>
      </c>
      <c r="E466" s="279">
        <v>454.61666666666667</v>
      </c>
      <c r="F466" s="279">
        <v>435.48333333333335</v>
      </c>
      <c r="G466" s="279">
        <v>425.91666666666669</v>
      </c>
      <c r="H466" s="279">
        <v>483.31666666666666</v>
      </c>
      <c r="I466" s="279">
        <v>492.88333333333338</v>
      </c>
      <c r="J466" s="279">
        <v>512.01666666666665</v>
      </c>
      <c r="K466" s="277">
        <v>473.75</v>
      </c>
      <c r="L466" s="277">
        <v>445.05</v>
      </c>
      <c r="M466" s="277">
        <v>3.1335199999999999</v>
      </c>
    </row>
    <row r="467" spans="1:13">
      <c r="A467" s="268">
        <v>457</v>
      </c>
      <c r="B467" s="277" t="s">
        <v>548</v>
      </c>
      <c r="C467" s="277">
        <v>37.9</v>
      </c>
      <c r="D467" s="279">
        <v>38.050000000000004</v>
      </c>
      <c r="E467" s="279">
        <v>37.350000000000009</v>
      </c>
      <c r="F467" s="279">
        <v>36.800000000000004</v>
      </c>
      <c r="G467" s="279">
        <v>36.100000000000009</v>
      </c>
      <c r="H467" s="279">
        <v>38.600000000000009</v>
      </c>
      <c r="I467" s="279">
        <v>39.300000000000011</v>
      </c>
      <c r="J467" s="279">
        <v>39.850000000000009</v>
      </c>
      <c r="K467" s="277">
        <v>38.75</v>
      </c>
      <c r="L467" s="277">
        <v>37.5</v>
      </c>
      <c r="M467" s="277">
        <v>2.1798999999999999</v>
      </c>
    </row>
    <row r="468" spans="1:13">
      <c r="A468" s="268">
        <v>458</v>
      </c>
      <c r="B468" s="277" t="s">
        <v>549</v>
      </c>
      <c r="C468" s="277">
        <v>1038.3</v>
      </c>
      <c r="D468" s="279">
        <v>1033.7666666666667</v>
      </c>
      <c r="E468" s="279">
        <v>1020.5333333333333</v>
      </c>
      <c r="F468" s="279">
        <v>1002.7666666666667</v>
      </c>
      <c r="G468" s="279">
        <v>989.5333333333333</v>
      </c>
      <c r="H468" s="279">
        <v>1051.5333333333333</v>
      </c>
      <c r="I468" s="279">
        <v>1064.7666666666664</v>
      </c>
      <c r="J468" s="279">
        <v>1082.5333333333333</v>
      </c>
      <c r="K468" s="277">
        <v>1047</v>
      </c>
      <c r="L468" s="277">
        <v>1016</v>
      </c>
      <c r="M468" s="277">
        <v>0.42674000000000001</v>
      </c>
    </row>
    <row r="469" spans="1:13">
      <c r="A469" s="268">
        <v>459</v>
      </c>
      <c r="B469" s="277" t="s">
        <v>189</v>
      </c>
      <c r="C469" s="277">
        <v>967.95</v>
      </c>
      <c r="D469" s="279">
        <v>972.38333333333333</v>
      </c>
      <c r="E469" s="279">
        <v>958.9666666666667</v>
      </c>
      <c r="F469" s="279">
        <v>949.98333333333335</v>
      </c>
      <c r="G469" s="279">
        <v>936.56666666666672</v>
      </c>
      <c r="H469" s="279">
        <v>981.36666666666667</v>
      </c>
      <c r="I469" s="279">
        <v>994.78333333333342</v>
      </c>
      <c r="J469" s="279">
        <v>1003.7666666666667</v>
      </c>
      <c r="K469" s="277">
        <v>985.8</v>
      </c>
      <c r="L469" s="277">
        <v>963.4</v>
      </c>
      <c r="M469" s="277">
        <v>23.666879999999999</v>
      </c>
    </row>
    <row r="470" spans="1:13">
      <c r="A470" s="268">
        <v>460</v>
      </c>
      <c r="B470" s="277" t="s">
        <v>190</v>
      </c>
      <c r="C470" s="277">
        <v>2392.6999999999998</v>
      </c>
      <c r="D470" s="279">
        <v>2408.0833333333335</v>
      </c>
      <c r="E470" s="279">
        <v>2364.8666666666668</v>
      </c>
      <c r="F470" s="279">
        <v>2337.0333333333333</v>
      </c>
      <c r="G470" s="279">
        <v>2293.8166666666666</v>
      </c>
      <c r="H470" s="279">
        <v>2435.916666666667</v>
      </c>
      <c r="I470" s="279">
        <v>2479.1333333333332</v>
      </c>
      <c r="J470" s="279">
        <v>2506.9666666666672</v>
      </c>
      <c r="K470" s="277">
        <v>2451.3000000000002</v>
      </c>
      <c r="L470" s="277">
        <v>2380.25</v>
      </c>
      <c r="M470" s="277">
        <v>4.4813400000000003</v>
      </c>
    </row>
    <row r="471" spans="1:13">
      <c r="A471" s="268">
        <v>461</v>
      </c>
      <c r="B471" s="277" t="s">
        <v>191</v>
      </c>
      <c r="C471" s="277">
        <v>318.10000000000002</v>
      </c>
      <c r="D471" s="279">
        <v>321.11666666666667</v>
      </c>
      <c r="E471" s="279">
        <v>312.73333333333335</v>
      </c>
      <c r="F471" s="279">
        <v>307.36666666666667</v>
      </c>
      <c r="G471" s="279">
        <v>298.98333333333335</v>
      </c>
      <c r="H471" s="279">
        <v>326.48333333333335</v>
      </c>
      <c r="I471" s="279">
        <v>334.86666666666667</v>
      </c>
      <c r="J471" s="279">
        <v>340.23333333333335</v>
      </c>
      <c r="K471" s="277">
        <v>329.5</v>
      </c>
      <c r="L471" s="277">
        <v>315.75</v>
      </c>
      <c r="M471" s="277">
        <v>21.507930000000002</v>
      </c>
    </row>
    <row r="472" spans="1:13">
      <c r="A472" s="268">
        <v>462</v>
      </c>
      <c r="B472" s="277" t="s">
        <v>550</v>
      </c>
      <c r="C472" s="277">
        <v>620.9</v>
      </c>
      <c r="D472" s="279">
        <v>622.76666666666665</v>
      </c>
      <c r="E472" s="279">
        <v>611.13333333333333</v>
      </c>
      <c r="F472" s="279">
        <v>601.36666666666667</v>
      </c>
      <c r="G472" s="279">
        <v>589.73333333333335</v>
      </c>
      <c r="H472" s="279">
        <v>632.5333333333333</v>
      </c>
      <c r="I472" s="279">
        <v>644.16666666666652</v>
      </c>
      <c r="J472" s="279">
        <v>653.93333333333328</v>
      </c>
      <c r="K472" s="277">
        <v>634.4</v>
      </c>
      <c r="L472" s="277">
        <v>613</v>
      </c>
      <c r="M472" s="277">
        <v>4.16744</v>
      </c>
    </row>
    <row r="473" spans="1:13">
      <c r="A473" s="268">
        <v>463</v>
      </c>
      <c r="B473" s="277" t="s">
        <v>551</v>
      </c>
      <c r="C473" s="277">
        <v>6.4</v>
      </c>
      <c r="D473" s="279">
        <v>6.4333333333333336</v>
      </c>
      <c r="E473" s="279">
        <v>6.3666666666666671</v>
      </c>
      <c r="F473" s="279">
        <v>6.3333333333333339</v>
      </c>
      <c r="G473" s="279">
        <v>6.2666666666666675</v>
      </c>
      <c r="H473" s="279">
        <v>6.4666666666666668</v>
      </c>
      <c r="I473" s="279">
        <v>6.5333333333333332</v>
      </c>
      <c r="J473" s="279">
        <v>6.5666666666666664</v>
      </c>
      <c r="K473" s="277">
        <v>6.5</v>
      </c>
      <c r="L473" s="277">
        <v>6.4</v>
      </c>
      <c r="M473" s="277">
        <v>40.863810000000001</v>
      </c>
    </row>
    <row r="474" spans="1:13">
      <c r="A474" s="268">
        <v>464</v>
      </c>
      <c r="B474" s="277" t="s">
        <v>704</v>
      </c>
      <c r="C474" s="277">
        <v>67.2</v>
      </c>
      <c r="D474" s="279">
        <v>68.300000000000011</v>
      </c>
      <c r="E474" s="279">
        <v>65.200000000000017</v>
      </c>
      <c r="F474" s="279">
        <v>63.2</v>
      </c>
      <c r="G474" s="279">
        <v>60.100000000000009</v>
      </c>
      <c r="H474" s="279">
        <v>70.300000000000026</v>
      </c>
      <c r="I474" s="279">
        <v>73.40000000000002</v>
      </c>
      <c r="J474" s="279">
        <v>75.400000000000034</v>
      </c>
      <c r="K474" s="277">
        <v>71.400000000000006</v>
      </c>
      <c r="L474" s="277">
        <v>66.3</v>
      </c>
      <c r="M474" s="277">
        <v>1.45089</v>
      </c>
    </row>
    <row r="475" spans="1:13">
      <c r="A475" s="268">
        <v>465</v>
      </c>
      <c r="B475" s="277" t="s">
        <v>539</v>
      </c>
      <c r="C475" s="277">
        <v>5498.8</v>
      </c>
      <c r="D475" s="279">
        <v>5492.166666666667</v>
      </c>
      <c r="E475" s="279">
        <v>5442.7333333333336</v>
      </c>
      <c r="F475" s="279">
        <v>5386.666666666667</v>
      </c>
      <c r="G475" s="279">
        <v>5337.2333333333336</v>
      </c>
      <c r="H475" s="279">
        <v>5548.2333333333336</v>
      </c>
      <c r="I475" s="279">
        <v>5597.6666666666661</v>
      </c>
      <c r="J475" s="279">
        <v>5653.7333333333336</v>
      </c>
      <c r="K475" s="277">
        <v>5541.6</v>
      </c>
      <c r="L475" s="277">
        <v>5436.1</v>
      </c>
      <c r="M475" s="277">
        <v>8.2890000000000005E-2</v>
      </c>
    </row>
    <row r="476" spans="1:13">
      <c r="A476" s="268">
        <v>466</v>
      </c>
      <c r="B476" s="245" t="s">
        <v>541</v>
      </c>
      <c r="C476" s="277">
        <v>35.5</v>
      </c>
      <c r="D476" s="279">
        <v>36.116666666666667</v>
      </c>
      <c r="E476" s="279">
        <v>33.883333333333333</v>
      </c>
      <c r="F476" s="279">
        <v>32.266666666666666</v>
      </c>
      <c r="G476" s="279">
        <v>30.033333333333331</v>
      </c>
      <c r="H476" s="279">
        <v>37.733333333333334</v>
      </c>
      <c r="I476" s="279">
        <v>39.966666666666669</v>
      </c>
      <c r="J476" s="279">
        <v>41.583333333333336</v>
      </c>
      <c r="K476" s="277">
        <v>38.35</v>
      </c>
      <c r="L476" s="277">
        <v>34.5</v>
      </c>
      <c r="M476" s="277">
        <v>263.24160000000001</v>
      </c>
    </row>
    <row r="477" spans="1:13">
      <c r="A477" s="268">
        <v>467</v>
      </c>
      <c r="B477" s="245" t="s">
        <v>192</v>
      </c>
      <c r="C477" s="277">
        <v>389.75</v>
      </c>
      <c r="D477" s="279">
        <v>389.8</v>
      </c>
      <c r="E477" s="279">
        <v>383.05</v>
      </c>
      <c r="F477" s="279">
        <v>376.35</v>
      </c>
      <c r="G477" s="279">
        <v>369.6</v>
      </c>
      <c r="H477" s="279">
        <v>396.5</v>
      </c>
      <c r="I477" s="279">
        <v>403.25</v>
      </c>
      <c r="J477" s="279">
        <v>409.95</v>
      </c>
      <c r="K477" s="277">
        <v>396.55</v>
      </c>
      <c r="L477" s="277">
        <v>383.1</v>
      </c>
      <c r="M477" s="277">
        <v>22.493739999999999</v>
      </c>
    </row>
    <row r="478" spans="1:13">
      <c r="A478" s="268">
        <v>468</v>
      </c>
      <c r="B478" s="245" t="s">
        <v>540</v>
      </c>
      <c r="C478" s="277">
        <v>199.5</v>
      </c>
      <c r="D478" s="279">
        <v>202.21666666666667</v>
      </c>
      <c r="E478" s="279">
        <v>195.88333333333333</v>
      </c>
      <c r="F478" s="279">
        <v>192.26666666666665</v>
      </c>
      <c r="G478" s="279">
        <v>185.93333333333331</v>
      </c>
      <c r="H478" s="279">
        <v>205.83333333333334</v>
      </c>
      <c r="I478" s="279">
        <v>212.16666666666666</v>
      </c>
      <c r="J478" s="279">
        <v>215.78333333333336</v>
      </c>
      <c r="K478" s="277">
        <v>208.55</v>
      </c>
      <c r="L478" s="277">
        <v>198.6</v>
      </c>
      <c r="M478" s="277">
        <v>0.60711999999999999</v>
      </c>
    </row>
    <row r="479" spans="1:13">
      <c r="A479" s="268">
        <v>469</v>
      </c>
      <c r="B479" s="245" t="s">
        <v>193</v>
      </c>
      <c r="C479" s="277">
        <v>999.5</v>
      </c>
      <c r="D479" s="279">
        <v>1002.5</v>
      </c>
      <c r="E479" s="279">
        <v>990</v>
      </c>
      <c r="F479" s="279">
        <v>980.5</v>
      </c>
      <c r="G479" s="279">
        <v>968</v>
      </c>
      <c r="H479" s="279">
        <v>1012</v>
      </c>
      <c r="I479" s="279">
        <v>1024.5</v>
      </c>
      <c r="J479" s="279">
        <v>1034</v>
      </c>
      <c r="K479" s="277">
        <v>1015</v>
      </c>
      <c r="L479" s="277">
        <v>993</v>
      </c>
      <c r="M479" s="277">
        <v>6.8824399999999999</v>
      </c>
    </row>
    <row r="480" spans="1:13">
      <c r="A480" s="268">
        <v>470</v>
      </c>
      <c r="B480" s="245" t="s">
        <v>553</v>
      </c>
      <c r="C480" s="277">
        <v>13.2</v>
      </c>
      <c r="D480" s="279">
        <v>13.299999999999999</v>
      </c>
      <c r="E480" s="279">
        <v>12.999999999999998</v>
      </c>
      <c r="F480" s="279">
        <v>12.799999999999999</v>
      </c>
      <c r="G480" s="279">
        <v>12.499999999999998</v>
      </c>
      <c r="H480" s="279">
        <v>13.499999999999998</v>
      </c>
      <c r="I480" s="279">
        <v>13.799999999999999</v>
      </c>
      <c r="J480" s="279">
        <v>13.999999999999998</v>
      </c>
      <c r="K480" s="277">
        <v>13.6</v>
      </c>
      <c r="L480" s="277">
        <v>13.1</v>
      </c>
      <c r="M480" s="277">
        <v>10.191660000000001</v>
      </c>
    </row>
    <row r="481" spans="1:13">
      <c r="A481" s="268">
        <v>471</v>
      </c>
      <c r="B481" s="245" t="s">
        <v>554</v>
      </c>
      <c r="C481" s="277">
        <v>245.85</v>
      </c>
      <c r="D481" s="279">
        <v>248.70000000000002</v>
      </c>
      <c r="E481" s="279">
        <v>240.40000000000003</v>
      </c>
      <c r="F481" s="279">
        <v>234.95000000000002</v>
      </c>
      <c r="G481" s="279">
        <v>226.65000000000003</v>
      </c>
      <c r="H481" s="279">
        <v>254.15000000000003</v>
      </c>
      <c r="I481" s="279">
        <v>262.45000000000005</v>
      </c>
      <c r="J481" s="279">
        <v>267.90000000000003</v>
      </c>
      <c r="K481" s="277">
        <v>257</v>
      </c>
      <c r="L481" s="277">
        <v>243.25</v>
      </c>
      <c r="M481" s="277">
        <v>2.3384299999999998</v>
      </c>
    </row>
    <row r="482" spans="1:13">
      <c r="A482" s="268">
        <v>472</v>
      </c>
      <c r="B482" s="245" t="s">
        <v>194</v>
      </c>
      <c r="C482" s="277">
        <v>244.15</v>
      </c>
      <c r="D482" s="279">
        <v>247.96666666666667</v>
      </c>
      <c r="E482" s="279">
        <v>238.08333333333331</v>
      </c>
      <c r="F482" s="277">
        <v>232.01666666666665</v>
      </c>
      <c r="G482" s="279">
        <v>222.1333333333333</v>
      </c>
      <c r="H482" s="279">
        <v>254.03333333333333</v>
      </c>
      <c r="I482" s="277">
        <v>263.91666666666674</v>
      </c>
      <c r="J482" s="279">
        <v>269.98333333333335</v>
      </c>
      <c r="K482" s="279">
        <v>257.85000000000002</v>
      </c>
      <c r="L482" s="277">
        <v>241.9</v>
      </c>
      <c r="M482" s="279">
        <v>59.044130000000003</v>
      </c>
    </row>
    <row r="483" spans="1:13">
      <c r="A483" s="268">
        <v>473</v>
      </c>
      <c r="B483" s="245" t="s">
        <v>195</v>
      </c>
      <c r="C483" s="277">
        <v>3820.65</v>
      </c>
      <c r="D483" s="279">
        <v>3807.5333333333333</v>
      </c>
      <c r="E483" s="279">
        <v>3785.1166666666668</v>
      </c>
      <c r="F483" s="277">
        <v>3749.5833333333335</v>
      </c>
      <c r="G483" s="279">
        <v>3727.166666666667</v>
      </c>
      <c r="H483" s="279">
        <v>3843.0666666666666</v>
      </c>
      <c r="I483" s="277">
        <v>3865.4833333333336</v>
      </c>
      <c r="J483" s="279">
        <v>3901.0166666666664</v>
      </c>
      <c r="K483" s="279">
        <v>3829.95</v>
      </c>
      <c r="L483" s="277">
        <v>3772</v>
      </c>
      <c r="M483" s="279">
        <v>2.74207</v>
      </c>
    </row>
    <row r="484" spans="1:13">
      <c r="A484" s="268">
        <v>474</v>
      </c>
      <c r="B484" s="245" t="s">
        <v>196</v>
      </c>
      <c r="C484" s="245">
        <v>30.15</v>
      </c>
      <c r="D484" s="289">
        <v>30.416666666666668</v>
      </c>
      <c r="E484" s="289">
        <v>29.833333333333336</v>
      </c>
      <c r="F484" s="289">
        <v>29.516666666666669</v>
      </c>
      <c r="G484" s="289">
        <v>28.933333333333337</v>
      </c>
      <c r="H484" s="289">
        <v>30.733333333333334</v>
      </c>
      <c r="I484" s="289">
        <v>31.31666666666667</v>
      </c>
      <c r="J484" s="289">
        <v>31.633333333333333</v>
      </c>
      <c r="K484" s="289">
        <v>31</v>
      </c>
      <c r="L484" s="289">
        <v>30.1</v>
      </c>
      <c r="M484" s="289">
        <v>23.985749999999999</v>
      </c>
    </row>
    <row r="485" spans="1:13">
      <c r="A485" s="268">
        <v>475</v>
      </c>
      <c r="B485" s="245" t="s">
        <v>197</v>
      </c>
      <c r="C485" s="245">
        <v>437.55</v>
      </c>
      <c r="D485" s="289">
        <v>436.95000000000005</v>
      </c>
      <c r="E485" s="289">
        <v>431.05000000000007</v>
      </c>
      <c r="F485" s="289">
        <v>424.55</v>
      </c>
      <c r="G485" s="289">
        <v>418.65000000000003</v>
      </c>
      <c r="H485" s="289">
        <v>443.4500000000001</v>
      </c>
      <c r="I485" s="289">
        <v>449.35000000000008</v>
      </c>
      <c r="J485" s="289">
        <v>455.85000000000014</v>
      </c>
      <c r="K485" s="289">
        <v>442.85</v>
      </c>
      <c r="L485" s="289">
        <v>430.45</v>
      </c>
      <c r="M485" s="289">
        <v>43.345320000000001</v>
      </c>
    </row>
    <row r="486" spans="1:13">
      <c r="A486" s="268">
        <v>476</v>
      </c>
      <c r="B486" s="245" t="s">
        <v>560</v>
      </c>
      <c r="C486" s="289">
        <v>1316.75</v>
      </c>
      <c r="D486" s="289">
        <v>1301.6333333333334</v>
      </c>
      <c r="E486" s="289">
        <v>1275.2666666666669</v>
      </c>
      <c r="F486" s="289">
        <v>1233.7833333333335</v>
      </c>
      <c r="G486" s="289">
        <v>1207.416666666667</v>
      </c>
      <c r="H486" s="289">
        <v>1343.1166666666668</v>
      </c>
      <c r="I486" s="289">
        <v>1369.4833333333331</v>
      </c>
      <c r="J486" s="289">
        <v>1410.9666666666667</v>
      </c>
      <c r="K486" s="289">
        <v>1328</v>
      </c>
      <c r="L486" s="289">
        <v>1260.1500000000001</v>
      </c>
      <c r="M486" s="289">
        <v>7.8799999999999995E-2</v>
      </c>
    </row>
    <row r="487" spans="1:13">
      <c r="A487" s="268">
        <v>477</v>
      </c>
      <c r="B487" s="245" t="s">
        <v>561</v>
      </c>
      <c r="C487" s="289">
        <v>30.4</v>
      </c>
      <c r="D487" s="289">
        <v>30.616666666666664</v>
      </c>
      <c r="E487" s="289">
        <v>29.483333333333327</v>
      </c>
      <c r="F487" s="289">
        <v>28.566666666666663</v>
      </c>
      <c r="G487" s="289">
        <v>27.433333333333326</v>
      </c>
      <c r="H487" s="289">
        <v>31.533333333333328</v>
      </c>
      <c r="I487" s="289">
        <v>32.666666666666657</v>
      </c>
      <c r="J487" s="289">
        <v>33.583333333333329</v>
      </c>
      <c r="K487" s="289">
        <v>31.75</v>
      </c>
      <c r="L487" s="289">
        <v>29.7</v>
      </c>
      <c r="M487" s="289">
        <v>34.531730000000003</v>
      </c>
    </row>
    <row r="488" spans="1:13">
      <c r="A488" s="268">
        <v>478</v>
      </c>
      <c r="B488" s="245" t="s">
        <v>285</v>
      </c>
      <c r="C488" s="289">
        <v>205.15</v>
      </c>
      <c r="D488" s="289">
        <v>208.5</v>
      </c>
      <c r="E488" s="289">
        <v>199.45</v>
      </c>
      <c r="F488" s="289">
        <v>193.75</v>
      </c>
      <c r="G488" s="289">
        <v>184.7</v>
      </c>
      <c r="H488" s="289">
        <v>214.2</v>
      </c>
      <c r="I488" s="289">
        <v>223.25</v>
      </c>
      <c r="J488" s="289">
        <v>228.95</v>
      </c>
      <c r="K488" s="289">
        <v>217.55</v>
      </c>
      <c r="L488" s="289">
        <v>202.8</v>
      </c>
      <c r="M488" s="289">
        <v>5.6973200000000004</v>
      </c>
    </row>
    <row r="489" spans="1:13">
      <c r="A489" s="268">
        <v>479</v>
      </c>
      <c r="B489" s="245" t="s">
        <v>563</v>
      </c>
      <c r="C489" s="289">
        <v>682.05</v>
      </c>
      <c r="D489" s="289">
        <v>681.51666666666665</v>
      </c>
      <c r="E489" s="289">
        <v>675.5333333333333</v>
      </c>
      <c r="F489" s="289">
        <v>669.01666666666665</v>
      </c>
      <c r="G489" s="289">
        <v>663.0333333333333</v>
      </c>
      <c r="H489" s="289">
        <v>688.0333333333333</v>
      </c>
      <c r="I489" s="289">
        <v>694.01666666666665</v>
      </c>
      <c r="J489" s="289">
        <v>700.5333333333333</v>
      </c>
      <c r="K489" s="289">
        <v>687.5</v>
      </c>
      <c r="L489" s="289">
        <v>675</v>
      </c>
      <c r="M489" s="289">
        <v>0.68716999999999995</v>
      </c>
    </row>
    <row r="490" spans="1:13">
      <c r="A490" s="268">
        <v>480</v>
      </c>
      <c r="B490" s="245" t="s">
        <v>198</v>
      </c>
      <c r="C490" s="289">
        <v>109.1</v>
      </c>
      <c r="D490" s="289">
        <v>109.36666666666667</v>
      </c>
      <c r="E490" s="289">
        <v>108.08333333333334</v>
      </c>
      <c r="F490" s="289">
        <v>107.06666666666666</v>
      </c>
      <c r="G490" s="289">
        <v>105.78333333333333</v>
      </c>
      <c r="H490" s="289">
        <v>110.38333333333335</v>
      </c>
      <c r="I490" s="289">
        <v>111.66666666666669</v>
      </c>
      <c r="J490" s="289">
        <v>112.68333333333337</v>
      </c>
      <c r="K490" s="289">
        <v>110.65</v>
      </c>
      <c r="L490" s="289">
        <v>108.35</v>
      </c>
      <c r="M490" s="289">
        <v>132.09066999999999</v>
      </c>
    </row>
    <row r="491" spans="1:13">
      <c r="A491" s="268">
        <v>481</v>
      </c>
      <c r="B491" s="245" t="s">
        <v>564</v>
      </c>
      <c r="C491" s="289">
        <v>1027.3499999999999</v>
      </c>
      <c r="D491" s="289">
        <v>1035.7166666666665</v>
      </c>
      <c r="E491" s="289">
        <v>1011.633333333333</v>
      </c>
      <c r="F491" s="289">
        <v>995.91666666666652</v>
      </c>
      <c r="G491" s="289">
        <v>971.83333333333303</v>
      </c>
      <c r="H491" s="289">
        <v>1051.4333333333329</v>
      </c>
      <c r="I491" s="289">
        <v>1075.5166666666664</v>
      </c>
      <c r="J491" s="289">
        <v>1091.2333333333329</v>
      </c>
      <c r="K491" s="289">
        <v>1059.8</v>
      </c>
      <c r="L491" s="289">
        <v>1020</v>
      </c>
      <c r="M491" s="289">
        <v>0.78627000000000002</v>
      </c>
    </row>
    <row r="492" spans="1:13">
      <c r="A492" s="268">
        <v>482</v>
      </c>
      <c r="B492" s="245" t="s">
        <v>284</v>
      </c>
      <c r="C492" s="289">
        <v>170.95</v>
      </c>
      <c r="D492" s="289">
        <v>171</v>
      </c>
      <c r="E492" s="289">
        <v>169.35</v>
      </c>
      <c r="F492" s="289">
        <v>167.75</v>
      </c>
      <c r="G492" s="289">
        <v>166.1</v>
      </c>
      <c r="H492" s="289">
        <v>172.6</v>
      </c>
      <c r="I492" s="289">
        <v>174.24999999999997</v>
      </c>
      <c r="J492" s="289">
        <v>175.85</v>
      </c>
      <c r="K492" s="289">
        <v>172.65</v>
      </c>
      <c r="L492" s="289">
        <v>169.4</v>
      </c>
      <c r="M492" s="289">
        <v>1.91581</v>
      </c>
    </row>
    <row r="493" spans="1:13">
      <c r="A493" s="268">
        <v>483</v>
      </c>
      <c r="B493" s="245" t="s">
        <v>565</v>
      </c>
      <c r="C493" s="289">
        <v>972.85</v>
      </c>
      <c r="D493" s="289">
        <v>975.18333333333339</v>
      </c>
      <c r="E493" s="289">
        <v>962.66666666666674</v>
      </c>
      <c r="F493" s="289">
        <v>952.48333333333335</v>
      </c>
      <c r="G493" s="289">
        <v>939.9666666666667</v>
      </c>
      <c r="H493" s="289">
        <v>985.36666666666679</v>
      </c>
      <c r="I493" s="289">
        <v>997.88333333333344</v>
      </c>
      <c r="J493" s="289">
        <v>1008.0666666666668</v>
      </c>
      <c r="K493" s="289">
        <v>987.7</v>
      </c>
      <c r="L493" s="289">
        <v>965</v>
      </c>
      <c r="M493" s="289">
        <v>0.50961999999999996</v>
      </c>
    </row>
    <row r="494" spans="1:13">
      <c r="A494" s="268">
        <v>484</v>
      </c>
      <c r="B494" s="245" t="s">
        <v>556</v>
      </c>
      <c r="C494" s="289">
        <v>258</v>
      </c>
      <c r="D494" s="289">
        <v>258.40000000000003</v>
      </c>
      <c r="E494" s="289">
        <v>253.80000000000007</v>
      </c>
      <c r="F494" s="289">
        <v>249.60000000000002</v>
      </c>
      <c r="G494" s="289">
        <v>245.00000000000006</v>
      </c>
      <c r="H494" s="289">
        <v>262.60000000000008</v>
      </c>
      <c r="I494" s="289">
        <v>267.2000000000001</v>
      </c>
      <c r="J494" s="289">
        <v>271.40000000000009</v>
      </c>
      <c r="K494" s="289">
        <v>263</v>
      </c>
      <c r="L494" s="289">
        <v>254.2</v>
      </c>
      <c r="M494" s="289">
        <v>5.3225899999999999</v>
      </c>
    </row>
    <row r="495" spans="1:13">
      <c r="A495" s="268">
        <v>485</v>
      </c>
      <c r="B495" s="245" t="s">
        <v>555</v>
      </c>
      <c r="C495" s="289">
        <v>1854.7</v>
      </c>
      <c r="D495" s="289">
        <v>1881.5666666666666</v>
      </c>
      <c r="E495" s="289">
        <v>1793.1333333333332</v>
      </c>
      <c r="F495" s="289">
        <v>1731.5666666666666</v>
      </c>
      <c r="G495" s="289">
        <v>1643.1333333333332</v>
      </c>
      <c r="H495" s="289">
        <v>1943.1333333333332</v>
      </c>
      <c r="I495" s="289">
        <v>2031.5666666666666</v>
      </c>
      <c r="J495" s="289">
        <v>2093.1333333333332</v>
      </c>
      <c r="K495" s="289">
        <v>1970</v>
      </c>
      <c r="L495" s="289">
        <v>1820</v>
      </c>
      <c r="M495" s="289">
        <v>8.7620000000000003E-2</v>
      </c>
    </row>
    <row r="496" spans="1:13">
      <c r="A496" s="268">
        <v>486</v>
      </c>
      <c r="B496" s="245" t="s">
        <v>199</v>
      </c>
      <c r="C496" s="289">
        <v>544.29999999999995</v>
      </c>
      <c r="D496" s="289">
        <v>547.1</v>
      </c>
      <c r="E496" s="289">
        <v>538.20000000000005</v>
      </c>
      <c r="F496" s="289">
        <v>532.1</v>
      </c>
      <c r="G496" s="289">
        <v>523.20000000000005</v>
      </c>
      <c r="H496" s="289">
        <v>553.20000000000005</v>
      </c>
      <c r="I496" s="289">
        <v>562.09999999999991</v>
      </c>
      <c r="J496" s="289">
        <v>568.20000000000005</v>
      </c>
      <c r="K496" s="289">
        <v>556</v>
      </c>
      <c r="L496" s="289">
        <v>541</v>
      </c>
      <c r="M496" s="289">
        <v>14.923999999999999</v>
      </c>
    </row>
    <row r="497" spans="1:13">
      <c r="A497" s="268">
        <v>487</v>
      </c>
      <c r="B497" s="245" t="s">
        <v>557</v>
      </c>
      <c r="C497" s="289">
        <v>150.94999999999999</v>
      </c>
      <c r="D497" s="289">
        <v>151.5</v>
      </c>
      <c r="E497" s="289">
        <v>149.5</v>
      </c>
      <c r="F497" s="289">
        <v>148.05000000000001</v>
      </c>
      <c r="G497" s="289">
        <v>146.05000000000001</v>
      </c>
      <c r="H497" s="289">
        <v>152.94999999999999</v>
      </c>
      <c r="I497" s="289">
        <v>154.94999999999999</v>
      </c>
      <c r="J497" s="289">
        <v>156.39999999999998</v>
      </c>
      <c r="K497" s="289">
        <v>153.5</v>
      </c>
      <c r="L497" s="289">
        <v>150.05000000000001</v>
      </c>
      <c r="M497" s="289">
        <v>0.61377000000000004</v>
      </c>
    </row>
    <row r="498" spans="1:13">
      <c r="A498" s="268">
        <v>488</v>
      </c>
      <c r="B498" s="245" t="s">
        <v>558</v>
      </c>
      <c r="C498" s="289">
        <v>3362.15</v>
      </c>
      <c r="D498" s="289">
        <v>3390.3833333333332</v>
      </c>
      <c r="E498" s="289">
        <v>3315.7666666666664</v>
      </c>
      <c r="F498" s="289">
        <v>3269.3833333333332</v>
      </c>
      <c r="G498" s="289">
        <v>3194.7666666666664</v>
      </c>
      <c r="H498" s="289">
        <v>3436.7666666666664</v>
      </c>
      <c r="I498" s="289">
        <v>3511.3833333333332</v>
      </c>
      <c r="J498" s="289">
        <v>3557.7666666666664</v>
      </c>
      <c r="K498" s="289">
        <v>3465</v>
      </c>
      <c r="L498" s="289">
        <v>3344</v>
      </c>
      <c r="M498" s="289">
        <v>0.29938999999999999</v>
      </c>
    </row>
    <row r="499" spans="1:13">
      <c r="A499" s="268">
        <v>489</v>
      </c>
      <c r="B499" s="245" t="s">
        <v>562</v>
      </c>
      <c r="C499" s="289">
        <v>649.5</v>
      </c>
      <c r="D499" s="289">
        <v>651.36666666666667</v>
      </c>
      <c r="E499" s="289">
        <v>643.68333333333339</v>
      </c>
      <c r="F499" s="289">
        <v>637.86666666666667</v>
      </c>
      <c r="G499" s="289">
        <v>630.18333333333339</v>
      </c>
      <c r="H499" s="289">
        <v>657.18333333333339</v>
      </c>
      <c r="I499" s="289">
        <v>664.86666666666656</v>
      </c>
      <c r="J499" s="289">
        <v>670.68333333333339</v>
      </c>
      <c r="K499" s="289">
        <v>659.05</v>
      </c>
      <c r="L499" s="289">
        <v>645.54999999999995</v>
      </c>
      <c r="M499" s="289">
        <v>0.13761999999999999</v>
      </c>
    </row>
    <row r="500" spans="1:13">
      <c r="A500" s="268">
        <v>490</v>
      </c>
      <c r="B500" s="245" t="s">
        <v>559</v>
      </c>
      <c r="C500" s="289">
        <v>108.95</v>
      </c>
      <c r="D500" s="289">
        <v>110.05</v>
      </c>
      <c r="E500" s="289">
        <v>107.25</v>
      </c>
      <c r="F500" s="289">
        <v>105.55</v>
      </c>
      <c r="G500" s="289">
        <v>102.75</v>
      </c>
      <c r="H500" s="289">
        <v>111.75</v>
      </c>
      <c r="I500" s="289">
        <v>114.54999999999998</v>
      </c>
      <c r="J500" s="289">
        <v>116.25</v>
      </c>
      <c r="K500" s="289">
        <v>112.85</v>
      </c>
      <c r="L500" s="289">
        <v>108.35</v>
      </c>
      <c r="M500" s="289">
        <v>1.4167799999999999</v>
      </c>
    </row>
    <row r="501" spans="1:13">
      <c r="A501" s="268">
        <v>491</v>
      </c>
      <c r="B501" s="245" t="s">
        <v>566</v>
      </c>
      <c r="C501" s="289">
        <v>6926.95</v>
      </c>
      <c r="D501" s="289">
        <v>6929.3500000000013</v>
      </c>
      <c r="E501" s="289">
        <v>6918.7000000000025</v>
      </c>
      <c r="F501" s="289">
        <v>6910.4500000000016</v>
      </c>
      <c r="G501" s="289">
        <v>6899.8000000000029</v>
      </c>
      <c r="H501" s="289">
        <v>6937.6000000000022</v>
      </c>
      <c r="I501" s="289">
        <v>6948.2500000000018</v>
      </c>
      <c r="J501" s="289">
        <v>6956.5000000000018</v>
      </c>
      <c r="K501" s="289">
        <v>6940</v>
      </c>
      <c r="L501" s="289">
        <v>6921.1</v>
      </c>
      <c r="M501" s="289">
        <v>5.6349999999999997E-2</v>
      </c>
    </row>
    <row r="502" spans="1:13">
      <c r="A502" s="268">
        <v>492</v>
      </c>
      <c r="B502" s="245" t="s">
        <v>567</v>
      </c>
      <c r="C502" s="289">
        <v>79.349999999999994</v>
      </c>
      <c r="D502" s="289">
        <v>80.566666666666663</v>
      </c>
      <c r="E502" s="289">
        <v>77.283333333333331</v>
      </c>
      <c r="F502" s="289">
        <v>75.216666666666669</v>
      </c>
      <c r="G502" s="289">
        <v>71.933333333333337</v>
      </c>
      <c r="H502" s="289">
        <v>82.633333333333326</v>
      </c>
      <c r="I502" s="289">
        <v>85.916666666666657</v>
      </c>
      <c r="J502" s="289">
        <v>87.98333333333332</v>
      </c>
      <c r="K502" s="289">
        <v>83.85</v>
      </c>
      <c r="L502" s="289">
        <v>78.5</v>
      </c>
      <c r="M502" s="289">
        <v>10.064120000000001</v>
      </c>
    </row>
    <row r="503" spans="1:13">
      <c r="A503" s="268">
        <v>493</v>
      </c>
      <c r="B503" s="245" t="s">
        <v>568</v>
      </c>
      <c r="C503" s="289">
        <v>32.75</v>
      </c>
      <c r="D503" s="289">
        <v>32.25</v>
      </c>
      <c r="E503" s="289">
        <v>31.75</v>
      </c>
      <c r="F503" s="289">
        <v>30.75</v>
      </c>
      <c r="G503" s="289">
        <v>30.25</v>
      </c>
      <c r="H503" s="289">
        <v>33.25</v>
      </c>
      <c r="I503" s="289">
        <v>33.75</v>
      </c>
      <c r="J503" s="289">
        <v>34.75</v>
      </c>
      <c r="K503" s="289">
        <v>32.75</v>
      </c>
      <c r="L503" s="289">
        <v>31.25</v>
      </c>
      <c r="M503" s="289">
        <v>5.2812599999999996</v>
      </c>
    </row>
    <row r="504" spans="1:13">
      <c r="A504" s="268">
        <v>494</v>
      </c>
      <c r="B504" s="245" t="s">
        <v>2852</v>
      </c>
      <c r="C504" s="289">
        <v>320</v>
      </c>
      <c r="D504" s="289">
        <v>317.58333333333331</v>
      </c>
      <c r="E504" s="289">
        <v>308.51666666666665</v>
      </c>
      <c r="F504" s="289">
        <v>297.03333333333336</v>
      </c>
      <c r="G504" s="289">
        <v>287.9666666666667</v>
      </c>
      <c r="H504" s="289">
        <v>329.06666666666661</v>
      </c>
      <c r="I504" s="289">
        <v>338.13333333333333</v>
      </c>
      <c r="J504" s="289">
        <v>349.61666666666656</v>
      </c>
      <c r="K504" s="289">
        <v>326.64999999999998</v>
      </c>
      <c r="L504" s="289">
        <v>306.10000000000002</v>
      </c>
      <c r="M504" s="289">
        <v>4.1688799999999997</v>
      </c>
    </row>
    <row r="505" spans="1:13">
      <c r="A505" s="268">
        <v>495</v>
      </c>
      <c r="B505" s="245" t="s">
        <v>569</v>
      </c>
      <c r="C505" s="289">
        <v>2191.6</v>
      </c>
      <c r="D505" s="289">
        <v>2185.5500000000002</v>
      </c>
      <c r="E505" s="289">
        <v>2171.1000000000004</v>
      </c>
      <c r="F505" s="289">
        <v>2150.6000000000004</v>
      </c>
      <c r="G505" s="289">
        <v>2136.1500000000005</v>
      </c>
      <c r="H505" s="289">
        <v>2206.0500000000002</v>
      </c>
      <c r="I505" s="289">
        <v>2220.5</v>
      </c>
      <c r="J505" s="289">
        <v>2241</v>
      </c>
      <c r="K505" s="289">
        <v>2200</v>
      </c>
      <c r="L505" s="289">
        <v>2165.0500000000002</v>
      </c>
      <c r="M505" s="289">
        <v>0.22922999999999999</v>
      </c>
    </row>
    <row r="506" spans="1:13">
      <c r="A506" s="268">
        <v>496</v>
      </c>
      <c r="B506" s="245" t="s">
        <v>200</v>
      </c>
      <c r="C506" s="289">
        <v>262.75</v>
      </c>
      <c r="D506" s="289">
        <v>255.48333333333335</v>
      </c>
      <c r="E506" s="289">
        <v>242.26666666666671</v>
      </c>
      <c r="F506" s="289">
        <v>221.78333333333336</v>
      </c>
      <c r="G506" s="289">
        <v>208.56666666666672</v>
      </c>
      <c r="H506" s="289">
        <v>275.9666666666667</v>
      </c>
      <c r="I506" s="289">
        <v>289.18333333333339</v>
      </c>
      <c r="J506" s="289">
        <v>309.66666666666669</v>
      </c>
      <c r="K506" s="289">
        <v>268.7</v>
      </c>
      <c r="L506" s="289">
        <v>235</v>
      </c>
      <c r="M506" s="289">
        <v>1303.6769300000001</v>
      </c>
    </row>
    <row r="507" spans="1:13">
      <c r="A507" s="268">
        <v>497</v>
      </c>
      <c r="B507" s="245" t="s">
        <v>570</v>
      </c>
      <c r="C507" s="289">
        <v>243.3</v>
      </c>
      <c r="D507" s="289">
        <v>244.41666666666666</v>
      </c>
      <c r="E507" s="289">
        <v>237.88333333333333</v>
      </c>
      <c r="F507" s="289">
        <v>232.46666666666667</v>
      </c>
      <c r="G507" s="289">
        <v>225.93333333333334</v>
      </c>
      <c r="H507" s="289">
        <v>249.83333333333331</v>
      </c>
      <c r="I507" s="289">
        <v>256.36666666666667</v>
      </c>
      <c r="J507" s="289">
        <v>261.7833333333333</v>
      </c>
      <c r="K507" s="289">
        <v>250.95</v>
      </c>
      <c r="L507" s="289">
        <v>239</v>
      </c>
      <c r="M507" s="289">
        <v>5.1664500000000002</v>
      </c>
    </row>
    <row r="508" spans="1:13">
      <c r="A508" s="268">
        <v>498</v>
      </c>
      <c r="B508" s="245" t="s">
        <v>201</v>
      </c>
      <c r="C508" s="289">
        <v>20.45</v>
      </c>
      <c r="D508" s="289">
        <v>20.916666666666668</v>
      </c>
      <c r="E508" s="289">
        <v>19.833333333333336</v>
      </c>
      <c r="F508" s="289">
        <v>19.216666666666669</v>
      </c>
      <c r="G508" s="289">
        <v>18.133333333333336</v>
      </c>
      <c r="H508" s="289">
        <v>21.533333333333335</v>
      </c>
      <c r="I508" s="289">
        <v>22.616666666666671</v>
      </c>
      <c r="J508" s="289">
        <v>23.233333333333334</v>
      </c>
      <c r="K508" s="289">
        <v>22</v>
      </c>
      <c r="L508" s="289">
        <v>20.3</v>
      </c>
      <c r="M508" s="289">
        <v>432.66944000000001</v>
      </c>
    </row>
    <row r="509" spans="1:13">
      <c r="A509" s="268">
        <v>499</v>
      </c>
      <c r="B509" s="245" t="s">
        <v>202</v>
      </c>
      <c r="C509" s="289">
        <v>160.25</v>
      </c>
      <c r="D509" s="289">
        <v>162.48333333333335</v>
      </c>
      <c r="E509" s="289">
        <v>156.16666666666669</v>
      </c>
      <c r="F509" s="289">
        <v>152.08333333333334</v>
      </c>
      <c r="G509" s="289">
        <v>145.76666666666668</v>
      </c>
      <c r="H509" s="289">
        <v>166.56666666666669</v>
      </c>
      <c r="I509" s="289">
        <v>172.88333333333335</v>
      </c>
      <c r="J509" s="289">
        <v>176.9666666666667</v>
      </c>
      <c r="K509" s="289">
        <v>168.8</v>
      </c>
      <c r="L509" s="289">
        <v>158.4</v>
      </c>
      <c r="M509" s="289">
        <v>236.6584</v>
      </c>
    </row>
    <row r="510" spans="1:13">
      <c r="A510" s="268">
        <v>500</v>
      </c>
      <c r="B510" s="245" t="s">
        <v>571</v>
      </c>
      <c r="C510" s="289">
        <v>131.69999999999999</v>
      </c>
      <c r="D510" s="289">
        <v>131.25</v>
      </c>
      <c r="E510" s="289">
        <v>123.5</v>
      </c>
      <c r="F510" s="289">
        <v>115.3</v>
      </c>
      <c r="G510" s="289">
        <v>107.55</v>
      </c>
      <c r="H510" s="289">
        <v>139.44999999999999</v>
      </c>
      <c r="I510" s="289">
        <v>147.19999999999999</v>
      </c>
      <c r="J510" s="289">
        <v>155.4</v>
      </c>
      <c r="K510" s="289">
        <v>139</v>
      </c>
      <c r="L510" s="289">
        <v>123.05</v>
      </c>
      <c r="M510" s="289">
        <v>9.2864400000000007</v>
      </c>
    </row>
    <row r="511" spans="1:13">
      <c r="A511" s="268">
        <v>501</v>
      </c>
      <c r="B511" s="245" t="s">
        <v>572</v>
      </c>
      <c r="C511" s="289">
        <v>1369.9</v>
      </c>
      <c r="D511" s="289">
        <v>1364.3</v>
      </c>
      <c r="E511" s="289">
        <v>1348.6</v>
      </c>
      <c r="F511" s="289">
        <v>1327.3</v>
      </c>
      <c r="G511" s="289">
        <v>1311.6</v>
      </c>
      <c r="H511" s="289">
        <v>1385.6</v>
      </c>
      <c r="I511" s="289">
        <v>1401.3000000000002</v>
      </c>
      <c r="J511" s="289">
        <v>1422.6</v>
      </c>
      <c r="K511" s="289">
        <v>1380</v>
      </c>
      <c r="L511" s="289">
        <v>1343</v>
      </c>
      <c r="M511" s="289">
        <v>0.48110999999999998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0"/>
      <c r="B5" s="580"/>
      <c r="C5" s="581"/>
      <c r="D5" s="58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2" t="s">
        <v>574</v>
      </c>
      <c r="C7" s="582"/>
      <c r="D7" s="262">
        <f>Main!B10</f>
        <v>44028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44027</v>
      </c>
      <c r="B10" s="267">
        <v>539661</v>
      </c>
      <c r="C10" s="268" t="s">
        <v>3757</v>
      </c>
      <c r="D10" s="268" t="s">
        <v>3758</v>
      </c>
      <c r="E10" s="268" t="s">
        <v>583</v>
      </c>
      <c r="F10" s="386">
        <v>17000</v>
      </c>
      <c r="G10" s="267">
        <v>17.79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44027</v>
      </c>
      <c r="B11" s="267">
        <v>541865</v>
      </c>
      <c r="C11" s="268" t="s">
        <v>3759</v>
      </c>
      <c r="D11" s="268" t="s">
        <v>3760</v>
      </c>
      <c r="E11" s="268" t="s">
        <v>584</v>
      </c>
      <c r="F11" s="386">
        <v>84000</v>
      </c>
      <c r="G11" s="267">
        <v>34.1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44027</v>
      </c>
      <c r="B12" s="267">
        <v>541865</v>
      </c>
      <c r="C12" s="268" t="s">
        <v>3759</v>
      </c>
      <c r="D12" s="268" t="s">
        <v>3761</v>
      </c>
      <c r="E12" s="268" t="s">
        <v>583</v>
      </c>
      <c r="F12" s="386">
        <v>80000</v>
      </c>
      <c r="G12" s="267">
        <v>34.1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44027</v>
      </c>
      <c r="B13" s="267">
        <v>500102</v>
      </c>
      <c r="C13" s="268" t="s">
        <v>3218</v>
      </c>
      <c r="D13" s="268" t="s">
        <v>3739</v>
      </c>
      <c r="E13" s="268" t="s">
        <v>584</v>
      </c>
      <c r="F13" s="386">
        <v>128052000</v>
      </c>
      <c r="G13" s="267">
        <v>1.46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44027</v>
      </c>
      <c r="B14" s="267">
        <v>500102</v>
      </c>
      <c r="C14" s="268" t="s">
        <v>3218</v>
      </c>
      <c r="D14" s="268" t="s">
        <v>3762</v>
      </c>
      <c r="E14" s="268" t="s">
        <v>583</v>
      </c>
      <c r="F14" s="386">
        <v>128052000</v>
      </c>
      <c r="G14" s="267">
        <v>1.46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44027</v>
      </c>
      <c r="B15" s="267">
        <v>542934</v>
      </c>
      <c r="C15" s="268" t="s">
        <v>3710</v>
      </c>
      <c r="D15" s="268" t="s">
        <v>3763</v>
      </c>
      <c r="E15" s="268" t="s">
        <v>583</v>
      </c>
      <c r="F15" s="386">
        <v>50000</v>
      </c>
      <c r="G15" s="267">
        <v>50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44027</v>
      </c>
      <c r="B16" s="267">
        <v>542934</v>
      </c>
      <c r="C16" s="268" t="s">
        <v>3710</v>
      </c>
      <c r="D16" s="268" t="s">
        <v>3764</v>
      </c>
      <c r="E16" s="268" t="s">
        <v>584</v>
      </c>
      <c r="F16" s="386">
        <v>118000</v>
      </c>
      <c r="G16" s="267">
        <v>50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44027</v>
      </c>
      <c r="B17" s="267">
        <v>540654</v>
      </c>
      <c r="C17" s="268" t="s">
        <v>3765</v>
      </c>
      <c r="D17" s="268" t="s">
        <v>3766</v>
      </c>
      <c r="E17" s="268" t="s">
        <v>584</v>
      </c>
      <c r="F17" s="386">
        <v>257868</v>
      </c>
      <c r="G17" s="267">
        <v>70.62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44027</v>
      </c>
      <c r="B18" s="267">
        <v>512217</v>
      </c>
      <c r="C18" s="268" t="s">
        <v>3767</v>
      </c>
      <c r="D18" s="268" t="s">
        <v>3768</v>
      </c>
      <c r="E18" s="268" t="s">
        <v>583</v>
      </c>
      <c r="F18" s="386">
        <v>1</v>
      </c>
      <c r="G18" s="267">
        <v>13.29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44027</v>
      </c>
      <c r="B19" s="267">
        <v>512217</v>
      </c>
      <c r="C19" s="268" t="s">
        <v>3767</v>
      </c>
      <c r="D19" s="268" t="s">
        <v>3768</v>
      </c>
      <c r="E19" s="268" t="s">
        <v>584</v>
      </c>
      <c r="F19" s="386">
        <v>54402</v>
      </c>
      <c r="G19" s="267">
        <v>12.85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44027</v>
      </c>
      <c r="B20" s="267">
        <v>539222</v>
      </c>
      <c r="C20" s="268" t="s">
        <v>3769</v>
      </c>
      <c r="D20" s="268" t="s">
        <v>3770</v>
      </c>
      <c r="E20" s="268" t="s">
        <v>583</v>
      </c>
      <c r="F20" s="386">
        <v>40000</v>
      </c>
      <c r="G20" s="267">
        <v>28.21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44027</v>
      </c>
      <c r="B21" s="267">
        <v>539222</v>
      </c>
      <c r="C21" s="268" t="s">
        <v>3769</v>
      </c>
      <c r="D21" s="268" t="s">
        <v>3770</v>
      </c>
      <c r="E21" s="268" t="s">
        <v>584</v>
      </c>
      <c r="F21" s="386">
        <v>15000</v>
      </c>
      <c r="G21" s="267">
        <v>28.43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44027</v>
      </c>
      <c r="B22" s="267" t="s">
        <v>117</v>
      </c>
      <c r="C22" s="268" t="s">
        <v>3728</v>
      </c>
      <c r="D22" s="268" t="s">
        <v>3635</v>
      </c>
      <c r="E22" s="268" t="s">
        <v>583</v>
      </c>
      <c r="F22" s="386">
        <v>2219976</v>
      </c>
      <c r="G22" s="267">
        <v>222.65</v>
      </c>
      <c r="H22" s="345" t="s">
        <v>2953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44027</v>
      </c>
      <c r="B23" s="267" t="s">
        <v>1634</v>
      </c>
      <c r="C23" s="268" t="s">
        <v>3771</v>
      </c>
      <c r="D23" s="268" t="s">
        <v>3772</v>
      </c>
      <c r="E23" s="268" t="s">
        <v>583</v>
      </c>
      <c r="F23" s="386">
        <v>206494</v>
      </c>
      <c r="G23" s="267">
        <v>29.91</v>
      </c>
      <c r="H23" s="345" t="s">
        <v>2953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44027</v>
      </c>
      <c r="B24" s="267" t="s">
        <v>3321</v>
      </c>
      <c r="C24" s="268" t="s">
        <v>3773</v>
      </c>
      <c r="D24" s="268" t="s">
        <v>3774</v>
      </c>
      <c r="E24" s="268" t="s">
        <v>583</v>
      </c>
      <c r="F24" s="386">
        <v>435000</v>
      </c>
      <c r="G24" s="267">
        <v>4.5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44027</v>
      </c>
      <c r="B25" s="267" t="s">
        <v>2325</v>
      </c>
      <c r="C25" s="268" t="s">
        <v>3729</v>
      </c>
      <c r="D25" s="268" t="s">
        <v>3711</v>
      </c>
      <c r="E25" s="268" t="s">
        <v>583</v>
      </c>
      <c r="F25" s="386">
        <v>88715</v>
      </c>
      <c r="G25" s="267">
        <v>453.02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44027</v>
      </c>
      <c r="B26" s="267" t="s">
        <v>2389</v>
      </c>
      <c r="C26" s="268" t="s">
        <v>3775</v>
      </c>
      <c r="D26" s="268" t="s">
        <v>3776</v>
      </c>
      <c r="E26" s="268" t="s">
        <v>583</v>
      </c>
      <c r="F26" s="386">
        <v>450137</v>
      </c>
      <c r="G26" s="267">
        <v>19.809999999999999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44027</v>
      </c>
      <c r="B27" s="267" t="s">
        <v>194</v>
      </c>
      <c r="C27" s="268" t="s">
        <v>3777</v>
      </c>
      <c r="D27" s="268" t="s">
        <v>3778</v>
      </c>
      <c r="E27" s="268" t="s">
        <v>583</v>
      </c>
      <c r="F27" s="386">
        <v>978890</v>
      </c>
      <c r="G27" s="267">
        <v>255.97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44027</v>
      </c>
      <c r="B28" s="267" t="s">
        <v>3779</v>
      </c>
      <c r="C28" s="268" t="s">
        <v>3780</v>
      </c>
      <c r="D28" s="268" t="s">
        <v>3781</v>
      </c>
      <c r="E28" s="268" t="s">
        <v>584</v>
      </c>
      <c r="F28" s="386">
        <v>54000</v>
      </c>
      <c r="G28" s="267">
        <v>32.03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44027</v>
      </c>
      <c r="B29" s="267" t="s">
        <v>117</v>
      </c>
      <c r="C29" s="268" t="s">
        <v>3728</v>
      </c>
      <c r="D29" s="268" t="s">
        <v>3635</v>
      </c>
      <c r="E29" s="268" t="s">
        <v>584</v>
      </c>
      <c r="F29" s="386">
        <v>2158421</v>
      </c>
      <c r="G29" s="267">
        <v>223.17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44027</v>
      </c>
      <c r="B30" s="267" t="s">
        <v>1634</v>
      </c>
      <c r="C30" s="268" t="s">
        <v>3771</v>
      </c>
      <c r="D30" s="268" t="s">
        <v>3772</v>
      </c>
      <c r="E30" s="268" t="s">
        <v>584</v>
      </c>
      <c r="F30" s="386">
        <v>176494</v>
      </c>
      <c r="G30" s="267">
        <v>30.85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44027</v>
      </c>
      <c r="B31" s="267" t="s">
        <v>3321</v>
      </c>
      <c r="C31" s="268" t="s">
        <v>3773</v>
      </c>
      <c r="D31" s="268" t="s">
        <v>3782</v>
      </c>
      <c r="E31" s="268" t="s">
        <v>584</v>
      </c>
      <c r="F31" s="386">
        <v>436895</v>
      </c>
      <c r="G31" s="267">
        <v>4.5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44027</v>
      </c>
      <c r="B32" s="267" t="s">
        <v>2325</v>
      </c>
      <c r="C32" s="268" t="s">
        <v>3729</v>
      </c>
      <c r="D32" s="268" t="s">
        <v>3711</v>
      </c>
      <c r="E32" s="268" t="s">
        <v>584</v>
      </c>
      <c r="F32" s="386">
        <v>88715</v>
      </c>
      <c r="G32" s="267">
        <v>452.76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44027</v>
      </c>
      <c r="B33" s="267" t="s">
        <v>2389</v>
      </c>
      <c r="C33" s="268" t="s">
        <v>3775</v>
      </c>
      <c r="D33" s="268" t="s">
        <v>3776</v>
      </c>
      <c r="E33" s="268" t="s">
        <v>584</v>
      </c>
      <c r="F33" s="386">
        <v>450137</v>
      </c>
      <c r="G33" s="267">
        <v>20.32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44027</v>
      </c>
      <c r="B34" s="267" t="s">
        <v>194</v>
      </c>
      <c r="C34" s="268" t="s">
        <v>3777</v>
      </c>
      <c r="D34" s="268" t="s">
        <v>3778</v>
      </c>
      <c r="E34" s="268" t="s">
        <v>584</v>
      </c>
      <c r="F34" s="386">
        <v>955890</v>
      </c>
      <c r="G34" s="267">
        <v>255.89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B35" s="267"/>
      <c r="C35" s="268"/>
      <c r="D35" s="268"/>
      <c r="E35" s="268"/>
      <c r="F35" s="386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B36" s="267"/>
      <c r="C36" s="268"/>
      <c r="D36" s="268"/>
      <c r="E36" s="268"/>
      <c r="F36" s="386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B37" s="267"/>
      <c r="C37" s="268"/>
      <c r="D37" s="268"/>
      <c r="E37" s="268"/>
      <c r="F37" s="386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6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6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6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6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6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6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6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6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6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6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6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6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6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6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6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6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6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6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6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6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6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6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6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6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6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6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6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6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6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6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6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6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6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6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6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6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6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6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6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6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6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6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6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6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6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6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6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6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6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6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6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6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6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6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6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6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6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6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6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6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6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6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6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6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6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6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6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6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6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6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6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6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6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6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6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6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6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6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6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6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6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6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6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6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6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6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6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6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6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6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6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6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6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6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6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6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6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6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6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6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6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6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6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6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6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6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6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6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6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6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6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6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6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6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6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6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6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6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6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6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6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6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6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6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6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6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6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6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6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6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6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6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6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6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6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6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6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6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6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6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6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6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6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6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6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6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6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6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6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6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6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6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6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6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6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6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6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6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6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6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6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6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6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6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6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6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6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6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6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6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6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6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6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6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6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6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6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6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6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6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6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6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6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6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6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6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6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6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6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6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6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6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6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6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6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6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6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6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6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6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6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6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6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6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6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6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6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6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6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6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6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6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6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6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6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6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6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6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6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6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6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6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6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6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6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6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6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6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6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6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6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6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6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6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6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6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6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6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6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6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6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6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6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6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6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6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6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6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6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6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6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6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6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6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6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6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6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6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6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6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6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6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6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6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6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6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6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6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6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6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6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6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6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6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6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6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6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6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6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6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6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6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6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6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6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6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6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6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6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6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6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6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6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6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6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6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6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6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6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6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6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6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6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6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6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6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6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6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6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6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6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6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6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6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6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6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6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6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6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6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6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6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6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6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6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6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6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6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6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6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6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1"/>
  <sheetViews>
    <sheetView zoomScale="76" zoomScaleNormal="85" workbookViewId="0">
      <selection activeCell="M63" sqref="M6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3730</v>
      </c>
      <c r="M9" s="63" t="s">
        <v>3712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40" customFormat="1" ht="14.25">
      <c r="A10" s="495">
        <v>1</v>
      </c>
      <c r="B10" s="487">
        <v>43980</v>
      </c>
      <c r="C10" s="496"/>
      <c r="D10" s="497" t="s">
        <v>3630</v>
      </c>
      <c r="E10" s="498" t="s">
        <v>601</v>
      </c>
      <c r="F10" s="498">
        <v>9900</v>
      </c>
      <c r="G10" s="499">
        <v>9400</v>
      </c>
      <c r="H10" s="498">
        <v>10440</v>
      </c>
      <c r="I10" s="500" t="s">
        <v>3631</v>
      </c>
      <c r="J10" s="485" t="s">
        <v>3697</v>
      </c>
      <c r="K10" s="485">
        <f t="shared" ref="K10:K11" si="0">H10-F10</f>
        <v>540</v>
      </c>
      <c r="L10" s="525">
        <f>(F10*-0.8)/100</f>
        <v>-79.2</v>
      </c>
      <c r="M10" s="492">
        <f>(K10+L10)/F10</f>
        <v>4.654545454545455E-2</v>
      </c>
      <c r="N10" s="493" t="s">
        <v>600</v>
      </c>
      <c r="O10" s="494">
        <v>44020</v>
      </c>
      <c r="Q10" s="441"/>
      <c r="R10" s="442" t="s">
        <v>603</v>
      </c>
      <c r="S10" s="441"/>
      <c r="T10" s="441"/>
      <c r="U10" s="441"/>
      <c r="V10" s="441"/>
      <c r="W10" s="441"/>
      <c r="X10" s="441"/>
      <c r="Y10" s="441"/>
      <c r="Z10" s="441"/>
      <c r="AA10" s="441"/>
      <c r="AB10" s="441"/>
    </row>
    <row r="11" spans="1:28" s="440" customFormat="1" ht="14.25">
      <c r="A11" s="495">
        <v>2</v>
      </c>
      <c r="B11" s="487">
        <v>43990</v>
      </c>
      <c r="C11" s="496"/>
      <c r="D11" s="497" t="s">
        <v>3634</v>
      </c>
      <c r="E11" s="498" t="s">
        <v>601</v>
      </c>
      <c r="F11" s="498">
        <v>229</v>
      </c>
      <c r="G11" s="499">
        <v>217</v>
      </c>
      <c r="H11" s="498">
        <v>241.5</v>
      </c>
      <c r="I11" s="500" t="s">
        <v>3629</v>
      </c>
      <c r="J11" s="485" t="s">
        <v>3666</v>
      </c>
      <c r="K11" s="485">
        <f t="shared" si="0"/>
        <v>12.5</v>
      </c>
      <c r="L11" s="525">
        <f t="shared" ref="L11:L30" si="1">(F11*-0.8)/100</f>
        <v>-1.8320000000000001</v>
      </c>
      <c r="M11" s="492">
        <f t="shared" ref="M11:M30" si="2">(K11+L11)/F11</f>
        <v>4.6585152838427943E-2</v>
      </c>
      <c r="N11" s="493" t="s">
        <v>600</v>
      </c>
      <c r="O11" s="494">
        <v>44015</v>
      </c>
      <c r="Q11" s="441"/>
      <c r="R11" s="442" t="s">
        <v>3187</v>
      </c>
      <c r="S11" s="441"/>
      <c r="T11" s="441"/>
      <c r="U11" s="441"/>
      <c r="V11" s="441"/>
      <c r="W11" s="441"/>
      <c r="X11" s="441"/>
      <c r="Y11" s="441"/>
      <c r="Z11" s="441"/>
      <c r="AA11" s="441"/>
      <c r="AB11" s="441"/>
    </row>
    <row r="12" spans="1:28" s="440" customFormat="1" ht="14.25">
      <c r="A12" s="495">
        <v>3</v>
      </c>
      <c r="B12" s="487">
        <v>44001</v>
      </c>
      <c r="C12" s="496"/>
      <c r="D12" s="497" t="s">
        <v>98</v>
      </c>
      <c r="E12" s="498" t="s">
        <v>601</v>
      </c>
      <c r="F12" s="490">
        <v>150</v>
      </c>
      <c r="G12" s="498">
        <v>140</v>
      </c>
      <c r="H12" s="498">
        <v>159</v>
      </c>
      <c r="I12" s="500" t="s">
        <v>3636</v>
      </c>
      <c r="J12" s="485" t="s">
        <v>3406</v>
      </c>
      <c r="K12" s="485">
        <f t="shared" ref="K12" si="3">H12-F12</f>
        <v>9</v>
      </c>
      <c r="L12" s="525">
        <f t="shared" si="1"/>
        <v>-1.2</v>
      </c>
      <c r="M12" s="492">
        <f t="shared" si="2"/>
        <v>5.1999999999999998E-2</v>
      </c>
      <c r="N12" s="493" t="s">
        <v>600</v>
      </c>
      <c r="O12" s="494">
        <v>44019</v>
      </c>
      <c r="Q12" s="441"/>
      <c r="R12" s="442" t="s">
        <v>3187</v>
      </c>
      <c r="S12" s="441"/>
      <c r="T12" s="441"/>
      <c r="U12" s="441"/>
      <c r="V12" s="441"/>
      <c r="W12" s="441"/>
      <c r="X12" s="441"/>
      <c r="Y12" s="441"/>
      <c r="Z12" s="441"/>
      <c r="AA12" s="441"/>
      <c r="AB12" s="441"/>
    </row>
    <row r="13" spans="1:28" s="440" customFormat="1" ht="14.25">
      <c r="A13" s="495">
        <v>4</v>
      </c>
      <c r="B13" s="487">
        <v>44004</v>
      </c>
      <c r="C13" s="496"/>
      <c r="D13" s="497" t="s">
        <v>76</v>
      </c>
      <c r="E13" s="498" t="s">
        <v>601</v>
      </c>
      <c r="F13" s="498">
        <v>358.5</v>
      </c>
      <c r="G13" s="499">
        <v>335</v>
      </c>
      <c r="H13" s="498">
        <v>378.5</v>
      </c>
      <c r="I13" s="500" t="s">
        <v>3637</v>
      </c>
      <c r="J13" s="485" t="s">
        <v>3665</v>
      </c>
      <c r="K13" s="485">
        <f t="shared" ref="K13" si="4">H13-F13</f>
        <v>20</v>
      </c>
      <c r="L13" s="525">
        <f t="shared" si="1"/>
        <v>-2.8680000000000003</v>
      </c>
      <c r="M13" s="492">
        <f t="shared" si="2"/>
        <v>4.7788005578800551E-2</v>
      </c>
      <c r="N13" s="493" t="s">
        <v>600</v>
      </c>
      <c r="O13" s="494">
        <v>44015</v>
      </c>
      <c r="Q13" s="441"/>
      <c r="R13" s="442" t="s">
        <v>3187</v>
      </c>
      <c r="S13" s="441"/>
      <c r="T13" s="441"/>
      <c r="U13" s="441"/>
      <c r="V13" s="441"/>
      <c r="W13" s="441"/>
      <c r="X13" s="441"/>
      <c r="Y13" s="441"/>
      <c r="Z13" s="441"/>
      <c r="AA13" s="441"/>
      <c r="AB13" s="441"/>
    </row>
    <row r="14" spans="1:28" s="440" customFormat="1" ht="14.25">
      <c r="A14" s="474">
        <v>5</v>
      </c>
      <c r="B14" s="467">
        <v>44007</v>
      </c>
      <c r="C14" s="475"/>
      <c r="D14" s="476" t="s">
        <v>91</v>
      </c>
      <c r="E14" s="477" t="s">
        <v>601</v>
      </c>
      <c r="F14" s="477">
        <v>2340</v>
      </c>
      <c r="G14" s="478">
        <v>2200</v>
      </c>
      <c r="H14" s="477">
        <v>2195</v>
      </c>
      <c r="I14" s="479" t="s">
        <v>3632</v>
      </c>
      <c r="J14" s="453" t="s">
        <v>3654</v>
      </c>
      <c r="K14" s="453">
        <f t="shared" ref="K14:K15" si="5">H14-F14</f>
        <v>-145</v>
      </c>
      <c r="L14" s="526">
        <f t="shared" si="1"/>
        <v>-18.72</v>
      </c>
      <c r="M14" s="454">
        <f t="shared" si="2"/>
        <v>-6.9965811965811961E-2</v>
      </c>
      <c r="N14" s="468" t="s">
        <v>664</v>
      </c>
      <c r="O14" s="455">
        <v>44014</v>
      </c>
      <c r="Q14" s="441"/>
      <c r="R14" s="442" t="s">
        <v>3187</v>
      </c>
      <c r="S14" s="441"/>
      <c r="T14" s="441"/>
      <c r="U14" s="441"/>
      <c r="V14" s="441"/>
      <c r="W14" s="441"/>
      <c r="X14" s="441"/>
      <c r="Y14" s="441"/>
      <c r="Z14" s="441"/>
      <c r="AA14" s="441"/>
      <c r="AB14" s="441"/>
    </row>
    <row r="15" spans="1:28" s="440" customFormat="1" ht="14.25">
      <c r="A15" s="495">
        <v>6</v>
      </c>
      <c r="B15" s="487">
        <v>44007</v>
      </c>
      <c r="C15" s="496"/>
      <c r="D15" s="497" t="s">
        <v>41</v>
      </c>
      <c r="E15" s="498" t="s">
        <v>601</v>
      </c>
      <c r="F15" s="498">
        <v>342.5</v>
      </c>
      <c r="G15" s="499">
        <v>322</v>
      </c>
      <c r="H15" s="498">
        <v>365</v>
      </c>
      <c r="I15" s="500">
        <v>380</v>
      </c>
      <c r="J15" s="485" t="s">
        <v>3667</v>
      </c>
      <c r="K15" s="485">
        <f t="shared" si="5"/>
        <v>22.5</v>
      </c>
      <c r="L15" s="525">
        <f t="shared" si="1"/>
        <v>-2.74</v>
      </c>
      <c r="M15" s="492">
        <f t="shared" si="2"/>
        <v>5.7693430656934303E-2</v>
      </c>
      <c r="N15" s="493" t="s">
        <v>600</v>
      </c>
      <c r="O15" s="494">
        <v>44015</v>
      </c>
      <c r="Q15" s="441"/>
      <c r="R15" s="442" t="s">
        <v>3187</v>
      </c>
      <c r="S15" s="441"/>
      <c r="T15" s="441"/>
      <c r="U15" s="441"/>
      <c r="V15" s="441"/>
      <c r="W15" s="441"/>
      <c r="X15" s="441"/>
      <c r="Y15" s="441"/>
      <c r="Z15" s="441"/>
      <c r="AA15" s="441"/>
      <c r="AB15" s="441"/>
    </row>
    <row r="16" spans="1:28" s="440" customFormat="1" ht="14.25">
      <c r="A16" s="474">
        <v>7</v>
      </c>
      <c r="B16" s="467">
        <v>44008</v>
      </c>
      <c r="C16" s="475"/>
      <c r="D16" s="476" t="s">
        <v>3641</v>
      </c>
      <c r="E16" s="477" t="s">
        <v>3628</v>
      </c>
      <c r="F16" s="477">
        <v>1245</v>
      </c>
      <c r="G16" s="478">
        <v>1310</v>
      </c>
      <c r="H16" s="477">
        <v>1310</v>
      </c>
      <c r="I16" s="479" t="s">
        <v>3642</v>
      </c>
      <c r="J16" s="453" t="s">
        <v>3673</v>
      </c>
      <c r="K16" s="453">
        <f>F16-H16</f>
        <v>-65</v>
      </c>
      <c r="L16" s="526">
        <f t="shared" si="1"/>
        <v>-9.9600000000000009</v>
      </c>
      <c r="M16" s="454">
        <f t="shared" si="2"/>
        <v>-6.0208835341365466E-2</v>
      </c>
      <c r="N16" s="468" t="s">
        <v>664</v>
      </c>
      <c r="O16" s="455">
        <v>44015</v>
      </c>
      <c r="Q16" s="441"/>
      <c r="R16" s="442" t="s">
        <v>603</v>
      </c>
      <c r="S16" s="441"/>
      <c r="T16" s="441"/>
      <c r="U16" s="441"/>
      <c r="V16" s="441"/>
      <c r="W16" s="441"/>
      <c r="X16" s="441"/>
      <c r="Y16" s="441"/>
      <c r="Z16" s="441"/>
      <c r="AA16" s="441"/>
      <c r="AB16" s="441"/>
    </row>
    <row r="17" spans="1:28" s="440" customFormat="1" ht="14.25">
      <c r="A17" s="495">
        <v>8</v>
      </c>
      <c r="B17" s="487">
        <v>44008</v>
      </c>
      <c r="C17" s="496"/>
      <c r="D17" s="497" t="s">
        <v>338</v>
      </c>
      <c r="E17" s="498" t="s">
        <v>601</v>
      </c>
      <c r="F17" s="490">
        <v>277</v>
      </c>
      <c r="G17" s="498">
        <v>261</v>
      </c>
      <c r="H17" s="498">
        <v>296</v>
      </c>
      <c r="I17" s="500" t="s">
        <v>3633</v>
      </c>
      <c r="J17" s="485" t="s">
        <v>3683</v>
      </c>
      <c r="K17" s="485">
        <f t="shared" ref="K17" si="6">H17-F17</f>
        <v>19</v>
      </c>
      <c r="L17" s="525">
        <f t="shared" si="1"/>
        <v>-2.2160000000000002</v>
      </c>
      <c r="M17" s="492">
        <f t="shared" si="2"/>
        <v>6.0592057761732848E-2</v>
      </c>
      <c r="N17" s="493" t="s">
        <v>600</v>
      </c>
      <c r="O17" s="494">
        <v>44019</v>
      </c>
      <c r="Q17" s="441"/>
      <c r="R17" s="442" t="s">
        <v>3187</v>
      </c>
      <c r="S17" s="441"/>
      <c r="T17" s="441"/>
      <c r="U17" s="441"/>
      <c r="V17" s="441"/>
      <c r="W17" s="441"/>
      <c r="X17" s="441"/>
      <c r="Y17" s="441"/>
      <c r="Z17" s="441"/>
      <c r="AA17" s="441"/>
      <c r="AB17" s="441"/>
    </row>
    <row r="18" spans="1:28" s="440" customFormat="1" ht="14.25">
      <c r="A18" s="495">
        <v>9</v>
      </c>
      <c r="B18" s="487">
        <v>44008</v>
      </c>
      <c r="C18" s="496"/>
      <c r="D18" s="497" t="s">
        <v>248</v>
      </c>
      <c r="E18" s="498" t="s">
        <v>601</v>
      </c>
      <c r="F18" s="498">
        <v>863</v>
      </c>
      <c r="G18" s="499">
        <v>815</v>
      </c>
      <c r="H18" s="498">
        <v>898.5</v>
      </c>
      <c r="I18" s="500" t="s">
        <v>3643</v>
      </c>
      <c r="J18" s="485" t="s">
        <v>3698</v>
      </c>
      <c r="K18" s="485">
        <f t="shared" ref="K18" si="7">H18-F18</f>
        <v>35.5</v>
      </c>
      <c r="L18" s="525">
        <f t="shared" si="1"/>
        <v>-6.9040000000000008</v>
      </c>
      <c r="M18" s="492">
        <f t="shared" si="2"/>
        <v>3.3135573580533026E-2</v>
      </c>
      <c r="N18" s="493" t="s">
        <v>600</v>
      </c>
      <c r="O18" s="494">
        <v>44020</v>
      </c>
      <c r="Q18" s="441"/>
      <c r="R18" s="442" t="s">
        <v>603</v>
      </c>
      <c r="S18" s="441"/>
      <c r="T18" s="441"/>
      <c r="U18" s="441"/>
      <c r="V18" s="441"/>
      <c r="W18" s="441"/>
      <c r="X18" s="441"/>
      <c r="Y18" s="441"/>
      <c r="Z18" s="441"/>
      <c r="AA18" s="441"/>
      <c r="AB18" s="441"/>
    </row>
    <row r="19" spans="1:28" s="440" customFormat="1" ht="14.25">
      <c r="A19" s="456">
        <v>10</v>
      </c>
      <c r="B19" s="457">
        <v>44011</v>
      </c>
      <c r="C19" s="458"/>
      <c r="D19" s="459" t="s">
        <v>63</v>
      </c>
      <c r="E19" s="460" t="s">
        <v>601</v>
      </c>
      <c r="F19" s="461">
        <v>1300</v>
      </c>
      <c r="G19" s="460">
        <v>1235</v>
      </c>
      <c r="H19" s="460">
        <v>1346</v>
      </c>
      <c r="I19" s="462" t="s">
        <v>3646</v>
      </c>
      <c r="J19" s="463" t="s">
        <v>3674</v>
      </c>
      <c r="K19" s="463">
        <f t="shared" ref="K19" si="8">H19-F19</f>
        <v>46</v>
      </c>
      <c r="L19" s="463">
        <f t="shared" si="1"/>
        <v>-10.4</v>
      </c>
      <c r="M19" s="464">
        <f t="shared" si="2"/>
        <v>2.7384615384615386E-2</v>
      </c>
      <c r="N19" s="465" t="s">
        <v>600</v>
      </c>
      <c r="O19" s="466">
        <v>44018</v>
      </c>
      <c r="Q19" s="441"/>
      <c r="R19" s="442" t="s">
        <v>603</v>
      </c>
      <c r="S19" s="441"/>
      <c r="T19" s="441"/>
      <c r="U19" s="441"/>
      <c r="V19" s="441"/>
      <c r="W19" s="441"/>
      <c r="X19" s="441"/>
      <c r="Y19" s="441"/>
      <c r="Z19" s="441"/>
      <c r="AA19" s="441"/>
      <c r="AB19" s="441"/>
    </row>
    <row r="20" spans="1:28" s="440" customFormat="1" ht="14.25">
      <c r="A20" s="495">
        <v>11</v>
      </c>
      <c r="B20" s="487">
        <v>44012</v>
      </c>
      <c r="C20" s="497"/>
      <c r="D20" s="497" t="s">
        <v>197</v>
      </c>
      <c r="E20" s="498" t="s">
        <v>601</v>
      </c>
      <c r="F20" s="499">
        <v>426.5</v>
      </c>
      <c r="G20" s="498">
        <v>400</v>
      </c>
      <c r="H20" s="500">
        <v>452.5</v>
      </c>
      <c r="I20" s="495" t="s">
        <v>3647</v>
      </c>
      <c r="J20" s="487" t="s">
        <v>3672</v>
      </c>
      <c r="K20" s="485">
        <f t="shared" ref="K20" si="9">H20-F20</f>
        <v>26</v>
      </c>
      <c r="L20" s="525">
        <f t="shared" si="1"/>
        <v>-3.4120000000000004</v>
      </c>
      <c r="M20" s="492">
        <f t="shared" si="2"/>
        <v>5.2961313012895667E-2</v>
      </c>
      <c r="N20" s="498" t="s">
        <v>600</v>
      </c>
      <c r="O20" s="494">
        <v>44015</v>
      </c>
      <c r="Q20" s="441"/>
      <c r="R20" s="442" t="s">
        <v>3187</v>
      </c>
      <c r="S20" s="441"/>
      <c r="T20" s="441"/>
      <c r="U20" s="441"/>
      <c r="V20" s="441"/>
      <c r="W20" s="441"/>
      <c r="X20" s="441"/>
      <c r="Y20" s="441"/>
      <c r="Z20" s="441"/>
      <c r="AA20" s="441"/>
      <c r="AB20" s="441"/>
    </row>
    <row r="21" spans="1:28" s="440" customFormat="1" ht="14.25">
      <c r="A21" s="388">
        <v>12</v>
      </c>
      <c r="B21" s="417">
        <v>44014</v>
      </c>
      <c r="C21" s="433"/>
      <c r="D21" s="434" t="s">
        <v>136</v>
      </c>
      <c r="E21" s="435" t="s">
        <v>601</v>
      </c>
      <c r="F21" s="435" t="s">
        <v>3655</v>
      </c>
      <c r="G21" s="449">
        <v>874</v>
      </c>
      <c r="H21" s="435"/>
      <c r="I21" s="420" t="s">
        <v>3656</v>
      </c>
      <c r="J21" s="436" t="s">
        <v>602</v>
      </c>
      <c r="K21" s="436"/>
      <c r="L21" s="436"/>
      <c r="M21" s="436"/>
      <c r="N21" s="436"/>
      <c r="O21" s="438"/>
      <c r="Q21" s="441"/>
      <c r="R21" s="442" t="s">
        <v>603</v>
      </c>
      <c r="S21" s="441"/>
      <c r="T21" s="441"/>
      <c r="U21" s="441"/>
      <c r="V21" s="441"/>
      <c r="W21" s="441"/>
      <c r="X21" s="441"/>
      <c r="Y21" s="441"/>
      <c r="Z21" s="441"/>
      <c r="AA21" s="441"/>
      <c r="AB21" s="441"/>
    </row>
    <row r="22" spans="1:28" s="440" customFormat="1" ht="14.25">
      <c r="A22" s="388">
        <v>13</v>
      </c>
      <c r="B22" s="417">
        <v>44015</v>
      </c>
      <c r="C22" s="433"/>
      <c r="D22" s="434" t="s">
        <v>153</v>
      </c>
      <c r="E22" s="435" t="s">
        <v>601</v>
      </c>
      <c r="F22" s="435" t="s">
        <v>3668</v>
      </c>
      <c r="G22" s="449">
        <v>15900</v>
      </c>
      <c r="H22" s="435"/>
      <c r="I22" s="420" t="s">
        <v>3669</v>
      </c>
      <c r="J22" s="436" t="s">
        <v>602</v>
      </c>
      <c r="K22" s="436"/>
      <c r="L22" s="436"/>
      <c r="M22" s="436"/>
      <c r="N22" s="436"/>
      <c r="O22" s="438"/>
      <c r="Q22" s="441"/>
      <c r="R22" s="442" t="s">
        <v>3187</v>
      </c>
      <c r="S22" s="441"/>
      <c r="T22" s="441"/>
      <c r="U22" s="441"/>
      <c r="V22" s="441"/>
      <c r="W22" s="441"/>
      <c r="X22" s="441"/>
      <c r="Y22" s="441"/>
      <c r="Z22" s="441"/>
      <c r="AA22" s="441"/>
      <c r="AB22" s="441"/>
    </row>
    <row r="23" spans="1:28" s="440" customFormat="1" ht="14.25">
      <c r="A23" s="388">
        <v>14</v>
      </c>
      <c r="B23" s="417">
        <v>44018</v>
      </c>
      <c r="C23" s="433"/>
      <c r="D23" s="434" t="s">
        <v>76</v>
      </c>
      <c r="E23" s="435" t="s">
        <v>601</v>
      </c>
      <c r="F23" s="435" t="s">
        <v>3675</v>
      </c>
      <c r="G23" s="449">
        <v>344</v>
      </c>
      <c r="H23" s="435"/>
      <c r="I23" s="420" t="s">
        <v>3637</v>
      </c>
      <c r="J23" s="436" t="s">
        <v>602</v>
      </c>
      <c r="K23" s="436"/>
      <c r="L23" s="436"/>
      <c r="M23" s="436"/>
      <c r="N23" s="436"/>
      <c r="O23" s="438"/>
      <c r="Q23" s="441"/>
      <c r="R23" s="442" t="s">
        <v>3187</v>
      </c>
      <c r="S23" s="441"/>
      <c r="T23" s="441"/>
      <c r="U23" s="441"/>
      <c r="V23" s="441"/>
      <c r="W23" s="441"/>
      <c r="X23" s="441"/>
      <c r="Y23" s="441"/>
      <c r="Z23" s="441"/>
      <c r="AA23" s="441"/>
      <c r="AB23" s="441"/>
    </row>
    <row r="24" spans="1:28" s="440" customFormat="1" ht="14.25">
      <c r="A24" s="456">
        <v>15</v>
      </c>
      <c r="B24" s="457">
        <v>44018</v>
      </c>
      <c r="C24" s="458"/>
      <c r="D24" s="459" t="s">
        <v>301</v>
      </c>
      <c r="E24" s="460" t="s">
        <v>601</v>
      </c>
      <c r="F24" s="461">
        <v>1810</v>
      </c>
      <c r="G24" s="460">
        <v>1670</v>
      </c>
      <c r="H24" s="460">
        <v>1875</v>
      </c>
      <c r="I24" s="462" t="s">
        <v>3676</v>
      </c>
      <c r="J24" s="463" t="s">
        <v>3684</v>
      </c>
      <c r="K24" s="463">
        <f t="shared" ref="K24" si="10">H24-F24</f>
        <v>65</v>
      </c>
      <c r="L24" s="463">
        <f t="shared" si="1"/>
        <v>-14.48</v>
      </c>
      <c r="M24" s="464">
        <f t="shared" si="2"/>
        <v>2.791160220994475E-2</v>
      </c>
      <c r="N24" s="465" t="s">
        <v>600</v>
      </c>
      <c r="O24" s="466">
        <v>44019</v>
      </c>
      <c r="Q24" s="441"/>
      <c r="R24" s="442" t="s">
        <v>603</v>
      </c>
      <c r="S24" s="441"/>
      <c r="T24" s="441"/>
      <c r="U24" s="441"/>
      <c r="V24" s="441"/>
      <c r="W24" s="441"/>
      <c r="X24" s="441"/>
      <c r="Y24" s="441"/>
      <c r="Z24" s="441"/>
      <c r="AA24" s="441"/>
      <c r="AB24" s="441"/>
    </row>
    <row r="25" spans="1:28" s="440" customFormat="1" ht="14.25">
      <c r="A25" s="456">
        <v>16</v>
      </c>
      <c r="B25" s="457">
        <v>44018</v>
      </c>
      <c r="C25" s="458"/>
      <c r="D25" s="459" t="s">
        <v>565</v>
      </c>
      <c r="E25" s="460" t="s">
        <v>601</v>
      </c>
      <c r="F25" s="461">
        <v>1000</v>
      </c>
      <c r="G25" s="460">
        <v>935</v>
      </c>
      <c r="H25" s="460">
        <v>1040</v>
      </c>
      <c r="I25" s="462" t="s">
        <v>3677</v>
      </c>
      <c r="J25" s="463" t="s">
        <v>3687</v>
      </c>
      <c r="K25" s="463">
        <f t="shared" ref="K25" si="11">H25-F25</f>
        <v>40</v>
      </c>
      <c r="L25" s="463">
        <f t="shared" si="1"/>
        <v>-8</v>
      </c>
      <c r="M25" s="464">
        <f t="shared" si="2"/>
        <v>3.2000000000000001E-2</v>
      </c>
      <c r="N25" s="465" t="s">
        <v>600</v>
      </c>
      <c r="O25" s="466">
        <v>44020</v>
      </c>
      <c r="Q25" s="441"/>
      <c r="R25" s="442" t="s">
        <v>3187</v>
      </c>
      <c r="S25" s="441"/>
      <c r="T25" s="441"/>
      <c r="U25" s="441"/>
      <c r="V25" s="441"/>
      <c r="W25" s="441"/>
      <c r="X25" s="441"/>
      <c r="Y25" s="441"/>
      <c r="Z25" s="441"/>
      <c r="AA25" s="441"/>
      <c r="AB25" s="441"/>
    </row>
    <row r="26" spans="1:28" s="440" customFormat="1" ht="14.25">
      <c r="A26" s="456">
        <v>17</v>
      </c>
      <c r="B26" s="457">
        <v>44018</v>
      </c>
      <c r="C26" s="458"/>
      <c r="D26" s="459" t="s">
        <v>190</v>
      </c>
      <c r="E26" s="460" t="s">
        <v>601</v>
      </c>
      <c r="F26" s="461">
        <v>2345</v>
      </c>
      <c r="G26" s="460">
        <v>2210</v>
      </c>
      <c r="H26" s="460">
        <v>2450</v>
      </c>
      <c r="I26" s="462" t="s">
        <v>3678</v>
      </c>
      <c r="J26" s="463" t="s">
        <v>3742</v>
      </c>
      <c r="K26" s="463">
        <f t="shared" ref="K26" si="12">H26-F26</f>
        <v>105</v>
      </c>
      <c r="L26" s="463">
        <f t="shared" ref="L26" si="13">(F26*-0.8)/100</f>
        <v>-18.760000000000002</v>
      </c>
      <c r="M26" s="464">
        <f t="shared" ref="M26" si="14">(K26+L26)/F26</f>
        <v>3.6776119402985072E-2</v>
      </c>
      <c r="N26" s="465" t="s">
        <v>600</v>
      </c>
      <c r="O26" s="466">
        <v>44027</v>
      </c>
      <c r="Q26" s="441"/>
      <c r="R26" s="442" t="s">
        <v>603</v>
      </c>
      <c r="S26" s="441"/>
      <c r="T26" s="441"/>
      <c r="U26" s="441"/>
      <c r="V26" s="441"/>
      <c r="W26" s="441"/>
      <c r="X26" s="441"/>
      <c r="Y26" s="441"/>
      <c r="Z26" s="441"/>
      <c r="AA26" s="441"/>
      <c r="AB26" s="441"/>
    </row>
    <row r="27" spans="1:28" s="440" customFormat="1" ht="14.25">
      <c r="A27" s="388">
        <v>18</v>
      </c>
      <c r="B27" s="417">
        <v>44020</v>
      </c>
      <c r="C27" s="433"/>
      <c r="D27" s="434" t="s">
        <v>803</v>
      </c>
      <c r="E27" s="435" t="s">
        <v>601</v>
      </c>
      <c r="F27" s="435" t="s">
        <v>3688</v>
      </c>
      <c r="G27" s="449">
        <v>880</v>
      </c>
      <c r="H27" s="435"/>
      <c r="I27" s="420" t="s">
        <v>3689</v>
      </c>
      <c r="J27" s="436" t="s">
        <v>602</v>
      </c>
      <c r="K27" s="437"/>
      <c r="L27" s="436"/>
      <c r="M27" s="436"/>
      <c r="N27" s="436"/>
      <c r="O27" s="438"/>
      <c r="Q27" s="441"/>
      <c r="R27" s="442" t="s">
        <v>603</v>
      </c>
      <c r="S27" s="441"/>
      <c r="T27" s="441"/>
      <c r="U27" s="441"/>
      <c r="V27" s="441"/>
      <c r="W27" s="441"/>
      <c r="X27" s="441"/>
      <c r="Y27" s="441"/>
      <c r="Z27" s="441"/>
      <c r="AA27" s="441"/>
      <c r="AB27" s="441"/>
    </row>
    <row r="28" spans="1:28" s="440" customFormat="1" ht="14.25">
      <c r="A28" s="474">
        <v>19</v>
      </c>
      <c r="B28" s="467">
        <v>44020</v>
      </c>
      <c r="C28" s="475"/>
      <c r="D28" s="476" t="s">
        <v>409</v>
      </c>
      <c r="E28" s="477" t="s">
        <v>601</v>
      </c>
      <c r="F28" s="477">
        <v>99</v>
      </c>
      <c r="G28" s="478">
        <v>92</v>
      </c>
      <c r="H28" s="477">
        <v>92</v>
      </c>
      <c r="I28" s="479" t="s">
        <v>3690</v>
      </c>
      <c r="J28" s="453" t="s">
        <v>3740</v>
      </c>
      <c r="K28" s="453">
        <f t="shared" ref="K28" si="15">H28-F28</f>
        <v>-7</v>
      </c>
      <c r="L28" s="526">
        <f t="shared" ref="L28" si="16">(F28*-0.8)/100</f>
        <v>-0.79200000000000004</v>
      </c>
      <c r="M28" s="454">
        <f t="shared" ref="M28" si="17">(K28+L28)/F28</f>
        <v>-7.8707070707070712E-2</v>
      </c>
      <c r="N28" s="468" t="s">
        <v>664</v>
      </c>
      <c r="O28" s="455">
        <v>44026</v>
      </c>
      <c r="Q28" s="441"/>
      <c r="R28" s="442" t="s">
        <v>603</v>
      </c>
      <c r="S28" s="441"/>
      <c r="T28" s="441"/>
      <c r="U28" s="441"/>
      <c r="V28" s="441"/>
      <c r="W28" s="441"/>
      <c r="X28" s="441"/>
      <c r="Y28" s="441"/>
      <c r="Z28" s="441"/>
      <c r="AA28" s="441"/>
      <c r="AB28" s="441"/>
    </row>
    <row r="29" spans="1:28" s="440" customFormat="1" ht="14.25">
      <c r="A29" s="495">
        <v>20</v>
      </c>
      <c r="B29" s="487">
        <v>44020</v>
      </c>
      <c r="C29" s="497"/>
      <c r="D29" s="497" t="s">
        <v>142</v>
      </c>
      <c r="E29" s="498" t="s">
        <v>3628</v>
      </c>
      <c r="F29" s="499">
        <v>6175</v>
      </c>
      <c r="G29" s="498">
        <v>6550</v>
      </c>
      <c r="H29" s="500">
        <v>5870</v>
      </c>
      <c r="I29" s="495" t="s">
        <v>3691</v>
      </c>
      <c r="J29" s="487" t="s">
        <v>3731</v>
      </c>
      <c r="K29" s="485">
        <f>F29-H29</f>
        <v>305</v>
      </c>
      <c r="L29" s="485">
        <f t="shared" si="1"/>
        <v>-49.4</v>
      </c>
      <c r="M29" s="492">
        <f t="shared" si="2"/>
        <v>4.1392712550607287E-2</v>
      </c>
      <c r="N29" s="498" t="s">
        <v>600</v>
      </c>
      <c r="O29" s="494">
        <v>44026</v>
      </c>
      <c r="Q29" s="441"/>
      <c r="R29" s="442" t="s">
        <v>603</v>
      </c>
      <c r="S29" s="441"/>
      <c r="T29" s="441"/>
      <c r="U29" s="441"/>
      <c r="V29" s="441"/>
      <c r="W29" s="441"/>
      <c r="X29" s="441"/>
      <c r="Y29" s="441"/>
      <c r="Z29" s="441"/>
      <c r="AA29" s="441"/>
      <c r="AB29" s="441"/>
    </row>
    <row r="30" spans="1:28" s="440" customFormat="1" ht="14.25">
      <c r="A30" s="495">
        <v>21</v>
      </c>
      <c r="B30" s="487">
        <v>44020</v>
      </c>
      <c r="C30" s="497"/>
      <c r="D30" s="497" t="s">
        <v>237</v>
      </c>
      <c r="E30" s="498" t="s">
        <v>601</v>
      </c>
      <c r="F30" s="499">
        <v>237</v>
      </c>
      <c r="G30" s="498">
        <v>222</v>
      </c>
      <c r="H30" s="500">
        <v>250</v>
      </c>
      <c r="I30" s="495" t="s">
        <v>3692</v>
      </c>
      <c r="J30" s="487" t="s">
        <v>3699</v>
      </c>
      <c r="K30" s="485">
        <f t="shared" ref="K30" si="18">H30-F30</f>
        <v>13</v>
      </c>
      <c r="L30" s="551">
        <f t="shared" si="1"/>
        <v>-1.8960000000000001</v>
      </c>
      <c r="M30" s="492">
        <f t="shared" si="2"/>
        <v>4.6852320675105481E-2</v>
      </c>
      <c r="N30" s="498" t="s">
        <v>600</v>
      </c>
      <c r="O30" s="494">
        <v>44021</v>
      </c>
      <c r="Q30" s="441"/>
      <c r="R30" s="442" t="s">
        <v>3187</v>
      </c>
      <c r="S30" s="441"/>
      <c r="T30" s="441"/>
      <c r="U30" s="441"/>
      <c r="V30" s="441"/>
      <c r="W30" s="441"/>
      <c r="X30" s="441"/>
      <c r="Y30" s="441"/>
      <c r="Z30" s="441"/>
      <c r="AA30" s="441"/>
      <c r="AB30" s="441"/>
    </row>
    <row r="31" spans="1:28" s="440" customFormat="1" ht="14.25">
      <c r="A31" s="388">
        <v>22</v>
      </c>
      <c r="B31" s="417">
        <v>44020</v>
      </c>
      <c r="C31" s="433"/>
      <c r="D31" s="434" t="s">
        <v>533</v>
      </c>
      <c r="E31" s="435" t="s">
        <v>601</v>
      </c>
      <c r="F31" s="435" t="s">
        <v>3694</v>
      </c>
      <c r="G31" s="449">
        <v>1065</v>
      </c>
      <c r="H31" s="435"/>
      <c r="I31" s="420" t="s">
        <v>3695</v>
      </c>
      <c r="J31" s="436" t="s">
        <v>602</v>
      </c>
      <c r="K31" s="436"/>
      <c r="L31" s="437"/>
      <c r="M31" s="436"/>
      <c r="N31" s="438"/>
      <c r="O31" s="439"/>
      <c r="Q31" s="441"/>
      <c r="R31" s="442" t="s">
        <v>3187</v>
      </c>
      <c r="S31" s="441"/>
      <c r="T31" s="441"/>
      <c r="U31" s="441"/>
      <c r="V31" s="441"/>
      <c r="W31" s="441"/>
      <c r="X31" s="441"/>
      <c r="Y31" s="441"/>
      <c r="Z31" s="441"/>
      <c r="AA31" s="441"/>
      <c r="AB31" s="441"/>
    </row>
    <row r="32" spans="1:28" s="440" customFormat="1" ht="14.25">
      <c r="A32" s="495">
        <v>23</v>
      </c>
      <c r="B32" s="487">
        <v>44021</v>
      </c>
      <c r="C32" s="497"/>
      <c r="D32" s="497" t="s">
        <v>95</v>
      </c>
      <c r="E32" s="498" t="s">
        <v>3705</v>
      </c>
      <c r="F32" s="499">
        <v>19500</v>
      </c>
      <c r="G32" s="500">
        <v>20650</v>
      </c>
      <c r="H32" s="500">
        <v>18550</v>
      </c>
      <c r="I32" s="495" t="s">
        <v>3706</v>
      </c>
      <c r="J32" s="487" t="s">
        <v>3741</v>
      </c>
      <c r="K32" s="485">
        <f>F32-H32</f>
        <v>950</v>
      </c>
      <c r="L32" s="485">
        <f t="shared" ref="L32" si="19">(F32*-0.8)/100</f>
        <v>-156</v>
      </c>
      <c r="M32" s="492">
        <f t="shared" ref="M32" si="20">(K32+L32)/F32</f>
        <v>4.0717948717948718E-2</v>
      </c>
      <c r="N32" s="498" t="s">
        <v>600</v>
      </c>
      <c r="O32" s="494">
        <v>44027</v>
      </c>
      <c r="Q32" s="441"/>
      <c r="R32" s="442" t="s">
        <v>603</v>
      </c>
      <c r="S32" s="441"/>
      <c r="T32" s="441"/>
      <c r="U32" s="441"/>
      <c r="V32" s="441"/>
      <c r="W32" s="441"/>
      <c r="X32" s="441"/>
      <c r="Y32" s="441"/>
      <c r="Z32" s="441"/>
      <c r="AA32" s="441"/>
      <c r="AB32" s="441"/>
    </row>
    <row r="33" spans="1:38" s="440" customFormat="1" ht="14.25">
      <c r="A33" s="388">
        <v>24</v>
      </c>
      <c r="B33" s="417">
        <v>44022</v>
      </c>
      <c r="C33" s="433"/>
      <c r="D33" s="519" t="s">
        <v>3709</v>
      </c>
      <c r="E33" s="435" t="s">
        <v>601</v>
      </c>
      <c r="F33" s="435" t="s">
        <v>3707</v>
      </c>
      <c r="G33" s="449">
        <v>370</v>
      </c>
      <c r="H33" s="435"/>
      <c r="I33" s="420" t="s">
        <v>3708</v>
      </c>
      <c r="J33" s="436" t="s">
        <v>602</v>
      </c>
      <c r="K33" s="436"/>
      <c r="L33" s="437"/>
      <c r="M33" s="436"/>
      <c r="N33" s="438"/>
      <c r="O33" s="439"/>
      <c r="Q33" s="441"/>
      <c r="R33" s="442" t="s">
        <v>3187</v>
      </c>
      <c r="S33" s="441"/>
      <c r="T33" s="441"/>
      <c r="U33" s="441"/>
      <c r="V33" s="441"/>
      <c r="W33" s="441"/>
      <c r="X33" s="441"/>
      <c r="Y33" s="441"/>
      <c r="Z33" s="441"/>
      <c r="AA33" s="441"/>
      <c r="AB33" s="441"/>
    </row>
    <row r="34" spans="1:38" s="440" customFormat="1" ht="14.25">
      <c r="A34" s="388">
        <v>25</v>
      </c>
      <c r="B34" s="417">
        <v>44025</v>
      </c>
      <c r="C34" s="433"/>
      <c r="D34" s="519" t="s">
        <v>181</v>
      </c>
      <c r="E34" s="435" t="s">
        <v>3628</v>
      </c>
      <c r="F34" s="435" t="s">
        <v>3726</v>
      </c>
      <c r="G34" s="449">
        <v>323</v>
      </c>
      <c r="H34" s="435"/>
      <c r="I34" s="420">
        <v>265</v>
      </c>
      <c r="J34" s="436" t="s">
        <v>602</v>
      </c>
      <c r="K34" s="436"/>
      <c r="L34" s="437"/>
      <c r="M34" s="436"/>
      <c r="N34" s="438"/>
      <c r="O34" s="439"/>
      <c r="Q34" s="441"/>
      <c r="R34" s="442" t="s">
        <v>3187</v>
      </c>
      <c r="S34" s="441"/>
      <c r="T34" s="441"/>
      <c r="U34" s="441"/>
      <c r="V34" s="441"/>
      <c r="W34" s="441"/>
      <c r="X34" s="441"/>
      <c r="Y34" s="441"/>
      <c r="Z34" s="441"/>
      <c r="AA34" s="441"/>
      <c r="AB34" s="441"/>
    </row>
    <row r="35" spans="1:38" s="440" customFormat="1" ht="14.25">
      <c r="A35" s="456">
        <v>26</v>
      </c>
      <c r="B35" s="457">
        <v>44026</v>
      </c>
      <c r="C35" s="458"/>
      <c r="D35" s="459" t="s">
        <v>242</v>
      </c>
      <c r="E35" s="460" t="s">
        <v>601</v>
      </c>
      <c r="F35" s="461">
        <v>70.5</v>
      </c>
      <c r="G35" s="460">
        <v>64.5</v>
      </c>
      <c r="H35" s="460">
        <v>74</v>
      </c>
      <c r="I35" s="462" t="s">
        <v>3735</v>
      </c>
      <c r="J35" s="463" t="s">
        <v>3743</v>
      </c>
      <c r="K35" s="463">
        <f t="shared" ref="K35" si="21">H35-F35</f>
        <v>3.5</v>
      </c>
      <c r="L35" s="552">
        <f t="shared" ref="L35" si="22">(F35*-0.8)/100</f>
        <v>-0.56400000000000006</v>
      </c>
      <c r="M35" s="464">
        <f t="shared" ref="M35" si="23">(K35+L35)/F35</f>
        <v>4.1645390070921988E-2</v>
      </c>
      <c r="N35" s="465" t="s">
        <v>600</v>
      </c>
      <c r="O35" s="466">
        <v>44027</v>
      </c>
      <c r="Q35" s="441"/>
      <c r="R35" s="442" t="s">
        <v>603</v>
      </c>
      <c r="S35" s="441"/>
      <c r="T35" s="441"/>
      <c r="U35" s="441"/>
      <c r="V35" s="441"/>
      <c r="W35" s="441"/>
      <c r="X35" s="441"/>
      <c r="Y35" s="441"/>
      <c r="Z35" s="441"/>
      <c r="AA35" s="441"/>
      <c r="AB35" s="441"/>
    </row>
    <row r="36" spans="1:38" s="440" customFormat="1" ht="14.25">
      <c r="A36" s="388">
        <v>27</v>
      </c>
      <c r="B36" s="417">
        <v>44027</v>
      </c>
      <c r="C36" s="433"/>
      <c r="D36" s="519" t="s">
        <v>237</v>
      </c>
      <c r="E36" s="435" t="s">
        <v>601</v>
      </c>
      <c r="F36" s="435" t="s">
        <v>3755</v>
      </c>
      <c r="G36" s="449">
        <v>224</v>
      </c>
      <c r="H36" s="435"/>
      <c r="I36" s="420" t="s">
        <v>3756</v>
      </c>
      <c r="J36" s="436" t="s">
        <v>602</v>
      </c>
      <c r="K36" s="436"/>
      <c r="L36" s="437"/>
      <c r="M36" s="436"/>
      <c r="N36" s="438"/>
      <c r="O36" s="439"/>
      <c r="Q36" s="441"/>
      <c r="R36" s="442" t="s">
        <v>3187</v>
      </c>
      <c r="S36" s="441"/>
      <c r="T36" s="441"/>
      <c r="U36" s="441"/>
      <c r="V36" s="441"/>
      <c r="W36" s="441"/>
      <c r="X36" s="441"/>
      <c r="Y36" s="441"/>
      <c r="Z36" s="441"/>
      <c r="AA36" s="441"/>
      <c r="AB36" s="441"/>
    </row>
    <row r="37" spans="1:38" s="440" customFormat="1" ht="14.25">
      <c r="A37" s="388"/>
      <c r="B37" s="417"/>
      <c r="C37" s="433"/>
      <c r="D37" s="519"/>
      <c r="E37" s="435"/>
      <c r="F37" s="435"/>
      <c r="G37" s="449"/>
      <c r="H37" s="435"/>
      <c r="I37" s="420"/>
      <c r="J37" s="436"/>
      <c r="K37" s="436"/>
      <c r="L37" s="437"/>
      <c r="M37" s="436"/>
      <c r="N37" s="438"/>
      <c r="O37" s="439"/>
      <c r="Q37" s="441"/>
      <c r="R37" s="442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</row>
    <row r="38" spans="1:38" s="5" customFormat="1" ht="14.25">
      <c r="A38" s="388"/>
      <c r="B38" s="417"/>
      <c r="C38" s="418"/>
      <c r="D38" s="396"/>
      <c r="E38" s="419"/>
      <c r="F38" s="420"/>
      <c r="G38" s="421"/>
      <c r="H38" s="421"/>
      <c r="I38" s="420"/>
      <c r="J38" s="382"/>
      <c r="K38" s="382"/>
      <c r="L38" s="381"/>
      <c r="M38" s="377"/>
      <c r="N38" s="394"/>
      <c r="O38" s="387"/>
      <c r="P38" s="440"/>
      <c r="Q38" s="64"/>
      <c r="R38" s="341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2" customHeight="1">
      <c r="A39" s="23" t="s">
        <v>604</v>
      </c>
      <c r="B39" s="24"/>
      <c r="C39" s="25"/>
      <c r="D39" s="26"/>
      <c r="E39" s="27"/>
      <c r="F39" s="28"/>
      <c r="G39" s="28"/>
      <c r="H39" s="28"/>
      <c r="I39" s="28"/>
      <c r="J39" s="65"/>
      <c r="K39" s="28"/>
      <c r="L39" s="28"/>
      <c r="M39" s="38"/>
      <c r="N39" s="65"/>
      <c r="O39" s="66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9" t="s">
        <v>605</v>
      </c>
      <c r="B40" s="23"/>
      <c r="C40" s="23"/>
      <c r="D40" s="23"/>
      <c r="F40" s="30" t="s">
        <v>606</v>
      </c>
      <c r="G40" s="17"/>
      <c r="H40" s="31"/>
      <c r="I40" s="36"/>
      <c r="J40" s="67"/>
      <c r="K40" s="68"/>
      <c r="L40" s="69"/>
      <c r="M40" s="69"/>
      <c r="N40" s="16"/>
      <c r="O40" s="70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 t="s">
        <v>607</v>
      </c>
      <c r="B41" s="23"/>
      <c r="C41" s="23"/>
      <c r="D41" s="23"/>
      <c r="E41" s="32"/>
      <c r="F41" s="30" t="s">
        <v>608</v>
      </c>
      <c r="G41" s="17"/>
      <c r="H41" s="31"/>
      <c r="I41" s="36"/>
      <c r="J41" s="67"/>
      <c r="K41" s="68"/>
      <c r="L41" s="69"/>
      <c r="M41" s="69"/>
      <c r="N41" s="16"/>
      <c r="O41" s="70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3"/>
      <c r="B42" s="23"/>
      <c r="C42" s="23"/>
      <c r="D42" s="23"/>
      <c r="E42" s="32"/>
      <c r="F42" s="17"/>
      <c r="G42" s="17"/>
      <c r="H42" s="31"/>
      <c r="I42" s="36"/>
      <c r="J42" s="71"/>
      <c r="K42" s="68"/>
      <c r="L42" s="69"/>
      <c r="M42" s="17"/>
      <c r="N42" s="72"/>
      <c r="O42" s="5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11"/>
      <c r="B43" s="33" t="s">
        <v>609</v>
      </c>
      <c r="C43" s="33"/>
      <c r="D43" s="33"/>
      <c r="E43" s="33"/>
      <c r="F43" s="34"/>
      <c r="G43" s="32"/>
      <c r="H43" s="32"/>
      <c r="I43" s="73"/>
      <c r="J43" s="74"/>
      <c r="K43" s="75"/>
      <c r="L43" s="12"/>
      <c r="M43" s="12"/>
      <c r="N43" s="11"/>
      <c r="O43" s="53"/>
      <c r="P43" s="7"/>
      <c r="R43" s="82"/>
      <c r="S43" s="16"/>
      <c r="T43" s="16"/>
      <c r="U43" s="16"/>
      <c r="V43" s="16"/>
      <c r="W43" s="16"/>
      <c r="X43" s="16"/>
      <c r="Y43" s="16"/>
      <c r="Z43" s="16"/>
    </row>
    <row r="44" spans="1:38" s="6" customFormat="1" ht="38.25">
      <c r="A44" s="20" t="s">
        <v>16</v>
      </c>
      <c r="B44" s="21" t="s">
        <v>575</v>
      </c>
      <c r="C44" s="21"/>
      <c r="D44" s="22" t="s">
        <v>588</v>
      </c>
      <c r="E44" s="21" t="s">
        <v>589</v>
      </c>
      <c r="F44" s="21" t="s">
        <v>590</v>
      </c>
      <c r="G44" s="21" t="s">
        <v>610</v>
      </c>
      <c r="H44" s="21" t="s">
        <v>592</v>
      </c>
      <c r="I44" s="21" t="s">
        <v>593</v>
      </c>
      <c r="J44" s="76" t="s">
        <v>594</v>
      </c>
      <c r="K44" s="62" t="s">
        <v>611</v>
      </c>
      <c r="L44" s="63" t="s">
        <v>3730</v>
      </c>
      <c r="M44" s="63" t="s">
        <v>3712</v>
      </c>
      <c r="N44" s="21" t="s">
        <v>597</v>
      </c>
      <c r="O44" s="78" t="s">
        <v>598</v>
      </c>
      <c r="P44" s="7"/>
      <c r="Q44" s="40"/>
      <c r="R44" s="38"/>
      <c r="S44" s="38"/>
      <c r="T44" s="38"/>
    </row>
    <row r="45" spans="1:38" s="412" customFormat="1" ht="15" customHeight="1">
      <c r="A45" s="470">
        <v>1</v>
      </c>
      <c r="B45" s="467">
        <v>44006</v>
      </c>
      <c r="C45" s="471"/>
      <c r="D45" s="451" t="s">
        <v>3639</v>
      </c>
      <c r="E45" s="452" t="s">
        <v>601</v>
      </c>
      <c r="F45" s="452">
        <v>646</v>
      </c>
      <c r="G45" s="472">
        <v>629</v>
      </c>
      <c r="H45" s="472">
        <v>625.5</v>
      </c>
      <c r="I45" s="452" t="s">
        <v>3640</v>
      </c>
      <c r="J45" s="453" t="s">
        <v>3650</v>
      </c>
      <c r="K45" s="453">
        <f t="shared" ref="K45:K47" si="24">H45-F45</f>
        <v>-20.5</v>
      </c>
      <c r="L45" s="553">
        <f>(F45*-0.8)/100</f>
        <v>-5.168000000000001</v>
      </c>
      <c r="M45" s="454">
        <f>(K45+L45)/F45</f>
        <v>-3.9733746130030959E-2</v>
      </c>
      <c r="N45" s="468" t="s">
        <v>664</v>
      </c>
      <c r="O45" s="473">
        <v>44013</v>
      </c>
      <c r="P45" s="7"/>
      <c r="Q45" s="7"/>
      <c r="R45" s="344" t="s">
        <v>603</v>
      </c>
      <c r="S45" s="432"/>
      <c r="T45" s="432"/>
      <c r="U45" s="432"/>
      <c r="V45" s="432"/>
      <c r="W45" s="432"/>
      <c r="X45" s="432"/>
      <c r="Y45" s="432"/>
      <c r="Z45" s="432"/>
      <c r="AA45" s="432"/>
    </row>
    <row r="46" spans="1:38" s="412" customFormat="1" ht="15" customHeight="1">
      <c r="A46" s="470">
        <v>2</v>
      </c>
      <c r="B46" s="467">
        <v>44006</v>
      </c>
      <c r="C46" s="471"/>
      <c r="D46" s="451" t="s">
        <v>136</v>
      </c>
      <c r="E46" s="452" t="s">
        <v>601</v>
      </c>
      <c r="F46" s="452">
        <v>957</v>
      </c>
      <c r="G46" s="472">
        <v>925</v>
      </c>
      <c r="H46" s="472">
        <v>925.5</v>
      </c>
      <c r="I46" s="452">
        <v>1025</v>
      </c>
      <c r="J46" s="453" t="s">
        <v>3651</v>
      </c>
      <c r="K46" s="453">
        <f t="shared" si="24"/>
        <v>-31.5</v>
      </c>
      <c r="L46" s="553">
        <f t="shared" ref="L46:L49" si="25">(F46*-0.8)/100</f>
        <v>-7.6560000000000006</v>
      </c>
      <c r="M46" s="454">
        <f t="shared" ref="M46:M49" si="26">(K46+L46)/F46</f>
        <v>-4.0915360501567397E-2</v>
      </c>
      <c r="N46" s="468" t="s">
        <v>664</v>
      </c>
      <c r="O46" s="473">
        <v>44013</v>
      </c>
      <c r="P46" s="7"/>
      <c r="Q46" s="7"/>
      <c r="R46" s="344" t="s">
        <v>3187</v>
      </c>
      <c r="S46" s="432"/>
      <c r="T46" s="432"/>
      <c r="U46" s="432"/>
      <c r="V46" s="432"/>
      <c r="W46" s="432"/>
      <c r="X46" s="432"/>
      <c r="Y46" s="432"/>
      <c r="Z46" s="432"/>
      <c r="AA46" s="432"/>
    </row>
    <row r="47" spans="1:38" s="412" customFormat="1" ht="15" customHeight="1">
      <c r="A47" s="486">
        <v>3</v>
      </c>
      <c r="B47" s="487">
        <v>44008</v>
      </c>
      <c r="C47" s="488"/>
      <c r="D47" s="489" t="s">
        <v>53</v>
      </c>
      <c r="E47" s="490" t="s">
        <v>601</v>
      </c>
      <c r="F47" s="490">
        <v>782</v>
      </c>
      <c r="G47" s="491">
        <v>758</v>
      </c>
      <c r="H47" s="491">
        <v>803</v>
      </c>
      <c r="I47" s="490">
        <v>825</v>
      </c>
      <c r="J47" s="485" t="s">
        <v>650</v>
      </c>
      <c r="K47" s="485">
        <f t="shared" si="24"/>
        <v>21</v>
      </c>
      <c r="L47" s="554">
        <f t="shared" si="25"/>
        <v>-6.2560000000000002</v>
      </c>
      <c r="M47" s="492">
        <f t="shared" si="26"/>
        <v>1.8854219948849105E-2</v>
      </c>
      <c r="N47" s="493" t="s">
        <v>600</v>
      </c>
      <c r="O47" s="494">
        <v>44020</v>
      </c>
      <c r="P47" s="7"/>
      <c r="Q47" s="7"/>
      <c r="R47" s="344" t="s">
        <v>3187</v>
      </c>
      <c r="S47" s="432"/>
      <c r="T47" s="432"/>
      <c r="U47" s="432"/>
      <c r="V47" s="432"/>
      <c r="W47" s="432"/>
      <c r="X47" s="432"/>
      <c r="Y47" s="432"/>
      <c r="Z47" s="432"/>
      <c r="AA47" s="432"/>
    </row>
    <row r="48" spans="1:38" s="412" customFormat="1" ht="15" customHeight="1">
      <c r="A48" s="486">
        <v>4</v>
      </c>
      <c r="B48" s="487">
        <v>44011</v>
      </c>
      <c r="C48" s="488"/>
      <c r="D48" s="489" t="s">
        <v>98</v>
      </c>
      <c r="E48" s="490" t="s">
        <v>601</v>
      </c>
      <c r="F48" s="490">
        <v>147</v>
      </c>
      <c r="G48" s="491">
        <v>142.5</v>
      </c>
      <c r="H48" s="491">
        <v>151</v>
      </c>
      <c r="I48" s="490" t="s">
        <v>3645</v>
      </c>
      <c r="J48" s="485" t="s">
        <v>3664</v>
      </c>
      <c r="K48" s="485">
        <f t="shared" ref="K48:K49" si="27">H48-F48</f>
        <v>4</v>
      </c>
      <c r="L48" s="554">
        <f t="shared" si="25"/>
        <v>-1.1760000000000002</v>
      </c>
      <c r="M48" s="492">
        <f t="shared" si="26"/>
        <v>1.9210884353741495E-2</v>
      </c>
      <c r="N48" s="493" t="s">
        <v>600</v>
      </c>
      <c r="O48" s="494">
        <v>44014</v>
      </c>
      <c r="P48" s="7"/>
      <c r="Q48" s="7"/>
      <c r="R48" s="344" t="s">
        <v>603</v>
      </c>
      <c r="S48" s="432"/>
      <c r="T48" s="432"/>
      <c r="U48" s="432"/>
      <c r="V48" s="432"/>
      <c r="W48" s="432"/>
      <c r="X48" s="432"/>
      <c r="Y48" s="432"/>
      <c r="Z48" s="432"/>
      <c r="AA48" s="432"/>
    </row>
    <row r="49" spans="1:27" s="412" customFormat="1" ht="15" customHeight="1">
      <c r="A49" s="486">
        <v>5</v>
      </c>
      <c r="B49" s="487">
        <v>44012</v>
      </c>
      <c r="C49" s="488"/>
      <c r="D49" s="489" t="s">
        <v>126</v>
      </c>
      <c r="E49" s="490" t="s">
        <v>601</v>
      </c>
      <c r="F49" s="490">
        <v>726.5</v>
      </c>
      <c r="G49" s="491">
        <v>714</v>
      </c>
      <c r="H49" s="491">
        <v>744.5</v>
      </c>
      <c r="I49" s="490" t="s">
        <v>3648</v>
      </c>
      <c r="J49" s="485" t="s">
        <v>3663</v>
      </c>
      <c r="K49" s="485">
        <f t="shared" si="27"/>
        <v>18</v>
      </c>
      <c r="L49" s="554">
        <f t="shared" si="25"/>
        <v>-5.8120000000000003</v>
      </c>
      <c r="M49" s="492">
        <f t="shared" si="26"/>
        <v>1.6776324845147968E-2</v>
      </c>
      <c r="N49" s="493" t="s">
        <v>600</v>
      </c>
      <c r="O49" s="494">
        <v>44014</v>
      </c>
      <c r="P49" s="7"/>
      <c r="Q49" s="7"/>
      <c r="R49" s="344" t="s">
        <v>603</v>
      </c>
      <c r="S49" s="432"/>
      <c r="T49" s="432"/>
      <c r="U49" s="432"/>
      <c r="V49" s="432"/>
      <c r="W49" s="432"/>
      <c r="X49" s="432"/>
      <c r="Y49" s="432"/>
      <c r="Z49" s="432"/>
      <c r="AA49" s="432"/>
    </row>
    <row r="50" spans="1:27" s="412" customFormat="1" ht="15" customHeight="1">
      <c r="A50" s="470">
        <v>6</v>
      </c>
      <c r="B50" s="467">
        <v>44013</v>
      </c>
      <c r="C50" s="471"/>
      <c r="D50" s="451" t="s">
        <v>91</v>
      </c>
      <c r="E50" s="452" t="s">
        <v>601</v>
      </c>
      <c r="F50" s="452">
        <v>2255</v>
      </c>
      <c r="G50" s="472">
        <v>2200</v>
      </c>
      <c r="H50" s="472">
        <v>2195</v>
      </c>
      <c r="I50" s="452">
        <v>2350</v>
      </c>
      <c r="J50" s="453" t="s">
        <v>3661</v>
      </c>
      <c r="K50" s="453">
        <f>H50-F50</f>
        <v>-60</v>
      </c>
      <c r="L50" s="553">
        <f>(F50*-0.8)/100</f>
        <v>-18.04</v>
      </c>
      <c r="M50" s="454">
        <f>(K50+L50)/F50</f>
        <v>-3.4607538802660751E-2</v>
      </c>
      <c r="N50" s="468" t="s">
        <v>664</v>
      </c>
      <c r="O50" s="473">
        <v>44014</v>
      </c>
      <c r="P50" s="7"/>
      <c r="Q50" s="7"/>
      <c r="R50" s="344" t="s">
        <v>603</v>
      </c>
      <c r="S50" s="432"/>
      <c r="T50" s="432"/>
      <c r="U50" s="432"/>
      <c r="V50" s="432"/>
      <c r="W50" s="432"/>
      <c r="X50" s="432"/>
      <c r="Y50" s="432"/>
      <c r="Z50" s="432"/>
      <c r="AA50" s="432"/>
    </row>
    <row r="51" spans="1:27" s="412" customFormat="1" ht="15" customHeight="1">
      <c r="A51" s="506">
        <v>7</v>
      </c>
      <c r="B51" s="503">
        <v>44014</v>
      </c>
      <c r="C51" s="504"/>
      <c r="D51" s="502" t="s">
        <v>46</v>
      </c>
      <c r="E51" s="505" t="s">
        <v>3628</v>
      </c>
      <c r="F51" s="506">
        <v>194</v>
      </c>
      <c r="G51" s="506">
        <v>200</v>
      </c>
      <c r="H51" s="506">
        <v>194</v>
      </c>
      <c r="I51" s="506" t="s">
        <v>3657</v>
      </c>
      <c r="J51" s="507" t="s">
        <v>709</v>
      </c>
      <c r="K51" s="508">
        <v>0</v>
      </c>
      <c r="L51" s="555">
        <f>(F51*-0.8)/100</f>
        <v>-1.5520000000000003</v>
      </c>
      <c r="M51" s="509">
        <f>(K51+L51)/F51</f>
        <v>-8.0000000000000019E-3</v>
      </c>
      <c r="N51" s="527" t="s">
        <v>664</v>
      </c>
      <c r="O51" s="510">
        <v>44015</v>
      </c>
      <c r="P51" s="7"/>
      <c r="Q51" s="7"/>
      <c r="R51" s="344" t="s">
        <v>603</v>
      </c>
      <c r="S51" s="432"/>
      <c r="T51" s="432"/>
      <c r="U51" s="432"/>
      <c r="V51" s="432"/>
      <c r="W51" s="432"/>
      <c r="X51" s="432"/>
      <c r="Y51" s="432"/>
      <c r="Z51" s="432"/>
      <c r="AA51" s="432"/>
    </row>
    <row r="52" spans="1:27" s="412" customFormat="1" ht="15" customHeight="1">
      <c r="A52" s="393">
        <v>8</v>
      </c>
      <c r="B52" s="417">
        <v>44015</v>
      </c>
      <c r="C52" s="378"/>
      <c r="D52" s="379" t="s">
        <v>83</v>
      </c>
      <c r="E52" s="416" t="s">
        <v>601</v>
      </c>
      <c r="F52" s="416" t="s">
        <v>3670</v>
      </c>
      <c r="G52" s="398">
        <v>615</v>
      </c>
      <c r="H52" s="398"/>
      <c r="I52" s="416" t="s">
        <v>3671</v>
      </c>
      <c r="J52" s="397" t="s">
        <v>602</v>
      </c>
      <c r="K52" s="397"/>
      <c r="L52" s="556"/>
      <c r="M52" s="381"/>
      <c r="N52" s="381"/>
      <c r="O52" s="439"/>
      <c r="P52" s="7"/>
      <c r="Q52" s="7"/>
      <c r="R52" s="344" t="s">
        <v>603</v>
      </c>
      <c r="S52" s="432"/>
      <c r="T52" s="432"/>
      <c r="U52" s="432"/>
      <c r="V52" s="432"/>
      <c r="W52" s="432"/>
      <c r="X52" s="432"/>
      <c r="Y52" s="432"/>
      <c r="Z52" s="432"/>
      <c r="AA52" s="432"/>
    </row>
    <row r="53" spans="1:27" s="412" customFormat="1" ht="15" customHeight="1">
      <c r="A53" s="486">
        <v>9</v>
      </c>
      <c r="B53" s="487">
        <v>44020</v>
      </c>
      <c r="C53" s="488"/>
      <c r="D53" s="489" t="s">
        <v>69</v>
      </c>
      <c r="E53" s="490" t="s">
        <v>601</v>
      </c>
      <c r="F53" s="490">
        <v>567</v>
      </c>
      <c r="G53" s="491">
        <v>549</v>
      </c>
      <c r="H53" s="491">
        <v>585</v>
      </c>
      <c r="I53" s="490" t="s">
        <v>3693</v>
      </c>
      <c r="J53" s="485" t="s">
        <v>3663</v>
      </c>
      <c r="K53" s="485">
        <f>H53-F53</f>
        <v>18</v>
      </c>
      <c r="L53" s="554">
        <f>(F53*-0.8)/100</f>
        <v>-4.5360000000000005</v>
      </c>
      <c r="M53" s="492">
        <f t="shared" ref="M53:M61" si="28">(K53+L53)/F53</f>
        <v>2.3746031746031744E-2</v>
      </c>
      <c r="N53" s="493" t="s">
        <v>600</v>
      </c>
      <c r="O53" s="494">
        <v>44025</v>
      </c>
      <c r="P53" s="7"/>
      <c r="Q53" s="7"/>
      <c r="R53" s="344" t="s">
        <v>603</v>
      </c>
      <c r="S53" s="432"/>
      <c r="T53" s="432"/>
      <c r="U53" s="432"/>
      <c r="V53" s="432"/>
      <c r="W53" s="432"/>
      <c r="X53" s="432"/>
      <c r="Y53" s="432"/>
      <c r="Z53" s="432"/>
      <c r="AA53" s="432"/>
    </row>
    <row r="54" spans="1:27" s="412" customFormat="1" ht="15" customHeight="1">
      <c r="A54" s="470">
        <v>10</v>
      </c>
      <c r="B54" s="467">
        <v>44021</v>
      </c>
      <c r="C54" s="471"/>
      <c r="D54" s="451" t="s">
        <v>108</v>
      </c>
      <c r="E54" s="452" t="s">
        <v>3628</v>
      </c>
      <c r="F54" s="452">
        <v>577.5</v>
      </c>
      <c r="G54" s="472">
        <v>596</v>
      </c>
      <c r="H54" s="472">
        <v>596</v>
      </c>
      <c r="I54" s="452" t="s">
        <v>3700</v>
      </c>
      <c r="J54" s="453" t="s">
        <v>3713</v>
      </c>
      <c r="K54" s="453">
        <f>F54-H54</f>
        <v>-18.5</v>
      </c>
      <c r="L54" s="553">
        <f>(F54*-0.8)/100</f>
        <v>-4.62</v>
      </c>
      <c r="M54" s="454">
        <f t="shared" si="28"/>
        <v>-4.0034632034632034E-2</v>
      </c>
      <c r="N54" s="468" t="s">
        <v>664</v>
      </c>
      <c r="O54" s="455">
        <v>44025</v>
      </c>
      <c r="P54" s="7"/>
      <c r="Q54" s="7"/>
      <c r="R54" s="344" t="s">
        <v>603</v>
      </c>
      <c r="S54" s="432"/>
      <c r="T54" s="432"/>
      <c r="U54" s="432"/>
      <c r="V54" s="432"/>
      <c r="W54" s="432"/>
      <c r="X54" s="432"/>
      <c r="Y54" s="432"/>
      <c r="Z54" s="432"/>
      <c r="AA54" s="432"/>
    </row>
    <row r="55" spans="1:27" s="412" customFormat="1" ht="15" customHeight="1">
      <c r="A55" s="470">
        <v>11</v>
      </c>
      <c r="B55" s="467">
        <v>44022</v>
      </c>
      <c r="C55" s="471"/>
      <c r="D55" s="451" t="s">
        <v>38</v>
      </c>
      <c r="E55" s="452" t="s">
        <v>3628</v>
      </c>
      <c r="F55" s="452">
        <v>1310</v>
      </c>
      <c r="G55" s="472">
        <v>1352</v>
      </c>
      <c r="H55" s="472">
        <v>1344</v>
      </c>
      <c r="I55" s="452" t="s">
        <v>3638</v>
      </c>
      <c r="J55" s="453" t="s">
        <v>3727</v>
      </c>
      <c r="K55" s="453">
        <f>F55-H55</f>
        <v>-34</v>
      </c>
      <c r="L55" s="553">
        <f>(F55*-0.8)/100</f>
        <v>-10.48</v>
      </c>
      <c r="M55" s="454">
        <f t="shared" si="28"/>
        <v>-3.3954198473282446E-2</v>
      </c>
      <c r="N55" s="468" t="s">
        <v>664</v>
      </c>
      <c r="O55" s="455">
        <v>44025</v>
      </c>
      <c r="P55" s="7"/>
      <c r="Q55" s="7"/>
      <c r="R55" s="344" t="s">
        <v>603</v>
      </c>
      <c r="S55" s="432"/>
      <c r="T55" s="432"/>
      <c r="U55" s="432"/>
      <c r="V55" s="432"/>
      <c r="W55" s="432"/>
      <c r="X55" s="432"/>
      <c r="Y55" s="432"/>
      <c r="Z55" s="432"/>
      <c r="AA55" s="432"/>
    </row>
    <row r="56" spans="1:27" s="412" customFormat="1" ht="15" customHeight="1">
      <c r="A56" s="486">
        <v>12</v>
      </c>
      <c r="B56" s="487">
        <v>44025</v>
      </c>
      <c r="C56" s="488"/>
      <c r="D56" s="489" t="s">
        <v>174</v>
      </c>
      <c r="E56" s="490" t="s">
        <v>601</v>
      </c>
      <c r="F56" s="490">
        <v>1130</v>
      </c>
      <c r="G56" s="491">
        <v>1093</v>
      </c>
      <c r="H56" s="491">
        <v>1145</v>
      </c>
      <c r="I56" s="490" t="s">
        <v>3714</v>
      </c>
      <c r="J56" s="485" t="s">
        <v>3715</v>
      </c>
      <c r="K56" s="485">
        <f>H56-F56</f>
        <v>15</v>
      </c>
      <c r="L56" s="554">
        <f>(F56*-0.07)/100</f>
        <v>-0.79100000000000004</v>
      </c>
      <c r="M56" s="492">
        <f t="shared" si="28"/>
        <v>1.257433628318584E-2</v>
      </c>
      <c r="N56" s="493" t="s">
        <v>600</v>
      </c>
      <c r="O56" s="528">
        <v>44025</v>
      </c>
      <c r="P56" s="7"/>
      <c r="Q56" s="7"/>
      <c r="R56" s="344" t="s">
        <v>603</v>
      </c>
      <c r="S56" s="432"/>
      <c r="T56" s="432"/>
      <c r="U56" s="432"/>
      <c r="V56" s="432"/>
      <c r="W56" s="432"/>
      <c r="X56" s="432"/>
      <c r="Y56" s="432"/>
      <c r="Z56" s="432"/>
      <c r="AA56" s="432"/>
    </row>
    <row r="57" spans="1:27" s="412" customFormat="1" ht="15" customHeight="1">
      <c r="A57" s="486">
        <v>13</v>
      </c>
      <c r="B57" s="487">
        <v>44026</v>
      </c>
      <c r="C57" s="488"/>
      <c r="D57" s="489" t="s">
        <v>93</v>
      </c>
      <c r="E57" s="490" t="s">
        <v>3628</v>
      </c>
      <c r="F57" s="490">
        <v>144</v>
      </c>
      <c r="G57" s="491">
        <v>149</v>
      </c>
      <c r="H57" s="491">
        <v>141.75</v>
      </c>
      <c r="I57" s="490" t="s">
        <v>3732</v>
      </c>
      <c r="J57" s="485" t="s">
        <v>3733</v>
      </c>
      <c r="K57" s="485">
        <f>F57-H57</f>
        <v>2.25</v>
      </c>
      <c r="L57" s="554">
        <f>(F57*-0.07)/100</f>
        <v>-0.10080000000000001</v>
      </c>
      <c r="M57" s="492">
        <f t="shared" si="28"/>
        <v>1.4925000000000001E-2</v>
      </c>
      <c r="N57" s="493" t="s">
        <v>600</v>
      </c>
      <c r="O57" s="528">
        <v>44026</v>
      </c>
      <c r="P57" s="7"/>
      <c r="Q57" s="7"/>
      <c r="R57" s="344" t="s">
        <v>603</v>
      </c>
      <c r="S57" s="432"/>
      <c r="T57" s="432"/>
      <c r="U57" s="432"/>
      <c r="V57" s="432"/>
      <c r="W57" s="432"/>
      <c r="X57" s="432"/>
      <c r="Y57" s="432"/>
      <c r="Z57" s="432"/>
      <c r="AA57" s="432"/>
    </row>
    <row r="58" spans="1:27" s="9" customFormat="1" ht="15" customHeight="1">
      <c r="A58" s="486">
        <v>14</v>
      </c>
      <c r="B58" s="487">
        <v>44026</v>
      </c>
      <c r="C58" s="488"/>
      <c r="D58" s="489" t="s">
        <v>523</v>
      </c>
      <c r="E58" s="490" t="s">
        <v>601</v>
      </c>
      <c r="F58" s="490">
        <v>232</v>
      </c>
      <c r="G58" s="491">
        <v>227</v>
      </c>
      <c r="H58" s="491">
        <v>238</v>
      </c>
      <c r="I58" s="490" t="s">
        <v>3734</v>
      </c>
      <c r="J58" s="485" t="s">
        <v>3744</v>
      </c>
      <c r="K58" s="485">
        <f>H58-F58</f>
        <v>6</v>
      </c>
      <c r="L58" s="554">
        <f>(F58*-0.8)/100</f>
        <v>-1.8560000000000003</v>
      </c>
      <c r="M58" s="492">
        <f t="shared" si="28"/>
        <v>1.7862068965517241E-2</v>
      </c>
      <c r="N58" s="493" t="s">
        <v>600</v>
      </c>
      <c r="O58" s="494">
        <v>44027</v>
      </c>
      <c r="P58" s="64"/>
      <c r="Q58" s="64"/>
      <c r="R58" s="431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6">
        <v>15</v>
      </c>
      <c r="B59" s="487">
        <v>44026</v>
      </c>
      <c r="C59" s="488"/>
      <c r="D59" s="489" t="s">
        <v>174</v>
      </c>
      <c r="E59" s="490" t="s">
        <v>601</v>
      </c>
      <c r="F59" s="490">
        <v>1130</v>
      </c>
      <c r="G59" s="491">
        <v>1093</v>
      </c>
      <c r="H59" s="491">
        <v>1157.5</v>
      </c>
      <c r="I59" s="490" t="s">
        <v>3714</v>
      </c>
      <c r="J59" s="485" t="s">
        <v>3744</v>
      </c>
      <c r="K59" s="485">
        <f>H59-F59</f>
        <v>27.5</v>
      </c>
      <c r="L59" s="554">
        <f>(F59*-0.8)/100</f>
        <v>-9.0399999999999991</v>
      </c>
      <c r="M59" s="492">
        <f t="shared" si="28"/>
        <v>1.6336283185840707E-2</v>
      </c>
      <c r="N59" s="493" t="s">
        <v>600</v>
      </c>
      <c r="O59" s="494">
        <v>44027</v>
      </c>
      <c r="P59" s="64"/>
      <c r="Q59" s="64"/>
      <c r="R59" s="431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6">
        <v>16</v>
      </c>
      <c r="B60" s="487">
        <v>44027</v>
      </c>
      <c r="C60" s="488"/>
      <c r="D60" s="489" t="s">
        <v>93</v>
      </c>
      <c r="E60" s="490" t="s">
        <v>3628</v>
      </c>
      <c r="F60" s="490">
        <v>142.5</v>
      </c>
      <c r="G60" s="491">
        <v>148</v>
      </c>
      <c r="H60" s="491">
        <v>140.25</v>
      </c>
      <c r="I60" s="490" t="s">
        <v>3732</v>
      </c>
      <c r="J60" s="485" t="s">
        <v>3733</v>
      </c>
      <c r="K60" s="485">
        <f>F60-H60</f>
        <v>2.25</v>
      </c>
      <c r="L60" s="554">
        <f>(F60*-0.07)/100</f>
        <v>-9.9750000000000019E-2</v>
      </c>
      <c r="M60" s="492">
        <f t="shared" si="28"/>
        <v>1.5089473684210524E-2</v>
      </c>
      <c r="N60" s="493" t="s">
        <v>600</v>
      </c>
      <c r="O60" s="528">
        <v>44027</v>
      </c>
      <c r="P60" s="64"/>
      <c r="Q60" s="64"/>
      <c r="R60" s="431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6">
        <v>17</v>
      </c>
      <c r="B61" s="487">
        <v>44027</v>
      </c>
      <c r="C61" s="488"/>
      <c r="D61" s="489" t="s">
        <v>135</v>
      </c>
      <c r="E61" s="490" t="s">
        <v>3628</v>
      </c>
      <c r="F61" s="490">
        <v>266.5</v>
      </c>
      <c r="G61" s="491">
        <v>274</v>
      </c>
      <c r="H61" s="491">
        <v>262.25</v>
      </c>
      <c r="I61" s="490" t="s">
        <v>3746</v>
      </c>
      <c r="J61" s="485" t="s">
        <v>3745</v>
      </c>
      <c r="K61" s="485">
        <f>F61-H61</f>
        <v>4.25</v>
      </c>
      <c r="L61" s="554">
        <f>(F61*-0.07)/100</f>
        <v>-0.18655000000000002</v>
      </c>
      <c r="M61" s="492">
        <f t="shared" si="28"/>
        <v>1.524746716697936E-2</v>
      </c>
      <c r="N61" s="493" t="s">
        <v>600</v>
      </c>
      <c r="O61" s="528">
        <v>44027</v>
      </c>
      <c r="P61" s="64"/>
      <c r="Q61" s="64"/>
      <c r="R61" s="431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38">
        <v>18</v>
      </c>
      <c r="B62" s="539">
        <v>44027</v>
      </c>
      <c r="C62" s="540"/>
      <c r="D62" s="541" t="s">
        <v>527</v>
      </c>
      <c r="E62" s="542" t="s">
        <v>601</v>
      </c>
      <c r="F62" s="542" t="s">
        <v>3747</v>
      </c>
      <c r="G62" s="543">
        <v>160</v>
      </c>
      <c r="H62" s="543"/>
      <c r="I62" s="542" t="s">
        <v>3748</v>
      </c>
      <c r="J62" s="544" t="s">
        <v>602</v>
      </c>
      <c r="K62" s="544"/>
      <c r="L62" s="545"/>
      <c r="M62" s="546"/>
      <c r="N62" s="547"/>
      <c r="O62" s="548"/>
      <c r="P62" s="64"/>
      <c r="Q62" s="64"/>
      <c r="R62" s="431" t="s">
        <v>3187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38">
        <v>19</v>
      </c>
      <c r="B63" s="539">
        <v>44027</v>
      </c>
      <c r="C63" s="540"/>
      <c r="D63" s="541" t="s">
        <v>69</v>
      </c>
      <c r="E63" s="542" t="s">
        <v>601</v>
      </c>
      <c r="F63" s="542" t="s">
        <v>3749</v>
      </c>
      <c r="G63" s="543">
        <v>549</v>
      </c>
      <c r="H63" s="543"/>
      <c r="I63" s="542" t="s">
        <v>3693</v>
      </c>
      <c r="J63" s="544" t="s">
        <v>602</v>
      </c>
      <c r="K63" s="544"/>
      <c r="L63" s="545"/>
      <c r="M63" s="546"/>
      <c r="N63" s="547"/>
      <c r="O63" s="548"/>
      <c r="P63" s="64"/>
      <c r="Q63" s="64"/>
      <c r="R63" s="431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38">
        <v>20</v>
      </c>
      <c r="B64" s="539"/>
      <c r="C64" s="540"/>
      <c r="D64" s="541"/>
      <c r="E64" s="542"/>
      <c r="F64" s="542"/>
      <c r="G64" s="543"/>
      <c r="H64" s="543"/>
      <c r="I64" s="542"/>
      <c r="J64" s="544"/>
      <c r="K64" s="544"/>
      <c r="L64" s="545"/>
      <c r="M64" s="546"/>
      <c r="N64" s="547"/>
      <c r="O64" s="548"/>
      <c r="P64" s="64"/>
      <c r="Q64" s="64"/>
      <c r="R64" s="431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538"/>
      <c r="B65" s="539"/>
      <c r="C65" s="540"/>
      <c r="D65" s="541"/>
      <c r="E65" s="542"/>
      <c r="F65" s="542"/>
      <c r="G65" s="543"/>
      <c r="H65" s="543"/>
      <c r="I65" s="542"/>
      <c r="J65" s="544"/>
      <c r="K65" s="544"/>
      <c r="L65" s="545"/>
      <c r="M65" s="546"/>
      <c r="N65" s="547"/>
      <c r="O65" s="548"/>
      <c r="P65" s="64"/>
      <c r="Q65" s="64"/>
      <c r="R65" s="431"/>
      <c r="S65" s="6"/>
      <c r="T65" s="6"/>
      <c r="U65" s="6"/>
      <c r="V65" s="6"/>
      <c r="W65" s="6"/>
      <c r="X65" s="6"/>
      <c r="Y65" s="6"/>
      <c r="Z65" s="6"/>
      <c r="AA65" s="6"/>
    </row>
    <row r="66" spans="1:34" ht="15" customHeight="1">
      <c r="A66" s="423"/>
      <c r="B66" s="423"/>
      <c r="C66" s="423"/>
      <c r="D66" s="423"/>
      <c r="E66" s="423"/>
      <c r="F66" s="450"/>
      <c r="G66" s="450"/>
      <c r="H66" s="450"/>
      <c r="I66" s="450"/>
      <c r="J66" s="501"/>
      <c r="K66" s="450"/>
      <c r="L66" s="450"/>
      <c r="M66" s="380"/>
      <c r="N66" s="382"/>
      <c r="O66" s="382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/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3730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9" customFormat="1" ht="14.25">
      <c r="A73" s="591">
        <v>1</v>
      </c>
      <c r="B73" s="595">
        <v>44013</v>
      </c>
      <c r="C73" s="480"/>
      <c r="D73" s="481" t="s">
        <v>3652</v>
      </c>
      <c r="E73" s="482" t="s">
        <v>3628</v>
      </c>
      <c r="F73" s="482">
        <v>10395</v>
      </c>
      <c r="G73" s="482">
        <v>10555</v>
      </c>
      <c r="H73" s="482">
        <v>10555</v>
      </c>
      <c r="I73" s="482">
        <v>10200</v>
      </c>
      <c r="J73" s="595" t="s">
        <v>3662</v>
      </c>
      <c r="K73" s="483" t="s">
        <v>3659</v>
      </c>
      <c r="L73" s="591">
        <f>(((F73*-0.06)/100)*N73)-100</f>
        <v>-567.77499999999986</v>
      </c>
      <c r="M73" s="591">
        <f>-8100-568</f>
        <v>-8668</v>
      </c>
      <c r="N73" s="591">
        <v>75</v>
      </c>
      <c r="O73" s="591" t="s">
        <v>664</v>
      </c>
      <c r="P73" s="593">
        <v>44014</v>
      </c>
      <c r="Q73" s="399"/>
      <c r="R73" s="344" t="s">
        <v>603</v>
      </c>
      <c r="S73" s="40"/>
      <c r="Y73" s="6"/>
      <c r="Z73" s="6"/>
    </row>
    <row r="74" spans="1:34" s="9" customFormat="1" ht="14.25">
      <c r="A74" s="592"/>
      <c r="B74" s="596"/>
      <c r="C74" s="480"/>
      <c r="D74" s="481" t="s">
        <v>3653</v>
      </c>
      <c r="E74" s="482" t="s">
        <v>3628</v>
      </c>
      <c r="F74" s="484" t="s">
        <v>3658</v>
      </c>
      <c r="G74" s="482"/>
      <c r="H74" s="482">
        <v>36</v>
      </c>
      <c r="I74" s="482"/>
      <c r="J74" s="596"/>
      <c r="K74" s="483" t="s">
        <v>3660</v>
      </c>
      <c r="L74" s="592"/>
      <c r="M74" s="592"/>
      <c r="N74" s="592"/>
      <c r="O74" s="592"/>
      <c r="P74" s="594"/>
      <c r="Q74" s="4"/>
      <c r="R74" s="431"/>
      <c r="S74" s="6"/>
      <c r="Y74" s="6"/>
      <c r="Z74" s="6"/>
    </row>
    <row r="75" spans="1:34" s="412" customFormat="1" ht="14.25">
      <c r="A75" s="583">
        <v>2</v>
      </c>
      <c r="B75" s="584">
        <v>44021</v>
      </c>
      <c r="C75" s="537"/>
      <c r="D75" s="530" t="s">
        <v>3652</v>
      </c>
      <c r="E75" s="536" t="s">
        <v>3628</v>
      </c>
      <c r="F75" s="532">
        <v>10765</v>
      </c>
      <c r="G75" s="536">
        <v>11010</v>
      </c>
      <c r="H75" s="536">
        <v>10690</v>
      </c>
      <c r="I75" s="536" t="s">
        <v>3702</v>
      </c>
      <c r="J75" s="585" t="s">
        <v>3738</v>
      </c>
      <c r="K75" s="535" t="s">
        <v>3737</v>
      </c>
      <c r="L75" s="587">
        <f>((F75*75)*-0.06%)-100</f>
        <v>-584.42499999999995</v>
      </c>
      <c r="M75" s="587">
        <v>6541</v>
      </c>
      <c r="N75" s="587">
        <v>75</v>
      </c>
      <c r="O75" s="587" t="s">
        <v>600</v>
      </c>
      <c r="P75" s="589">
        <v>44026</v>
      </c>
      <c r="Q75" s="399"/>
      <c r="R75" s="344" t="s">
        <v>603</v>
      </c>
      <c r="S75" s="40"/>
      <c r="Y75" s="40"/>
      <c r="Z75" s="40"/>
    </row>
    <row r="76" spans="1:34" s="412" customFormat="1" ht="14.25">
      <c r="A76" s="583"/>
      <c r="B76" s="584"/>
      <c r="C76" s="537"/>
      <c r="D76" s="530" t="s">
        <v>3701</v>
      </c>
      <c r="E76" s="536" t="s">
        <v>3628</v>
      </c>
      <c r="F76" s="534" t="s">
        <v>3736</v>
      </c>
      <c r="G76" s="536"/>
      <c r="H76" s="536">
        <v>76</v>
      </c>
      <c r="I76" s="536"/>
      <c r="J76" s="586"/>
      <c r="K76" s="535" t="s">
        <v>3752</v>
      </c>
      <c r="L76" s="588"/>
      <c r="M76" s="588"/>
      <c r="N76" s="588"/>
      <c r="O76" s="588"/>
      <c r="P76" s="590"/>
      <c r="Q76" s="399"/>
      <c r="R76" s="344"/>
      <c r="S76" s="40"/>
      <c r="Y76" s="40"/>
      <c r="Z76" s="40"/>
    </row>
    <row r="77" spans="1:34" s="412" customFormat="1" ht="14.25">
      <c r="A77" s="583">
        <v>3</v>
      </c>
      <c r="B77" s="584">
        <v>44025</v>
      </c>
      <c r="C77" s="529"/>
      <c r="D77" s="530" t="s">
        <v>3720</v>
      </c>
      <c r="E77" s="531" t="s">
        <v>3628</v>
      </c>
      <c r="F77" s="532">
        <v>22530</v>
      </c>
      <c r="G77" s="531">
        <v>23100</v>
      </c>
      <c r="H77" s="531">
        <v>22145</v>
      </c>
      <c r="I77" s="531">
        <v>21800</v>
      </c>
      <c r="J77" s="585" t="s">
        <v>3725</v>
      </c>
      <c r="K77" s="535" t="s">
        <v>3723</v>
      </c>
      <c r="L77" s="587">
        <f>(((-(F77*N77)*0.06))/100)-100</f>
        <v>-370.36</v>
      </c>
      <c r="M77" s="587">
        <v>4380</v>
      </c>
      <c r="N77" s="587">
        <v>20</v>
      </c>
      <c r="O77" s="587" t="s">
        <v>600</v>
      </c>
      <c r="P77" s="589">
        <v>44025</v>
      </c>
      <c r="Q77" s="399"/>
      <c r="R77" s="344" t="s">
        <v>603</v>
      </c>
      <c r="S77" s="40"/>
      <c r="Y77" s="40"/>
      <c r="Z77" s="40"/>
    </row>
    <row r="78" spans="1:34" s="412" customFormat="1" ht="14.25">
      <c r="A78" s="583"/>
      <c r="B78" s="584"/>
      <c r="C78" s="529"/>
      <c r="D78" s="530" t="s">
        <v>3721</v>
      </c>
      <c r="E78" s="531" t="s">
        <v>3628</v>
      </c>
      <c r="F78" s="534" t="s">
        <v>3722</v>
      </c>
      <c r="G78" s="531"/>
      <c r="H78" s="531">
        <v>512.5</v>
      </c>
      <c r="I78" s="531"/>
      <c r="J78" s="586"/>
      <c r="K78" s="535" t="s">
        <v>3724</v>
      </c>
      <c r="L78" s="588"/>
      <c r="M78" s="588"/>
      <c r="N78" s="588"/>
      <c r="O78" s="588"/>
      <c r="P78" s="590"/>
      <c r="Q78" s="399"/>
      <c r="R78" s="344"/>
      <c r="S78" s="40"/>
      <c r="Y78" s="40"/>
      <c r="Z78" s="40"/>
    </row>
    <row r="79" spans="1:34" s="568" customFormat="1" ht="14.25">
      <c r="A79" s="583">
        <v>4</v>
      </c>
      <c r="B79" s="584">
        <v>44027</v>
      </c>
      <c r="C79" s="550"/>
      <c r="D79" s="530" t="s">
        <v>3652</v>
      </c>
      <c r="E79" s="549" t="s">
        <v>3628</v>
      </c>
      <c r="F79" s="532">
        <v>10780</v>
      </c>
      <c r="G79" s="549">
        <v>11010</v>
      </c>
      <c r="H79" s="549">
        <v>10665</v>
      </c>
      <c r="I79" s="549">
        <v>10500</v>
      </c>
      <c r="J79" s="585" t="s">
        <v>3754</v>
      </c>
      <c r="K79" s="535" t="s">
        <v>3751</v>
      </c>
      <c r="L79" s="587">
        <f>((F79*75)*-0.03%)-50</f>
        <v>-292.54999999999995</v>
      </c>
      <c r="M79" s="587">
        <v>6645</v>
      </c>
      <c r="N79" s="587">
        <v>75</v>
      </c>
      <c r="O79" s="587" t="s">
        <v>600</v>
      </c>
      <c r="P79" s="589">
        <v>44027</v>
      </c>
      <c r="Q79" s="565"/>
      <c r="R79" s="566" t="s">
        <v>603</v>
      </c>
      <c r="S79" s="567"/>
      <c r="Y79" s="567"/>
      <c r="Z79" s="567"/>
    </row>
    <row r="80" spans="1:34" s="568" customFormat="1" ht="14.25">
      <c r="A80" s="583"/>
      <c r="B80" s="584"/>
      <c r="C80" s="550"/>
      <c r="D80" s="530" t="s">
        <v>3701</v>
      </c>
      <c r="E80" s="549" t="s">
        <v>3628</v>
      </c>
      <c r="F80" s="534" t="s">
        <v>3750</v>
      </c>
      <c r="G80" s="549"/>
      <c r="H80" s="549">
        <v>102.5</v>
      </c>
      <c r="I80" s="549"/>
      <c r="J80" s="586"/>
      <c r="K80" s="535" t="s">
        <v>3753</v>
      </c>
      <c r="L80" s="588"/>
      <c r="M80" s="588"/>
      <c r="N80" s="588"/>
      <c r="O80" s="588"/>
      <c r="P80" s="590"/>
      <c r="Q80" s="565"/>
      <c r="R80" s="566"/>
      <c r="S80" s="567"/>
      <c r="Y80" s="567"/>
      <c r="Z80" s="567"/>
    </row>
    <row r="81" spans="1:34" s="568" customFormat="1" ht="14.25">
      <c r="A81" s="557"/>
      <c r="B81" s="558"/>
      <c r="C81" s="558"/>
      <c r="D81" s="559"/>
      <c r="E81" s="557"/>
      <c r="F81" s="560"/>
      <c r="G81" s="557"/>
      <c r="H81" s="557"/>
      <c r="I81" s="557"/>
      <c r="J81" s="561"/>
      <c r="K81" s="562"/>
      <c r="L81" s="563"/>
      <c r="M81" s="563"/>
      <c r="N81" s="563"/>
      <c r="O81" s="563"/>
      <c r="P81" s="564"/>
      <c r="Q81" s="565"/>
      <c r="R81" s="566"/>
      <c r="S81" s="567"/>
      <c r="Y81" s="567"/>
      <c r="Z81" s="567"/>
    </row>
    <row r="82" spans="1:34" s="568" customFormat="1" ht="14.25">
      <c r="A82" s="557"/>
      <c r="B82" s="558"/>
      <c r="C82" s="558"/>
      <c r="D82" s="559"/>
      <c r="E82" s="557"/>
      <c r="F82" s="560"/>
      <c r="G82" s="557"/>
      <c r="H82" s="557"/>
      <c r="I82" s="557"/>
      <c r="J82" s="561"/>
      <c r="K82" s="562"/>
      <c r="L82" s="563"/>
      <c r="M82" s="563"/>
      <c r="N82" s="563"/>
      <c r="O82" s="563"/>
      <c r="P82" s="564"/>
      <c r="Q82" s="565"/>
      <c r="R82" s="566"/>
      <c r="S82" s="567"/>
      <c r="Y82" s="567"/>
      <c r="Z82" s="567"/>
    </row>
    <row r="83" spans="1:34" s="9" customFormat="1" ht="13.9" customHeight="1">
      <c r="A83" s="597"/>
      <c r="B83" s="598"/>
      <c r="C83" s="443"/>
      <c r="D83" s="396"/>
      <c r="E83" s="444"/>
      <c r="F83" s="445"/>
      <c r="G83" s="444"/>
      <c r="H83" s="444"/>
      <c r="I83" s="444"/>
      <c r="J83" s="598"/>
      <c r="K83" s="446"/>
      <c r="L83" s="599"/>
      <c r="M83" s="599"/>
      <c r="N83" s="520"/>
      <c r="O83" s="520"/>
      <c r="P83" s="522"/>
      <c r="Q83" s="4"/>
      <c r="R83" s="431"/>
      <c r="S83" s="6"/>
      <c r="Y83" s="6"/>
      <c r="Z83" s="6"/>
    </row>
    <row r="84" spans="1:34" s="9" customFormat="1" ht="14.25" customHeight="1">
      <c r="A84" s="597"/>
      <c r="B84" s="598"/>
      <c r="C84" s="443"/>
      <c r="D84" s="396"/>
      <c r="E84" s="444"/>
      <c r="F84" s="447"/>
      <c r="G84" s="444"/>
      <c r="H84" s="444"/>
      <c r="I84" s="444"/>
      <c r="J84" s="598"/>
      <c r="K84" s="511"/>
      <c r="L84" s="600"/>
      <c r="M84" s="600"/>
      <c r="N84" s="521"/>
      <c r="O84" s="521"/>
      <c r="P84" s="523"/>
      <c r="Q84" s="4"/>
      <c r="R84" s="431"/>
      <c r="S84" s="6"/>
      <c r="Y84" s="6"/>
      <c r="Z84" s="6"/>
    </row>
    <row r="85" spans="1:34" s="9" customFormat="1" ht="14.25">
      <c r="A85" s="424"/>
      <c r="B85" s="425"/>
      <c r="C85" s="425"/>
      <c r="D85" s="426"/>
      <c r="E85" s="424"/>
      <c r="F85" s="427"/>
      <c r="G85" s="424"/>
      <c r="H85" s="424"/>
      <c r="I85" s="424"/>
      <c r="J85" s="428"/>
      <c r="K85" s="428"/>
      <c r="L85" s="429"/>
      <c r="M85" s="428"/>
      <c r="N85" s="428"/>
      <c r="O85" s="430"/>
      <c r="P85" s="4"/>
      <c r="Q85" s="4"/>
      <c r="R85" s="93"/>
      <c r="S85" s="6"/>
      <c r="Y85" s="6"/>
      <c r="Z85" s="6"/>
    </row>
    <row r="86" spans="1:34" s="9" customFormat="1" ht="15">
      <c r="A86" s="383"/>
      <c r="B86" s="384"/>
      <c r="C86" s="384"/>
      <c r="D86" s="385"/>
      <c r="E86" s="383"/>
      <c r="F86" s="391"/>
      <c r="G86" s="383"/>
      <c r="H86" s="383"/>
      <c r="I86" s="383"/>
      <c r="J86" s="384"/>
      <c r="K86" s="79"/>
      <c r="L86" s="383"/>
      <c r="M86" s="383"/>
      <c r="N86" s="383"/>
      <c r="O86" s="392"/>
      <c r="P86" s="4"/>
      <c r="Q86" s="4"/>
      <c r="R86" s="93"/>
      <c r="S86" s="6"/>
      <c r="Y86" s="6"/>
      <c r="Z86" s="6"/>
    </row>
    <row r="87" spans="1:34" s="6" customFormat="1">
      <c r="A87" s="44"/>
      <c r="B87" s="45"/>
      <c r="C87" s="46"/>
      <c r="D87" s="47"/>
      <c r="E87" s="48"/>
      <c r="F87" s="49"/>
      <c r="G87" s="49"/>
      <c r="H87" s="49"/>
      <c r="I87" s="49"/>
      <c r="J87" s="17"/>
      <c r="K87" s="91"/>
      <c r="L87" s="91"/>
      <c r="M87" s="17"/>
      <c r="N87" s="16"/>
      <c r="O87" s="92"/>
      <c r="P87" s="5"/>
      <c r="Q87" s="4"/>
      <c r="R87" s="17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5">
      <c r="A88" s="50" t="s">
        <v>617</v>
      </c>
      <c r="B88" s="50"/>
      <c r="C88" s="50"/>
      <c r="D88" s="50"/>
      <c r="E88" s="51"/>
      <c r="F88" s="49"/>
      <c r="G88" s="49"/>
      <c r="H88" s="49"/>
      <c r="I88" s="49"/>
      <c r="J88" s="53"/>
      <c r="K88" s="12"/>
      <c r="L88" s="12"/>
      <c r="M88" s="12"/>
      <c r="N88" s="11"/>
      <c r="O88" s="5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38.25">
      <c r="A89" s="21" t="s">
        <v>16</v>
      </c>
      <c r="B89" s="21" t="s">
        <v>575</v>
      </c>
      <c r="C89" s="21"/>
      <c r="D89" s="22" t="s">
        <v>588</v>
      </c>
      <c r="E89" s="21" t="s">
        <v>589</v>
      </c>
      <c r="F89" s="21" t="s">
        <v>590</v>
      </c>
      <c r="G89" s="52" t="s">
        <v>610</v>
      </c>
      <c r="H89" s="21" t="s">
        <v>592</v>
      </c>
      <c r="I89" s="21" t="s">
        <v>593</v>
      </c>
      <c r="J89" s="20" t="s">
        <v>594</v>
      </c>
      <c r="K89" s="20" t="s">
        <v>618</v>
      </c>
      <c r="L89" s="63" t="s">
        <v>3730</v>
      </c>
      <c r="M89" s="77" t="s">
        <v>612</v>
      </c>
      <c r="N89" s="21" t="s">
        <v>613</v>
      </c>
      <c r="O89" s="21" t="s">
        <v>597</v>
      </c>
      <c r="P89" s="22" t="s">
        <v>598</v>
      </c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40" customFormat="1" ht="14.25">
      <c r="A90" s="515">
        <v>1</v>
      </c>
      <c r="B90" s="516">
        <v>44018</v>
      </c>
      <c r="C90" s="516"/>
      <c r="D90" s="451" t="s">
        <v>3679</v>
      </c>
      <c r="E90" s="452" t="s">
        <v>601</v>
      </c>
      <c r="F90" s="452">
        <v>58</v>
      </c>
      <c r="G90" s="478">
        <v>18</v>
      </c>
      <c r="H90" s="478">
        <v>18</v>
      </c>
      <c r="I90" s="517" t="s">
        <v>3680</v>
      </c>
      <c r="J90" s="453" t="s">
        <v>3696</v>
      </c>
      <c r="K90" s="453">
        <f>H90-F90</f>
        <v>-40</v>
      </c>
      <c r="L90" s="453">
        <v>-100</v>
      </c>
      <c r="M90" s="453">
        <f>(K90*N90)-L90</f>
        <v>-2900</v>
      </c>
      <c r="N90" s="453">
        <v>75</v>
      </c>
      <c r="O90" s="453" t="s">
        <v>664</v>
      </c>
      <c r="P90" s="518">
        <v>44020</v>
      </c>
      <c r="Q90" s="399"/>
      <c r="R90" s="344" t="s">
        <v>603</v>
      </c>
      <c r="Z90" s="412"/>
      <c r="AA90" s="412"/>
      <c r="AB90" s="412"/>
      <c r="AC90" s="412"/>
      <c r="AD90" s="412"/>
      <c r="AE90" s="412"/>
      <c r="AF90" s="412"/>
      <c r="AG90" s="412"/>
      <c r="AH90" s="412"/>
    </row>
    <row r="91" spans="1:34" s="40" customFormat="1" ht="14.25" customHeight="1">
      <c r="A91" s="583">
        <v>2</v>
      </c>
      <c r="B91" s="584">
        <v>44018</v>
      </c>
      <c r="C91" s="529"/>
      <c r="D91" s="530" t="s">
        <v>3681</v>
      </c>
      <c r="E91" s="531" t="s">
        <v>601</v>
      </c>
      <c r="F91" s="532">
        <v>56</v>
      </c>
      <c r="G91" s="531"/>
      <c r="H91" s="531">
        <v>101</v>
      </c>
      <c r="I91" s="531"/>
      <c r="J91" s="584" t="s">
        <v>3719</v>
      </c>
      <c r="K91" s="533" t="s">
        <v>3717</v>
      </c>
      <c r="L91" s="587">
        <v>-200</v>
      </c>
      <c r="M91" s="587">
        <f>8.5*300</f>
        <v>2550</v>
      </c>
      <c r="N91" s="587">
        <v>300</v>
      </c>
      <c r="O91" s="587" t="s">
        <v>600</v>
      </c>
      <c r="P91" s="589">
        <v>44025</v>
      </c>
      <c r="Q91" s="399"/>
      <c r="R91" s="344" t="s">
        <v>603</v>
      </c>
      <c r="Z91" s="412"/>
      <c r="AA91" s="412"/>
      <c r="AB91" s="412"/>
      <c r="AC91" s="412"/>
      <c r="AD91" s="412"/>
      <c r="AE91" s="412"/>
      <c r="AF91" s="412"/>
      <c r="AG91" s="412"/>
      <c r="AH91" s="412"/>
    </row>
    <row r="92" spans="1:34" s="40" customFormat="1" ht="14.25" customHeight="1">
      <c r="A92" s="583"/>
      <c r="B92" s="584"/>
      <c r="C92" s="529"/>
      <c r="D92" s="530" t="s">
        <v>3682</v>
      </c>
      <c r="E92" s="531" t="s">
        <v>3628</v>
      </c>
      <c r="F92" s="534" t="s">
        <v>3716</v>
      </c>
      <c r="G92" s="531"/>
      <c r="H92" s="531">
        <v>77.5</v>
      </c>
      <c r="I92" s="531"/>
      <c r="J92" s="584"/>
      <c r="K92" s="533" t="s">
        <v>3718</v>
      </c>
      <c r="L92" s="588"/>
      <c r="M92" s="588"/>
      <c r="N92" s="588"/>
      <c r="O92" s="588"/>
      <c r="P92" s="590"/>
      <c r="Q92" s="399"/>
      <c r="R92" s="344"/>
      <c r="Z92" s="412"/>
      <c r="AA92" s="412"/>
      <c r="AB92" s="412"/>
      <c r="AC92" s="412"/>
      <c r="AD92" s="412"/>
      <c r="AE92" s="412"/>
      <c r="AF92" s="412"/>
      <c r="AG92" s="412"/>
      <c r="AH92" s="412"/>
    </row>
    <row r="93" spans="1:34" s="40" customFormat="1" ht="14.25">
      <c r="A93" s="515">
        <v>3</v>
      </c>
      <c r="B93" s="516">
        <v>44019</v>
      </c>
      <c r="C93" s="516"/>
      <c r="D93" s="451" t="s">
        <v>3685</v>
      </c>
      <c r="E93" s="452" t="s">
        <v>601</v>
      </c>
      <c r="F93" s="452" t="s">
        <v>3703</v>
      </c>
      <c r="G93" s="478">
        <v>60</v>
      </c>
      <c r="H93" s="478">
        <v>70</v>
      </c>
      <c r="I93" s="517" t="s">
        <v>3686</v>
      </c>
      <c r="J93" s="453" t="s">
        <v>3704</v>
      </c>
      <c r="K93" s="453">
        <f>H93-F93</f>
        <v>-230</v>
      </c>
      <c r="L93" s="453">
        <v>-100</v>
      </c>
      <c r="M93" s="453">
        <f>(K93*N93)-L93</f>
        <v>-4500</v>
      </c>
      <c r="N93" s="453">
        <v>20</v>
      </c>
      <c r="O93" s="453" t="s">
        <v>664</v>
      </c>
      <c r="P93" s="518">
        <v>44021</v>
      </c>
      <c r="Q93" s="399"/>
      <c r="R93" s="344" t="s">
        <v>603</v>
      </c>
      <c r="Z93" s="412"/>
      <c r="AA93" s="412"/>
      <c r="AB93" s="412"/>
      <c r="AC93" s="412"/>
      <c r="AD93" s="412"/>
      <c r="AE93" s="412"/>
      <c r="AF93" s="412"/>
      <c r="AG93" s="412"/>
      <c r="AH93" s="412"/>
    </row>
    <row r="94" spans="1:34" s="40" customFormat="1" ht="15">
      <c r="A94" s="512"/>
      <c r="B94" s="513"/>
      <c r="C94" s="513"/>
      <c r="D94" s="396"/>
      <c r="E94" s="512"/>
      <c r="F94" s="447"/>
      <c r="G94" s="512"/>
      <c r="H94" s="512"/>
      <c r="I94" s="512"/>
      <c r="J94" s="513"/>
      <c r="K94" s="511"/>
      <c r="L94" s="512"/>
      <c r="M94" s="524"/>
      <c r="N94" s="524"/>
      <c r="O94" s="524"/>
      <c r="P94" s="514"/>
      <c r="Q94" s="399"/>
      <c r="R94" s="344"/>
      <c r="Z94" s="412"/>
      <c r="AA94" s="412"/>
      <c r="AB94" s="412"/>
      <c r="AC94" s="412"/>
      <c r="AD94" s="412"/>
      <c r="AE94" s="412"/>
      <c r="AF94" s="412"/>
      <c r="AG94" s="412"/>
      <c r="AH94" s="412"/>
    </row>
    <row r="95" spans="1:34" s="40" customFormat="1" ht="14.25">
      <c r="A95" s="383"/>
      <c r="B95" s="384"/>
      <c r="C95" s="384"/>
      <c r="D95" s="385"/>
      <c r="E95" s="383"/>
      <c r="F95" s="413"/>
      <c r="G95" s="383"/>
      <c r="H95" s="383"/>
      <c r="I95" s="383"/>
      <c r="J95" s="384"/>
      <c r="K95" s="414"/>
      <c r="L95" s="383"/>
      <c r="M95" s="383"/>
      <c r="N95" s="383"/>
      <c r="O95" s="415"/>
      <c r="P95" s="399"/>
      <c r="Q95" s="399"/>
      <c r="R95" s="344"/>
      <c r="Z95" s="412"/>
      <c r="AA95" s="412"/>
      <c r="AB95" s="412"/>
      <c r="AC95" s="412"/>
      <c r="AD95" s="412"/>
      <c r="AE95" s="412"/>
      <c r="AF95" s="412"/>
      <c r="AG95" s="412"/>
      <c r="AH95" s="412"/>
    </row>
    <row r="96" spans="1:34" ht="15">
      <c r="A96" s="100" t="s">
        <v>619</v>
      </c>
      <c r="B96" s="101"/>
      <c r="C96" s="101"/>
      <c r="D96" s="102"/>
      <c r="E96" s="34"/>
      <c r="F96" s="32"/>
      <c r="G96" s="32"/>
      <c r="H96" s="73"/>
      <c r="I96" s="120"/>
      <c r="J96" s="121"/>
      <c r="K96" s="17"/>
      <c r="L96" s="17"/>
      <c r="M96" s="17"/>
      <c r="N96" s="11"/>
      <c r="O96" s="53"/>
      <c r="Q96" s="96"/>
      <c r="R96" s="17"/>
      <c r="S96" s="16"/>
      <c r="T96" s="16"/>
      <c r="U96" s="16"/>
      <c r="V96" s="16"/>
      <c r="W96" s="16"/>
      <c r="X96" s="16"/>
      <c r="Y96" s="16"/>
      <c r="Z96" s="16"/>
    </row>
    <row r="97" spans="1:26" ht="38.25">
      <c r="A97" s="20" t="s">
        <v>16</v>
      </c>
      <c r="B97" s="21" t="s">
        <v>575</v>
      </c>
      <c r="C97" s="21"/>
      <c r="D97" s="22" t="s">
        <v>588</v>
      </c>
      <c r="E97" s="21" t="s">
        <v>589</v>
      </c>
      <c r="F97" s="21" t="s">
        <v>590</v>
      </c>
      <c r="G97" s="21" t="s">
        <v>591</v>
      </c>
      <c r="H97" s="21" t="s">
        <v>592</v>
      </c>
      <c r="I97" s="21" t="s">
        <v>593</v>
      </c>
      <c r="J97" s="20" t="s">
        <v>594</v>
      </c>
      <c r="K97" s="21" t="s">
        <v>595</v>
      </c>
      <c r="L97" s="21" t="s">
        <v>596</v>
      </c>
      <c r="M97" s="21" t="s">
        <v>597</v>
      </c>
      <c r="N97" s="22" t="s">
        <v>598</v>
      </c>
      <c r="O97" s="21" t="s">
        <v>599</v>
      </c>
      <c r="P97" s="98"/>
      <c r="Q97" s="11"/>
      <c r="R97" s="17"/>
      <c r="S97" s="16"/>
      <c r="T97" s="16"/>
      <c r="U97" s="16"/>
      <c r="V97" s="16"/>
      <c r="W97" s="16"/>
      <c r="X97" s="16"/>
      <c r="Y97" s="16"/>
      <c r="Z97" s="16"/>
    </row>
    <row r="98" spans="1:26" s="8" customFormat="1">
      <c r="A98" s="400"/>
      <c r="B98" s="401"/>
      <c r="C98" s="402"/>
      <c r="D98" s="403"/>
      <c r="E98" s="404"/>
      <c r="F98" s="404"/>
      <c r="G98" s="405"/>
      <c r="H98" s="405"/>
      <c r="I98" s="404"/>
      <c r="J98" s="406"/>
      <c r="K98" s="407"/>
      <c r="L98" s="408"/>
      <c r="M98" s="409"/>
      <c r="N98" s="410"/>
      <c r="O98" s="411"/>
      <c r="P98" s="124"/>
      <c r="Q98"/>
      <c r="R98" s="95"/>
      <c r="T98" s="57"/>
      <c r="U98" s="57"/>
      <c r="V98" s="57"/>
      <c r="W98" s="57"/>
      <c r="X98" s="57"/>
      <c r="Y98" s="57"/>
      <c r="Z98" s="57"/>
    </row>
    <row r="99" spans="1:26">
      <c r="A99" s="23" t="s">
        <v>604</v>
      </c>
      <c r="B99" s="23"/>
      <c r="C99" s="23"/>
      <c r="D99" s="23"/>
      <c r="E99" s="5"/>
      <c r="F99" s="30" t="s">
        <v>606</v>
      </c>
      <c r="G99" s="82"/>
      <c r="H99" s="82"/>
      <c r="I99" s="38"/>
      <c r="J99" s="85"/>
      <c r="K99" s="83"/>
      <c r="L99" s="84"/>
      <c r="M99" s="85"/>
      <c r="N99" s="86"/>
      <c r="O99" s="125"/>
      <c r="P99" s="11"/>
      <c r="Q99" s="16"/>
      <c r="R99" s="97"/>
      <c r="S99" s="16"/>
      <c r="T99" s="16"/>
      <c r="U99" s="16"/>
      <c r="V99" s="16"/>
      <c r="W99" s="16"/>
      <c r="X99" s="16"/>
      <c r="Y99" s="16"/>
    </row>
    <row r="100" spans="1:26">
      <c r="A100" s="29" t="s">
        <v>605</v>
      </c>
      <c r="B100" s="23"/>
      <c r="C100" s="23"/>
      <c r="D100" s="23"/>
      <c r="E100" s="32"/>
      <c r="F100" s="30" t="s">
        <v>608</v>
      </c>
      <c r="G100" s="12"/>
      <c r="H100" s="12"/>
      <c r="I100" s="12"/>
      <c r="J100" s="53"/>
      <c r="K100" s="12"/>
      <c r="L100" s="12"/>
      <c r="M100" s="12"/>
      <c r="N100" s="11"/>
      <c r="O100" s="53"/>
      <c r="Q100" s="7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9"/>
      <c r="B101" s="23"/>
      <c r="C101" s="23"/>
      <c r="D101" s="23"/>
      <c r="E101" s="32"/>
      <c r="F101" s="30"/>
      <c r="G101" s="12"/>
      <c r="H101" s="12"/>
      <c r="I101" s="12"/>
      <c r="J101" s="53"/>
      <c r="K101" s="12"/>
      <c r="L101" s="12"/>
      <c r="M101" s="12"/>
      <c r="N101" s="11"/>
      <c r="O101" s="53"/>
      <c r="Q101" s="7"/>
      <c r="R101" s="82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9"/>
      <c r="B102" s="23"/>
      <c r="C102" s="23"/>
      <c r="D102" s="23"/>
      <c r="E102" s="32"/>
      <c r="F102" s="30"/>
      <c r="G102" s="12"/>
      <c r="H102" s="12"/>
      <c r="I102" s="12"/>
      <c r="J102" s="53"/>
      <c r="K102" s="12"/>
      <c r="L102" s="12"/>
      <c r="M102" s="12"/>
      <c r="N102" s="11"/>
      <c r="O102" s="53"/>
      <c r="Q102" s="7"/>
      <c r="R102" s="82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9"/>
      <c r="B103" s="23"/>
      <c r="C103" s="23"/>
      <c r="D103" s="23"/>
      <c r="E103" s="32"/>
      <c r="F103" s="30"/>
      <c r="G103" s="41"/>
      <c r="H103" s="42"/>
      <c r="I103" s="82"/>
      <c r="J103" s="17"/>
      <c r="K103" s="83"/>
      <c r="L103" s="84"/>
      <c r="M103" s="85"/>
      <c r="N103" s="86"/>
      <c r="O103" s="87"/>
      <c r="P103" s="5"/>
      <c r="Q103" s="11"/>
      <c r="R103" s="82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37"/>
      <c r="B104" s="45"/>
      <c r="C104" s="103"/>
      <c r="D104" s="6"/>
      <c r="E104" s="38"/>
      <c r="F104" s="82"/>
      <c r="G104" s="41"/>
      <c r="H104" s="42"/>
      <c r="I104" s="82"/>
      <c r="J104" s="17"/>
      <c r="K104" s="83"/>
      <c r="L104" s="84"/>
      <c r="M104" s="85"/>
      <c r="N104" s="86"/>
      <c r="O104" s="87"/>
      <c r="P104" s="5"/>
      <c r="Q104" s="11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 ht="15">
      <c r="A105" s="5"/>
      <c r="B105" s="104" t="s">
        <v>620</v>
      </c>
      <c r="C105" s="104"/>
      <c r="D105" s="104"/>
      <c r="E105" s="104"/>
      <c r="F105" s="17"/>
      <c r="G105" s="17"/>
      <c r="H105" s="105"/>
      <c r="I105" s="17"/>
      <c r="J105" s="74"/>
      <c r="K105" s="75"/>
      <c r="L105" s="17"/>
      <c r="M105" s="17"/>
      <c r="N105" s="16"/>
      <c r="O105" s="99"/>
      <c r="P105" s="7"/>
      <c r="Q105" s="11"/>
      <c r="R105" s="142"/>
      <c r="S105" s="16"/>
      <c r="T105" s="16"/>
      <c r="U105" s="16"/>
      <c r="V105" s="16"/>
      <c r="W105" s="16"/>
      <c r="X105" s="16"/>
      <c r="Y105" s="16"/>
      <c r="Z105" s="16"/>
    </row>
    <row r="106" spans="1:26" ht="38.25">
      <c r="A106" s="20" t="s">
        <v>16</v>
      </c>
      <c r="B106" s="21" t="s">
        <v>575</v>
      </c>
      <c r="C106" s="21"/>
      <c r="D106" s="22" t="s">
        <v>588</v>
      </c>
      <c r="E106" s="21" t="s">
        <v>589</v>
      </c>
      <c r="F106" s="21" t="s">
        <v>590</v>
      </c>
      <c r="G106" s="21" t="s">
        <v>621</v>
      </c>
      <c r="H106" s="21" t="s">
        <v>622</v>
      </c>
      <c r="I106" s="21" t="s">
        <v>593</v>
      </c>
      <c r="J106" s="61" t="s">
        <v>594</v>
      </c>
      <c r="K106" s="21" t="s">
        <v>595</v>
      </c>
      <c r="L106" s="21" t="s">
        <v>596</v>
      </c>
      <c r="M106" s="21" t="s">
        <v>597</v>
      </c>
      <c r="N106" s="22" t="s">
        <v>598</v>
      </c>
      <c r="O106" s="99"/>
      <c r="P106" s="7"/>
      <c r="Q106" s="11"/>
      <c r="R106" s="142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</v>
      </c>
      <c r="B107" s="106">
        <v>41579</v>
      </c>
      <c r="C107" s="106"/>
      <c r="D107" s="107" t="s">
        <v>623</v>
      </c>
      <c r="E107" s="108" t="s">
        <v>624</v>
      </c>
      <c r="F107" s="109">
        <v>82</v>
      </c>
      <c r="G107" s="108" t="s">
        <v>625</v>
      </c>
      <c r="H107" s="108">
        <v>100</v>
      </c>
      <c r="I107" s="126">
        <v>100</v>
      </c>
      <c r="J107" s="127" t="s">
        <v>626</v>
      </c>
      <c r="K107" s="128">
        <f t="shared" ref="K107:K138" si="29">H107-F107</f>
        <v>18</v>
      </c>
      <c r="L107" s="129">
        <f t="shared" ref="L107:L138" si="30">K107/F107</f>
        <v>0.21951219512195122</v>
      </c>
      <c r="M107" s="130" t="s">
        <v>600</v>
      </c>
      <c r="N107" s="131">
        <v>42657</v>
      </c>
      <c r="O107" s="53"/>
      <c r="P107" s="11"/>
      <c r="Q107" s="16"/>
      <c r="R107" s="142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</v>
      </c>
      <c r="B108" s="106">
        <v>41794</v>
      </c>
      <c r="C108" s="106"/>
      <c r="D108" s="107" t="s">
        <v>627</v>
      </c>
      <c r="E108" s="108" t="s">
        <v>601</v>
      </c>
      <c r="F108" s="109">
        <v>257</v>
      </c>
      <c r="G108" s="108" t="s">
        <v>625</v>
      </c>
      <c r="H108" s="108">
        <v>300</v>
      </c>
      <c r="I108" s="126">
        <v>300</v>
      </c>
      <c r="J108" s="127" t="s">
        <v>626</v>
      </c>
      <c r="K108" s="128">
        <f t="shared" si="29"/>
        <v>43</v>
      </c>
      <c r="L108" s="129">
        <f t="shared" si="30"/>
        <v>0.16731517509727625</v>
      </c>
      <c r="M108" s="130" t="s">
        <v>600</v>
      </c>
      <c r="N108" s="131">
        <v>41822</v>
      </c>
      <c r="O108" s="53"/>
      <c r="P108" s="11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</v>
      </c>
      <c r="B109" s="106">
        <v>41828</v>
      </c>
      <c r="C109" s="106"/>
      <c r="D109" s="107" t="s">
        <v>628</v>
      </c>
      <c r="E109" s="108" t="s">
        <v>601</v>
      </c>
      <c r="F109" s="109">
        <v>393</v>
      </c>
      <c r="G109" s="108" t="s">
        <v>625</v>
      </c>
      <c r="H109" s="108">
        <v>468</v>
      </c>
      <c r="I109" s="126">
        <v>468</v>
      </c>
      <c r="J109" s="127" t="s">
        <v>626</v>
      </c>
      <c r="K109" s="128">
        <f t="shared" si="29"/>
        <v>75</v>
      </c>
      <c r="L109" s="129">
        <f t="shared" si="30"/>
        <v>0.19083969465648856</v>
      </c>
      <c r="M109" s="130" t="s">
        <v>600</v>
      </c>
      <c r="N109" s="131">
        <v>41863</v>
      </c>
      <c r="O109" s="53"/>
      <c r="P109" s="11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</v>
      </c>
      <c r="B110" s="106">
        <v>41857</v>
      </c>
      <c r="C110" s="106"/>
      <c r="D110" s="107" t="s">
        <v>629</v>
      </c>
      <c r="E110" s="108" t="s">
        <v>601</v>
      </c>
      <c r="F110" s="109">
        <v>205</v>
      </c>
      <c r="G110" s="108" t="s">
        <v>625</v>
      </c>
      <c r="H110" s="108">
        <v>275</v>
      </c>
      <c r="I110" s="126">
        <v>250</v>
      </c>
      <c r="J110" s="127" t="s">
        <v>626</v>
      </c>
      <c r="K110" s="128">
        <f t="shared" si="29"/>
        <v>70</v>
      </c>
      <c r="L110" s="129">
        <f t="shared" si="30"/>
        <v>0.34146341463414637</v>
      </c>
      <c r="M110" s="130" t="s">
        <v>600</v>
      </c>
      <c r="N110" s="131">
        <v>41962</v>
      </c>
      <c r="O110" s="53"/>
      <c r="P110" s="11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5</v>
      </c>
      <c r="B111" s="106">
        <v>41886</v>
      </c>
      <c r="C111" s="106"/>
      <c r="D111" s="107" t="s">
        <v>630</v>
      </c>
      <c r="E111" s="108" t="s">
        <v>601</v>
      </c>
      <c r="F111" s="109">
        <v>162</v>
      </c>
      <c r="G111" s="108" t="s">
        <v>625</v>
      </c>
      <c r="H111" s="108">
        <v>190</v>
      </c>
      <c r="I111" s="126">
        <v>190</v>
      </c>
      <c r="J111" s="127" t="s">
        <v>626</v>
      </c>
      <c r="K111" s="128">
        <f t="shared" si="29"/>
        <v>28</v>
      </c>
      <c r="L111" s="129">
        <f t="shared" si="30"/>
        <v>0.1728395061728395</v>
      </c>
      <c r="M111" s="130" t="s">
        <v>600</v>
      </c>
      <c r="N111" s="131">
        <v>42006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6</v>
      </c>
      <c r="B112" s="106">
        <v>41886</v>
      </c>
      <c r="C112" s="106"/>
      <c r="D112" s="107" t="s">
        <v>631</v>
      </c>
      <c r="E112" s="108" t="s">
        <v>601</v>
      </c>
      <c r="F112" s="109">
        <v>75</v>
      </c>
      <c r="G112" s="108" t="s">
        <v>625</v>
      </c>
      <c r="H112" s="108">
        <v>91.5</v>
      </c>
      <c r="I112" s="126" t="s">
        <v>632</v>
      </c>
      <c r="J112" s="127" t="s">
        <v>633</v>
      </c>
      <c r="K112" s="128">
        <f t="shared" si="29"/>
        <v>16.5</v>
      </c>
      <c r="L112" s="129">
        <f t="shared" si="30"/>
        <v>0.22</v>
      </c>
      <c r="M112" s="130" t="s">
        <v>600</v>
      </c>
      <c r="N112" s="131">
        <v>41954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7</v>
      </c>
      <c r="B113" s="106">
        <v>41913</v>
      </c>
      <c r="C113" s="106"/>
      <c r="D113" s="107" t="s">
        <v>634</v>
      </c>
      <c r="E113" s="108" t="s">
        <v>601</v>
      </c>
      <c r="F113" s="109">
        <v>850</v>
      </c>
      <c r="G113" s="108" t="s">
        <v>625</v>
      </c>
      <c r="H113" s="108">
        <v>982.5</v>
      </c>
      <c r="I113" s="126">
        <v>1050</v>
      </c>
      <c r="J113" s="127" t="s">
        <v>635</v>
      </c>
      <c r="K113" s="128">
        <f t="shared" si="29"/>
        <v>132.5</v>
      </c>
      <c r="L113" s="129">
        <f t="shared" si="30"/>
        <v>0.15588235294117647</v>
      </c>
      <c r="M113" s="130" t="s">
        <v>600</v>
      </c>
      <c r="N113" s="131">
        <v>42039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8</v>
      </c>
      <c r="B114" s="106">
        <v>41913</v>
      </c>
      <c r="C114" s="106"/>
      <c r="D114" s="107" t="s">
        <v>636</v>
      </c>
      <c r="E114" s="108" t="s">
        <v>601</v>
      </c>
      <c r="F114" s="109">
        <v>475</v>
      </c>
      <c r="G114" s="108" t="s">
        <v>625</v>
      </c>
      <c r="H114" s="108">
        <v>515</v>
      </c>
      <c r="I114" s="126">
        <v>600</v>
      </c>
      <c r="J114" s="127" t="s">
        <v>637</v>
      </c>
      <c r="K114" s="128">
        <f t="shared" si="29"/>
        <v>40</v>
      </c>
      <c r="L114" s="129">
        <f t="shared" si="30"/>
        <v>8.4210526315789472E-2</v>
      </c>
      <c r="M114" s="130" t="s">
        <v>600</v>
      </c>
      <c r="N114" s="131">
        <v>41939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9</v>
      </c>
      <c r="B115" s="106">
        <v>41913</v>
      </c>
      <c r="C115" s="106"/>
      <c r="D115" s="107" t="s">
        <v>638</v>
      </c>
      <c r="E115" s="108" t="s">
        <v>601</v>
      </c>
      <c r="F115" s="109">
        <v>86</v>
      </c>
      <c r="G115" s="108" t="s">
        <v>625</v>
      </c>
      <c r="H115" s="108">
        <v>99</v>
      </c>
      <c r="I115" s="126">
        <v>140</v>
      </c>
      <c r="J115" s="127" t="s">
        <v>639</v>
      </c>
      <c r="K115" s="128">
        <f t="shared" si="29"/>
        <v>13</v>
      </c>
      <c r="L115" s="129">
        <f t="shared" si="30"/>
        <v>0.15116279069767441</v>
      </c>
      <c r="M115" s="130" t="s">
        <v>600</v>
      </c>
      <c r="N115" s="131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10</v>
      </c>
      <c r="B116" s="106">
        <v>41926</v>
      </c>
      <c r="C116" s="106"/>
      <c r="D116" s="107" t="s">
        <v>640</v>
      </c>
      <c r="E116" s="108" t="s">
        <v>601</v>
      </c>
      <c r="F116" s="109">
        <v>496.6</v>
      </c>
      <c r="G116" s="108" t="s">
        <v>625</v>
      </c>
      <c r="H116" s="108">
        <v>621</v>
      </c>
      <c r="I116" s="126">
        <v>580</v>
      </c>
      <c r="J116" s="127" t="s">
        <v>626</v>
      </c>
      <c r="K116" s="128">
        <f t="shared" si="29"/>
        <v>124.39999999999998</v>
      </c>
      <c r="L116" s="129">
        <f t="shared" si="30"/>
        <v>0.25050342327829234</v>
      </c>
      <c r="M116" s="130" t="s">
        <v>600</v>
      </c>
      <c r="N116" s="131">
        <v>42605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11</v>
      </c>
      <c r="B117" s="106">
        <v>41926</v>
      </c>
      <c r="C117" s="106"/>
      <c r="D117" s="107" t="s">
        <v>641</v>
      </c>
      <c r="E117" s="108" t="s">
        <v>601</v>
      </c>
      <c r="F117" s="109">
        <v>2481.9</v>
      </c>
      <c r="G117" s="108" t="s">
        <v>625</v>
      </c>
      <c r="H117" s="108">
        <v>2840</v>
      </c>
      <c r="I117" s="126">
        <v>2870</v>
      </c>
      <c r="J117" s="127" t="s">
        <v>642</v>
      </c>
      <c r="K117" s="128">
        <f t="shared" si="29"/>
        <v>358.09999999999991</v>
      </c>
      <c r="L117" s="129">
        <f t="shared" si="30"/>
        <v>0.14428462065353154</v>
      </c>
      <c r="M117" s="130" t="s">
        <v>600</v>
      </c>
      <c r="N117" s="131">
        <v>42017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12</v>
      </c>
      <c r="B118" s="106">
        <v>41928</v>
      </c>
      <c r="C118" s="106"/>
      <c r="D118" s="107" t="s">
        <v>643</v>
      </c>
      <c r="E118" s="108" t="s">
        <v>601</v>
      </c>
      <c r="F118" s="109">
        <v>84.5</v>
      </c>
      <c r="G118" s="108" t="s">
        <v>625</v>
      </c>
      <c r="H118" s="108">
        <v>93</v>
      </c>
      <c r="I118" s="126">
        <v>110</v>
      </c>
      <c r="J118" s="127" t="s">
        <v>644</v>
      </c>
      <c r="K118" s="128">
        <f t="shared" si="29"/>
        <v>8.5</v>
      </c>
      <c r="L118" s="129">
        <f t="shared" si="30"/>
        <v>0.10059171597633136</v>
      </c>
      <c r="M118" s="130" t="s">
        <v>600</v>
      </c>
      <c r="N118" s="131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13</v>
      </c>
      <c r="B119" s="106">
        <v>41928</v>
      </c>
      <c r="C119" s="106"/>
      <c r="D119" s="107" t="s">
        <v>645</v>
      </c>
      <c r="E119" s="108" t="s">
        <v>601</v>
      </c>
      <c r="F119" s="109">
        <v>401</v>
      </c>
      <c r="G119" s="108" t="s">
        <v>625</v>
      </c>
      <c r="H119" s="108">
        <v>428</v>
      </c>
      <c r="I119" s="126">
        <v>450</v>
      </c>
      <c r="J119" s="127" t="s">
        <v>646</v>
      </c>
      <c r="K119" s="128">
        <f t="shared" si="29"/>
        <v>27</v>
      </c>
      <c r="L119" s="129">
        <f t="shared" si="30"/>
        <v>6.7331670822942641E-2</v>
      </c>
      <c r="M119" s="130" t="s">
        <v>600</v>
      </c>
      <c r="N119" s="131">
        <v>42020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14</v>
      </c>
      <c r="B120" s="106">
        <v>41928</v>
      </c>
      <c r="C120" s="106"/>
      <c r="D120" s="107" t="s">
        <v>647</v>
      </c>
      <c r="E120" s="108" t="s">
        <v>601</v>
      </c>
      <c r="F120" s="109">
        <v>101</v>
      </c>
      <c r="G120" s="108" t="s">
        <v>625</v>
      </c>
      <c r="H120" s="108">
        <v>112</v>
      </c>
      <c r="I120" s="126">
        <v>120</v>
      </c>
      <c r="J120" s="127" t="s">
        <v>648</v>
      </c>
      <c r="K120" s="128">
        <f t="shared" si="29"/>
        <v>11</v>
      </c>
      <c r="L120" s="129">
        <f t="shared" si="30"/>
        <v>0.10891089108910891</v>
      </c>
      <c r="M120" s="130" t="s">
        <v>600</v>
      </c>
      <c r="N120" s="131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15</v>
      </c>
      <c r="B121" s="106">
        <v>41954</v>
      </c>
      <c r="C121" s="106"/>
      <c r="D121" s="107" t="s">
        <v>649</v>
      </c>
      <c r="E121" s="108" t="s">
        <v>601</v>
      </c>
      <c r="F121" s="109">
        <v>59</v>
      </c>
      <c r="G121" s="108" t="s">
        <v>625</v>
      </c>
      <c r="H121" s="108">
        <v>76</v>
      </c>
      <c r="I121" s="126">
        <v>76</v>
      </c>
      <c r="J121" s="127" t="s">
        <v>626</v>
      </c>
      <c r="K121" s="128">
        <f t="shared" si="29"/>
        <v>17</v>
      </c>
      <c r="L121" s="129">
        <f t="shared" si="30"/>
        <v>0.28813559322033899</v>
      </c>
      <c r="M121" s="130" t="s">
        <v>600</v>
      </c>
      <c r="N121" s="131">
        <v>43032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16</v>
      </c>
      <c r="B122" s="106">
        <v>41954</v>
      </c>
      <c r="C122" s="106"/>
      <c r="D122" s="107" t="s">
        <v>638</v>
      </c>
      <c r="E122" s="108" t="s">
        <v>601</v>
      </c>
      <c r="F122" s="109">
        <v>99</v>
      </c>
      <c r="G122" s="108" t="s">
        <v>625</v>
      </c>
      <c r="H122" s="108">
        <v>120</v>
      </c>
      <c r="I122" s="126">
        <v>120</v>
      </c>
      <c r="J122" s="127" t="s">
        <v>650</v>
      </c>
      <c r="K122" s="128">
        <f t="shared" si="29"/>
        <v>21</v>
      </c>
      <c r="L122" s="129">
        <f t="shared" si="30"/>
        <v>0.21212121212121213</v>
      </c>
      <c r="M122" s="130" t="s">
        <v>600</v>
      </c>
      <c r="N122" s="131">
        <v>41960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17</v>
      </c>
      <c r="B123" s="106">
        <v>41956</v>
      </c>
      <c r="C123" s="106"/>
      <c r="D123" s="107" t="s">
        <v>651</v>
      </c>
      <c r="E123" s="108" t="s">
        <v>601</v>
      </c>
      <c r="F123" s="109">
        <v>22</v>
      </c>
      <c r="G123" s="108" t="s">
        <v>625</v>
      </c>
      <c r="H123" s="108">
        <v>33.549999999999997</v>
      </c>
      <c r="I123" s="126">
        <v>32</v>
      </c>
      <c r="J123" s="127" t="s">
        <v>652</v>
      </c>
      <c r="K123" s="128">
        <f t="shared" si="29"/>
        <v>11.549999999999997</v>
      </c>
      <c r="L123" s="129">
        <f t="shared" si="30"/>
        <v>0.52499999999999991</v>
      </c>
      <c r="M123" s="130" t="s">
        <v>600</v>
      </c>
      <c r="N123" s="131">
        <v>42188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18</v>
      </c>
      <c r="B124" s="106">
        <v>41976</v>
      </c>
      <c r="C124" s="106"/>
      <c r="D124" s="107" t="s">
        <v>653</v>
      </c>
      <c r="E124" s="108" t="s">
        <v>601</v>
      </c>
      <c r="F124" s="109">
        <v>440</v>
      </c>
      <c r="G124" s="108" t="s">
        <v>625</v>
      </c>
      <c r="H124" s="108">
        <v>520</v>
      </c>
      <c r="I124" s="126">
        <v>520</v>
      </c>
      <c r="J124" s="127" t="s">
        <v>654</v>
      </c>
      <c r="K124" s="128">
        <f t="shared" si="29"/>
        <v>80</v>
      </c>
      <c r="L124" s="129">
        <f t="shared" si="30"/>
        <v>0.18181818181818182</v>
      </c>
      <c r="M124" s="130" t="s">
        <v>600</v>
      </c>
      <c r="N124" s="131">
        <v>42208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19</v>
      </c>
      <c r="B125" s="106">
        <v>41976</v>
      </c>
      <c r="C125" s="106"/>
      <c r="D125" s="107" t="s">
        <v>655</v>
      </c>
      <c r="E125" s="108" t="s">
        <v>601</v>
      </c>
      <c r="F125" s="109">
        <v>360</v>
      </c>
      <c r="G125" s="108" t="s">
        <v>625</v>
      </c>
      <c r="H125" s="108">
        <v>427</v>
      </c>
      <c r="I125" s="126">
        <v>425</v>
      </c>
      <c r="J125" s="127" t="s">
        <v>656</v>
      </c>
      <c r="K125" s="128">
        <f t="shared" si="29"/>
        <v>67</v>
      </c>
      <c r="L125" s="129">
        <f t="shared" si="30"/>
        <v>0.18611111111111112</v>
      </c>
      <c r="M125" s="130" t="s">
        <v>600</v>
      </c>
      <c r="N125" s="131">
        <v>42058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20</v>
      </c>
      <c r="B126" s="106">
        <v>42012</v>
      </c>
      <c r="C126" s="106"/>
      <c r="D126" s="107" t="s">
        <v>657</v>
      </c>
      <c r="E126" s="108" t="s">
        <v>601</v>
      </c>
      <c r="F126" s="109">
        <v>360</v>
      </c>
      <c r="G126" s="108" t="s">
        <v>625</v>
      </c>
      <c r="H126" s="108">
        <v>455</v>
      </c>
      <c r="I126" s="126">
        <v>420</v>
      </c>
      <c r="J126" s="127" t="s">
        <v>658</v>
      </c>
      <c r="K126" s="128">
        <f t="shared" si="29"/>
        <v>95</v>
      </c>
      <c r="L126" s="129">
        <f t="shared" si="30"/>
        <v>0.2638888888888889</v>
      </c>
      <c r="M126" s="130" t="s">
        <v>600</v>
      </c>
      <c r="N126" s="131">
        <v>42024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21</v>
      </c>
      <c r="B127" s="106">
        <v>42012</v>
      </c>
      <c r="C127" s="106"/>
      <c r="D127" s="107" t="s">
        <v>659</v>
      </c>
      <c r="E127" s="108" t="s">
        <v>601</v>
      </c>
      <c r="F127" s="109">
        <v>130</v>
      </c>
      <c r="G127" s="108"/>
      <c r="H127" s="108">
        <v>175.5</v>
      </c>
      <c r="I127" s="126">
        <v>165</v>
      </c>
      <c r="J127" s="127" t="s">
        <v>660</v>
      </c>
      <c r="K127" s="128">
        <f t="shared" si="29"/>
        <v>45.5</v>
      </c>
      <c r="L127" s="129">
        <f t="shared" si="30"/>
        <v>0.35</v>
      </c>
      <c r="M127" s="130" t="s">
        <v>600</v>
      </c>
      <c r="N127" s="131">
        <v>43088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22</v>
      </c>
      <c r="B128" s="106">
        <v>42040</v>
      </c>
      <c r="C128" s="106"/>
      <c r="D128" s="107" t="s">
        <v>390</v>
      </c>
      <c r="E128" s="108" t="s">
        <v>624</v>
      </c>
      <c r="F128" s="109">
        <v>98</v>
      </c>
      <c r="G128" s="108"/>
      <c r="H128" s="108">
        <v>120</v>
      </c>
      <c r="I128" s="126">
        <v>120</v>
      </c>
      <c r="J128" s="127" t="s">
        <v>626</v>
      </c>
      <c r="K128" s="128">
        <f t="shared" si="29"/>
        <v>22</v>
      </c>
      <c r="L128" s="129">
        <f t="shared" si="30"/>
        <v>0.22448979591836735</v>
      </c>
      <c r="M128" s="130" t="s">
        <v>600</v>
      </c>
      <c r="N128" s="131">
        <v>42753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23</v>
      </c>
      <c r="B129" s="106">
        <v>42040</v>
      </c>
      <c r="C129" s="106"/>
      <c r="D129" s="107" t="s">
        <v>661</v>
      </c>
      <c r="E129" s="108" t="s">
        <v>624</v>
      </c>
      <c r="F129" s="109">
        <v>196</v>
      </c>
      <c r="G129" s="108"/>
      <c r="H129" s="108">
        <v>262</v>
      </c>
      <c r="I129" s="126">
        <v>255</v>
      </c>
      <c r="J129" s="127" t="s">
        <v>626</v>
      </c>
      <c r="K129" s="128">
        <f t="shared" si="29"/>
        <v>66</v>
      </c>
      <c r="L129" s="129">
        <f t="shared" si="30"/>
        <v>0.33673469387755101</v>
      </c>
      <c r="M129" s="130" t="s">
        <v>600</v>
      </c>
      <c r="N129" s="131">
        <v>42599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24</v>
      </c>
      <c r="B130" s="110">
        <v>42067</v>
      </c>
      <c r="C130" s="110"/>
      <c r="D130" s="111" t="s">
        <v>389</v>
      </c>
      <c r="E130" s="112" t="s">
        <v>624</v>
      </c>
      <c r="F130" s="113">
        <v>235</v>
      </c>
      <c r="G130" s="113"/>
      <c r="H130" s="114">
        <v>77</v>
      </c>
      <c r="I130" s="132" t="s">
        <v>662</v>
      </c>
      <c r="J130" s="133" t="s">
        <v>663</v>
      </c>
      <c r="K130" s="134">
        <f t="shared" si="29"/>
        <v>-158</v>
      </c>
      <c r="L130" s="135">
        <f t="shared" si="30"/>
        <v>-0.67234042553191486</v>
      </c>
      <c r="M130" s="136" t="s">
        <v>664</v>
      </c>
      <c r="N130" s="137">
        <v>43522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25</v>
      </c>
      <c r="B131" s="106">
        <v>42067</v>
      </c>
      <c r="C131" s="106"/>
      <c r="D131" s="107" t="s">
        <v>481</v>
      </c>
      <c r="E131" s="108" t="s">
        <v>624</v>
      </c>
      <c r="F131" s="109">
        <v>185</v>
      </c>
      <c r="G131" s="108"/>
      <c r="H131" s="108">
        <v>224</v>
      </c>
      <c r="I131" s="126" t="s">
        <v>665</v>
      </c>
      <c r="J131" s="127" t="s">
        <v>626</v>
      </c>
      <c r="K131" s="128">
        <f t="shared" si="29"/>
        <v>39</v>
      </c>
      <c r="L131" s="129">
        <f t="shared" si="30"/>
        <v>0.21081081081081082</v>
      </c>
      <c r="M131" s="130" t="s">
        <v>600</v>
      </c>
      <c r="N131" s="131">
        <v>42647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365">
        <v>26</v>
      </c>
      <c r="B132" s="115">
        <v>42090</v>
      </c>
      <c r="C132" s="115"/>
      <c r="D132" s="116" t="s">
        <v>666</v>
      </c>
      <c r="E132" s="117" t="s">
        <v>624</v>
      </c>
      <c r="F132" s="118">
        <v>49.5</v>
      </c>
      <c r="G132" s="119"/>
      <c r="H132" s="119">
        <v>15.85</v>
      </c>
      <c r="I132" s="119">
        <v>67</v>
      </c>
      <c r="J132" s="138" t="s">
        <v>667</v>
      </c>
      <c r="K132" s="119">
        <f t="shared" si="29"/>
        <v>-33.65</v>
      </c>
      <c r="L132" s="139">
        <f t="shared" si="30"/>
        <v>-0.67979797979797973</v>
      </c>
      <c r="M132" s="136" t="s">
        <v>664</v>
      </c>
      <c r="N132" s="140">
        <v>43627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27</v>
      </c>
      <c r="B133" s="106">
        <v>42093</v>
      </c>
      <c r="C133" s="106"/>
      <c r="D133" s="107" t="s">
        <v>668</v>
      </c>
      <c r="E133" s="108" t="s">
        <v>624</v>
      </c>
      <c r="F133" s="109">
        <v>183.5</v>
      </c>
      <c r="G133" s="108"/>
      <c r="H133" s="108">
        <v>219</v>
      </c>
      <c r="I133" s="126">
        <v>218</v>
      </c>
      <c r="J133" s="127" t="s">
        <v>669</v>
      </c>
      <c r="K133" s="128">
        <f t="shared" si="29"/>
        <v>35.5</v>
      </c>
      <c r="L133" s="129">
        <f t="shared" si="30"/>
        <v>0.19346049046321526</v>
      </c>
      <c r="M133" s="130" t="s">
        <v>600</v>
      </c>
      <c r="N133" s="131">
        <v>42103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28</v>
      </c>
      <c r="B134" s="106">
        <v>42114</v>
      </c>
      <c r="C134" s="106"/>
      <c r="D134" s="107" t="s">
        <v>670</v>
      </c>
      <c r="E134" s="108" t="s">
        <v>624</v>
      </c>
      <c r="F134" s="109">
        <f>(227+237)/2</f>
        <v>232</v>
      </c>
      <c r="G134" s="108"/>
      <c r="H134" s="108">
        <v>298</v>
      </c>
      <c r="I134" s="126">
        <v>298</v>
      </c>
      <c r="J134" s="127" t="s">
        <v>626</v>
      </c>
      <c r="K134" s="128">
        <f t="shared" si="29"/>
        <v>66</v>
      </c>
      <c r="L134" s="129">
        <f t="shared" si="30"/>
        <v>0.28448275862068967</v>
      </c>
      <c r="M134" s="130" t="s">
        <v>600</v>
      </c>
      <c r="N134" s="131">
        <v>42823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29</v>
      </c>
      <c r="B135" s="106">
        <v>42128</v>
      </c>
      <c r="C135" s="106"/>
      <c r="D135" s="107" t="s">
        <v>671</v>
      </c>
      <c r="E135" s="108" t="s">
        <v>601</v>
      </c>
      <c r="F135" s="109">
        <v>385</v>
      </c>
      <c r="G135" s="108"/>
      <c r="H135" s="108">
        <f>212.5+331</f>
        <v>543.5</v>
      </c>
      <c r="I135" s="126">
        <v>510</v>
      </c>
      <c r="J135" s="127" t="s">
        <v>672</v>
      </c>
      <c r="K135" s="128">
        <f t="shared" si="29"/>
        <v>158.5</v>
      </c>
      <c r="L135" s="129">
        <f t="shared" si="30"/>
        <v>0.41168831168831171</v>
      </c>
      <c r="M135" s="130" t="s">
        <v>600</v>
      </c>
      <c r="N135" s="131">
        <v>42235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30</v>
      </c>
      <c r="B136" s="106">
        <v>42128</v>
      </c>
      <c r="C136" s="106"/>
      <c r="D136" s="107" t="s">
        <v>673</v>
      </c>
      <c r="E136" s="108" t="s">
        <v>601</v>
      </c>
      <c r="F136" s="109">
        <v>115.5</v>
      </c>
      <c r="G136" s="108"/>
      <c r="H136" s="108">
        <v>146</v>
      </c>
      <c r="I136" s="126">
        <v>142</v>
      </c>
      <c r="J136" s="127" t="s">
        <v>674</v>
      </c>
      <c r="K136" s="128">
        <f t="shared" si="29"/>
        <v>30.5</v>
      </c>
      <c r="L136" s="129">
        <f t="shared" si="30"/>
        <v>0.26406926406926406</v>
      </c>
      <c r="M136" s="130" t="s">
        <v>600</v>
      </c>
      <c r="N136" s="131">
        <v>42202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31</v>
      </c>
      <c r="B137" s="106">
        <v>42151</v>
      </c>
      <c r="C137" s="106"/>
      <c r="D137" s="107" t="s">
        <v>675</v>
      </c>
      <c r="E137" s="108" t="s">
        <v>601</v>
      </c>
      <c r="F137" s="109">
        <v>237.5</v>
      </c>
      <c r="G137" s="108"/>
      <c r="H137" s="108">
        <v>279.5</v>
      </c>
      <c r="I137" s="126">
        <v>278</v>
      </c>
      <c r="J137" s="127" t="s">
        <v>626</v>
      </c>
      <c r="K137" s="128">
        <f t="shared" si="29"/>
        <v>42</v>
      </c>
      <c r="L137" s="129">
        <f t="shared" si="30"/>
        <v>0.17684210526315788</v>
      </c>
      <c r="M137" s="130" t="s">
        <v>600</v>
      </c>
      <c r="N137" s="131">
        <v>42222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32</v>
      </c>
      <c r="B138" s="106">
        <v>42174</v>
      </c>
      <c r="C138" s="106"/>
      <c r="D138" s="107" t="s">
        <v>645</v>
      </c>
      <c r="E138" s="108" t="s">
        <v>624</v>
      </c>
      <c r="F138" s="109">
        <v>340</v>
      </c>
      <c r="G138" s="108"/>
      <c r="H138" s="108">
        <v>448</v>
      </c>
      <c r="I138" s="126">
        <v>448</v>
      </c>
      <c r="J138" s="127" t="s">
        <v>626</v>
      </c>
      <c r="K138" s="128">
        <f t="shared" si="29"/>
        <v>108</v>
      </c>
      <c r="L138" s="129">
        <f t="shared" si="30"/>
        <v>0.31764705882352939</v>
      </c>
      <c r="M138" s="130" t="s">
        <v>600</v>
      </c>
      <c r="N138" s="131">
        <v>43018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33</v>
      </c>
      <c r="B139" s="106">
        <v>42191</v>
      </c>
      <c r="C139" s="106"/>
      <c r="D139" s="107" t="s">
        <v>676</v>
      </c>
      <c r="E139" s="108" t="s">
        <v>624</v>
      </c>
      <c r="F139" s="109">
        <v>390</v>
      </c>
      <c r="G139" s="108"/>
      <c r="H139" s="108">
        <v>460</v>
      </c>
      <c r="I139" s="126">
        <v>460</v>
      </c>
      <c r="J139" s="127" t="s">
        <v>626</v>
      </c>
      <c r="K139" s="128">
        <f t="shared" ref="K139:K159" si="31">H139-F139</f>
        <v>70</v>
      </c>
      <c r="L139" s="129">
        <f t="shared" ref="L139:L159" si="32">K139/F139</f>
        <v>0.17948717948717949</v>
      </c>
      <c r="M139" s="130" t="s">
        <v>600</v>
      </c>
      <c r="N139" s="131">
        <v>42478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34</v>
      </c>
      <c r="B140" s="110">
        <v>42195</v>
      </c>
      <c r="C140" s="110"/>
      <c r="D140" s="111" t="s">
        <v>677</v>
      </c>
      <c r="E140" s="112" t="s">
        <v>624</v>
      </c>
      <c r="F140" s="113">
        <v>122.5</v>
      </c>
      <c r="G140" s="113"/>
      <c r="H140" s="114">
        <v>61</v>
      </c>
      <c r="I140" s="132">
        <v>172</v>
      </c>
      <c r="J140" s="133" t="s">
        <v>678</v>
      </c>
      <c r="K140" s="134">
        <f t="shared" si="31"/>
        <v>-61.5</v>
      </c>
      <c r="L140" s="135">
        <f t="shared" si="32"/>
        <v>-0.50204081632653064</v>
      </c>
      <c r="M140" s="136" t="s">
        <v>664</v>
      </c>
      <c r="N140" s="137">
        <v>43333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35</v>
      </c>
      <c r="B141" s="106">
        <v>42219</v>
      </c>
      <c r="C141" s="106"/>
      <c r="D141" s="107" t="s">
        <v>679</v>
      </c>
      <c r="E141" s="108" t="s">
        <v>624</v>
      </c>
      <c r="F141" s="109">
        <v>297.5</v>
      </c>
      <c r="G141" s="108"/>
      <c r="H141" s="108">
        <v>350</v>
      </c>
      <c r="I141" s="126">
        <v>360</v>
      </c>
      <c r="J141" s="127" t="s">
        <v>680</v>
      </c>
      <c r="K141" s="128">
        <f t="shared" si="31"/>
        <v>52.5</v>
      </c>
      <c r="L141" s="129">
        <f t="shared" si="32"/>
        <v>0.17647058823529413</v>
      </c>
      <c r="M141" s="130" t="s">
        <v>600</v>
      </c>
      <c r="N141" s="131">
        <v>42232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36</v>
      </c>
      <c r="B142" s="106">
        <v>42219</v>
      </c>
      <c r="C142" s="106"/>
      <c r="D142" s="107" t="s">
        <v>681</v>
      </c>
      <c r="E142" s="108" t="s">
        <v>624</v>
      </c>
      <c r="F142" s="109">
        <v>115.5</v>
      </c>
      <c r="G142" s="108"/>
      <c r="H142" s="108">
        <v>149</v>
      </c>
      <c r="I142" s="126">
        <v>140</v>
      </c>
      <c r="J142" s="141" t="s">
        <v>682</v>
      </c>
      <c r="K142" s="128">
        <f t="shared" si="31"/>
        <v>33.5</v>
      </c>
      <c r="L142" s="129">
        <f t="shared" si="32"/>
        <v>0.29004329004329005</v>
      </c>
      <c r="M142" s="130" t="s">
        <v>600</v>
      </c>
      <c r="N142" s="131">
        <v>42740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37</v>
      </c>
      <c r="B143" s="106">
        <v>42251</v>
      </c>
      <c r="C143" s="106"/>
      <c r="D143" s="107" t="s">
        <v>675</v>
      </c>
      <c r="E143" s="108" t="s">
        <v>624</v>
      </c>
      <c r="F143" s="109">
        <v>226</v>
      </c>
      <c r="G143" s="108"/>
      <c r="H143" s="108">
        <v>292</v>
      </c>
      <c r="I143" s="126">
        <v>292</v>
      </c>
      <c r="J143" s="127" t="s">
        <v>683</v>
      </c>
      <c r="K143" s="128">
        <f t="shared" si="31"/>
        <v>66</v>
      </c>
      <c r="L143" s="129">
        <f t="shared" si="32"/>
        <v>0.29203539823008851</v>
      </c>
      <c r="M143" s="130" t="s">
        <v>600</v>
      </c>
      <c r="N143" s="131">
        <v>42286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38</v>
      </c>
      <c r="B144" s="106">
        <v>42254</v>
      </c>
      <c r="C144" s="106"/>
      <c r="D144" s="107" t="s">
        <v>670</v>
      </c>
      <c r="E144" s="108" t="s">
        <v>624</v>
      </c>
      <c r="F144" s="109">
        <v>232.5</v>
      </c>
      <c r="G144" s="108"/>
      <c r="H144" s="108">
        <v>312.5</v>
      </c>
      <c r="I144" s="126">
        <v>310</v>
      </c>
      <c r="J144" s="127" t="s">
        <v>626</v>
      </c>
      <c r="K144" s="128">
        <f t="shared" si="31"/>
        <v>80</v>
      </c>
      <c r="L144" s="129">
        <f t="shared" si="32"/>
        <v>0.34408602150537637</v>
      </c>
      <c r="M144" s="130" t="s">
        <v>600</v>
      </c>
      <c r="N144" s="131">
        <v>42823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39</v>
      </c>
      <c r="B145" s="106">
        <v>42268</v>
      </c>
      <c r="C145" s="106"/>
      <c r="D145" s="107" t="s">
        <v>684</v>
      </c>
      <c r="E145" s="108" t="s">
        <v>624</v>
      </c>
      <c r="F145" s="109">
        <v>196.5</v>
      </c>
      <c r="G145" s="108"/>
      <c r="H145" s="108">
        <v>238</v>
      </c>
      <c r="I145" s="126">
        <v>238</v>
      </c>
      <c r="J145" s="127" t="s">
        <v>683</v>
      </c>
      <c r="K145" s="128">
        <f t="shared" si="31"/>
        <v>41.5</v>
      </c>
      <c r="L145" s="129">
        <f t="shared" si="32"/>
        <v>0.21119592875318066</v>
      </c>
      <c r="M145" s="130" t="s">
        <v>600</v>
      </c>
      <c r="N145" s="131">
        <v>42291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40</v>
      </c>
      <c r="B146" s="106">
        <v>42271</v>
      </c>
      <c r="C146" s="106"/>
      <c r="D146" s="107" t="s">
        <v>623</v>
      </c>
      <c r="E146" s="108" t="s">
        <v>624</v>
      </c>
      <c r="F146" s="109">
        <v>65</v>
      </c>
      <c r="G146" s="108"/>
      <c r="H146" s="108">
        <v>82</v>
      </c>
      <c r="I146" s="126">
        <v>82</v>
      </c>
      <c r="J146" s="127" t="s">
        <v>683</v>
      </c>
      <c r="K146" s="128">
        <f t="shared" si="31"/>
        <v>17</v>
      </c>
      <c r="L146" s="129">
        <f t="shared" si="32"/>
        <v>0.26153846153846155</v>
      </c>
      <c r="M146" s="130" t="s">
        <v>600</v>
      </c>
      <c r="N146" s="131">
        <v>42578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41</v>
      </c>
      <c r="B147" s="106">
        <v>42291</v>
      </c>
      <c r="C147" s="106"/>
      <c r="D147" s="107" t="s">
        <v>685</v>
      </c>
      <c r="E147" s="108" t="s">
        <v>624</v>
      </c>
      <c r="F147" s="109">
        <v>144</v>
      </c>
      <c r="G147" s="108"/>
      <c r="H147" s="108">
        <v>182.5</v>
      </c>
      <c r="I147" s="126">
        <v>181</v>
      </c>
      <c r="J147" s="127" t="s">
        <v>683</v>
      </c>
      <c r="K147" s="128">
        <f t="shared" si="31"/>
        <v>38.5</v>
      </c>
      <c r="L147" s="129">
        <f t="shared" si="32"/>
        <v>0.2673611111111111</v>
      </c>
      <c r="M147" s="130" t="s">
        <v>600</v>
      </c>
      <c r="N147" s="131">
        <v>42817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42</v>
      </c>
      <c r="B148" s="106">
        <v>42291</v>
      </c>
      <c r="C148" s="106"/>
      <c r="D148" s="107" t="s">
        <v>686</v>
      </c>
      <c r="E148" s="108" t="s">
        <v>624</v>
      </c>
      <c r="F148" s="109">
        <v>264</v>
      </c>
      <c r="G148" s="108"/>
      <c r="H148" s="108">
        <v>311</v>
      </c>
      <c r="I148" s="126">
        <v>311</v>
      </c>
      <c r="J148" s="127" t="s">
        <v>683</v>
      </c>
      <c r="K148" s="128">
        <f t="shared" si="31"/>
        <v>47</v>
      </c>
      <c r="L148" s="129">
        <f t="shared" si="32"/>
        <v>0.17803030303030304</v>
      </c>
      <c r="M148" s="130" t="s">
        <v>600</v>
      </c>
      <c r="N148" s="131">
        <v>42604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43</v>
      </c>
      <c r="B149" s="106">
        <v>42318</v>
      </c>
      <c r="C149" s="106"/>
      <c r="D149" s="107" t="s">
        <v>687</v>
      </c>
      <c r="E149" s="108" t="s">
        <v>601</v>
      </c>
      <c r="F149" s="109">
        <v>549.5</v>
      </c>
      <c r="G149" s="108"/>
      <c r="H149" s="108">
        <v>630</v>
      </c>
      <c r="I149" s="126">
        <v>630</v>
      </c>
      <c r="J149" s="127" t="s">
        <v>683</v>
      </c>
      <c r="K149" s="128">
        <f t="shared" si="31"/>
        <v>80.5</v>
      </c>
      <c r="L149" s="129">
        <f t="shared" si="32"/>
        <v>0.1464968152866242</v>
      </c>
      <c r="M149" s="130" t="s">
        <v>600</v>
      </c>
      <c r="N149" s="131">
        <v>42419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44</v>
      </c>
      <c r="B150" s="106">
        <v>42342</v>
      </c>
      <c r="C150" s="106"/>
      <c r="D150" s="107" t="s">
        <v>688</v>
      </c>
      <c r="E150" s="108" t="s">
        <v>624</v>
      </c>
      <c r="F150" s="109">
        <v>1027.5</v>
      </c>
      <c r="G150" s="108"/>
      <c r="H150" s="108">
        <v>1315</v>
      </c>
      <c r="I150" s="126">
        <v>1250</v>
      </c>
      <c r="J150" s="127" t="s">
        <v>683</v>
      </c>
      <c r="K150" s="128">
        <f t="shared" si="31"/>
        <v>287.5</v>
      </c>
      <c r="L150" s="129">
        <f t="shared" si="32"/>
        <v>0.27980535279805352</v>
      </c>
      <c r="M150" s="130" t="s">
        <v>600</v>
      </c>
      <c r="N150" s="131">
        <v>43244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45</v>
      </c>
      <c r="B151" s="106">
        <v>42367</v>
      </c>
      <c r="C151" s="106"/>
      <c r="D151" s="107" t="s">
        <v>689</v>
      </c>
      <c r="E151" s="108" t="s">
        <v>624</v>
      </c>
      <c r="F151" s="109">
        <v>465</v>
      </c>
      <c r="G151" s="108"/>
      <c r="H151" s="108">
        <v>540</v>
      </c>
      <c r="I151" s="126">
        <v>540</v>
      </c>
      <c r="J151" s="127" t="s">
        <v>683</v>
      </c>
      <c r="K151" s="128">
        <f t="shared" si="31"/>
        <v>75</v>
      </c>
      <c r="L151" s="129">
        <f t="shared" si="32"/>
        <v>0.16129032258064516</v>
      </c>
      <c r="M151" s="130" t="s">
        <v>600</v>
      </c>
      <c r="N151" s="131">
        <v>42530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46</v>
      </c>
      <c r="B152" s="106">
        <v>42380</v>
      </c>
      <c r="C152" s="106"/>
      <c r="D152" s="107" t="s">
        <v>390</v>
      </c>
      <c r="E152" s="108" t="s">
        <v>601</v>
      </c>
      <c r="F152" s="109">
        <v>81</v>
      </c>
      <c r="G152" s="108"/>
      <c r="H152" s="108">
        <v>110</v>
      </c>
      <c r="I152" s="126">
        <v>110</v>
      </c>
      <c r="J152" s="127" t="s">
        <v>683</v>
      </c>
      <c r="K152" s="128">
        <f t="shared" si="31"/>
        <v>29</v>
      </c>
      <c r="L152" s="129">
        <f t="shared" si="32"/>
        <v>0.35802469135802467</v>
      </c>
      <c r="M152" s="130" t="s">
        <v>600</v>
      </c>
      <c r="N152" s="131">
        <v>42745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47</v>
      </c>
      <c r="B153" s="106">
        <v>42382</v>
      </c>
      <c r="C153" s="106"/>
      <c r="D153" s="107" t="s">
        <v>690</v>
      </c>
      <c r="E153" s="108" t="s">
        <v>601</v>
      </c>
      <c r="F153" s="109">
        <v>417.5</v>
      </c>
      <c r="G153" s="108"/>
      <c r="H153" s="108">
        <v>547</v>
      </c>
      <c r="I153" s="126">
        <v>535</v>
      </c>
      <c r="J153" s="127" t="s">
        <v>683</v>
      </c>
      <c r="K153" s="128">
        <f t="shared" si="31"/>
        <v>129.5</v>
      </c>
      <c r="L153" s="129">
        <f t="shared" si="32"/>
        <v>0.31017964071856285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48</v>
      </c>
      <c r="B154" s="106">
        <v>42408</v>
      </c>
      <c r="C154" s="106"/>
      <c r="D154" s="107" t="s">
        <v>691</v>
      </c>
      <c r="E154" s="108" t="s">
        <v>624</v>
      </c>
      <c r="F154" s="109">
        <v>650</v>
      </c>
      <c r="G154" s="108"/>
      <c r="H154" s="108">
        <v>800</v>
      </c>
      <c r="I154" s="126">
        <v>800</v>
      </c>
      <c r="J154" s="127" t="s">
        <v>683</v>
      </c>
      <c r="K154" s="128">
        <f t="shared" si="31"/>
        <v>150</v>
      </c>
      <c r="L154" s="129">
        <f t="shared" si="32"/>
        <v>0.23076923076923078</v>
      </c>
      <c r="M154" s="130" t="s">
        <v>600</v>
      </c>
      <c r="N154" s="131">
        <v>43154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49</v>
      </c>
      <c r="B155" s="106">
        <v>42433</v>
      </c>
      <c r="C155" s="106"/>
      <c r="D155" s="107" t="s">
        <v>197</v>
      </c>
      <c r="E155" s="108" t="s">
        <v>624</v>
      </c>
      <c r="F155" s="109">
        <v>437.5</v>
      </c>
      <c r="G155" s="108"/>
      <c r="H155" s="108">
        <v>504.5</v>
      </c>
      <c r="I155" s="126">
        <v>522</v>
      </c>
      <c r="J155" s="127" t="s">
        <v>692</v>
      </c>
      <c r="K155" s="128">
        <f t="shared" si="31"/>
        <v>67</v>
      </c>
      <c r="L155" s="129">
        <f t="shared" si="32"/>
        <v>0.15314285714285714</v>
      </c>
      <c r="M155" s="130" t="s">
        <v>600</v>
      </c>
      <c r="N155" s="131">
        <v>42480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50</v>
      </c>
      <c r="B156" s="106">
        <v>42438</v>
      </c>
      <c r="C156" s="106"/>
      <c r="D156" s="107" t="s">
        <v>693</v>
      </c>
      <c r="E156" s="108" t="s">
        <v>624</v>
      </c>
      <c r="F156" s="109">
        <v>189.5</v>
      </c>
      <c r="G156" s="108"/>
      <c r="H156" s="108">
        <v>218</v>
      </c>
      <c r="I156" s="126">
        <v>218</v>
      </c>
      <c r="J156" s="127" t="s">
        <v>683</v>
      </c>
      <c r="K156" s="128">
        <f t="shared" si="31"/>
        <v>28.5</v>
      </c>
      <c r="L156" s="129">
        <f t="shared" si="32"/>
        <v>0.15039577836411611</v>
      </c>
      <c r="M156" s="130" t="s">
        <v>600</v>
      </c>
      <c r="N156" s="131">
        <v>43034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365">
        <v>51</v>
      </c>
      <c r="B157" s="115">
        <v>42471</v>
      </c>
      <c r="C157" s="115"/>
      <c r="D157" s="116" t="s">
        <v>694</v>
      </c>
      <c r="E157" s="117" t="s">
        <v>624</v>
      </c>
      <c r="F157" s="118">
        <v>36.5</v>
      </c>
      <c r="G157" s="119"/>
      <c r="H157" s="119">
        <v>15.85</v>
      </c>
      <c r="I157" s="119">
        <v>60</v>
      </c>
      <c r="J157" s="138" t="s">
        <v>695</v>
      </c>
      <c r="K157" s="134">
        <f t="shared" si="31"/>
        <v>-20.65</v>
      </c>
      <c r="L157" s="168">
        <f t="shared" si="32"/>
        <v>-0.5657534246575342</v>
      </c>
      <c r="M157" s="136" t="s">
        <v>664</v>
      </c>
      <c r="N157" s="169">
        <v>43627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52</v>
      </c>
      <c r="B158" s="106">
        <v>42472</v>
      </c>
      <c r="C158" s="106"/>
      <c r="D158" s="107" t="s">
        <v>696</v>
      </c>
      <c r="E158" s="108" t="s">
        <v>624</v>
      </c>
      <c r="F158" s="109">
        <v>93</v>
      </c>
      <c r="G158" s="108"/>
      <c r="H158" s="108">
        <v>149</v>
      </c>
      <c r="I158" s="126">
        <v>140</v>
      </c>
      <c r="J158" s="141" t="s">
        <v>697</v>
      </c>
      <c r="K158" s="128">
        <f t="shared" si="31"/>
        <v>56</v>
      </c>
      <c r="L158" s="129">
        <f t="shared" si="32"/>
        <v>0.60215053763440862</v>
      </c>
      <c r="M158" s="130" t="s">
        <v>600</v>
      </c>
      <c r="N158" s="131">
        <v>42740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53</v>
      </c>
      <c r="B159" s="106">
        <v>42472</v>
      </c>
      <c r="C159" s="106"/>
      <c r="D159" s="107" t="s">
        <v>698</v>
      </c>
      <c r="E159" s="108" t="s">
        <v>624</v>
      </c>
      <c r="F159" s="109">
        <v>130</v>
      </c>
      <c r="G159" s="108"/>
      <c r="H159" s="108">
        <v>150</v>
      </c>
      <c r="I159" s="126" t="s">
        <v>699</v>
      </c>
      <c r="J159" s="127" t="s">
        <v>683</v>
      </c>
      <c r="K159" s="128">
        <f t="shared" si="31"/>
        <v>20</v>
      </c>
      <c r="L159" s="129">
        <f t="shared" si="32"/>
        <v>0.15384615384615385</v>
      </c>
      <c r="M159" s="130" t="s">
        <v>600</v>
      </c>
      <c r="N159" s="131">
        <v>42564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54</v>
      </c>
      <c r="B160" s="106">
        <v>42473</v>
      </c>
      <c r="C160" s="106"/>
      <c r="D160" s="107" t="s">
        <v>354</v>
      </c>
      <c r="E160" s="108" t="s">
        <v>624</v>
      </c>
      <c r="F160" s="109">
        <v>196</v>
      </c>
      <c r="G160" s="108"/>
      <c r="H160" s="108">
        <v>299</v>
      </c>
      <c r="I160" s="126">
        <v>299</v>
      </c>
      <c r="J160" s="127" t="s">
        <v>683</v>
      </c>
      <c r="K160" s="128">
        <v>103</v>
      </c>
      <c r="L160" s="129">
        <v>0.52551020408163296</v>
      </c>
      <c r="M160" s="130" t="s">
        <v>600</v>
      </c>
      <c r="N160" s="131">
        <v>42620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55</v>
      </c>
      <c r="B161" s="106">
        <v>42473</v>
      </c>
      <c r="C161" s="106"/>
      <c r="D161" s="107" t="s">
        <v>757</v>
      </c>
      <c r="E161" s="108" t="s">
        <v>624</v>
      </c>
      <c r="F161" s="109">
        <v>88</v>
      </c>
      <c r="G161" s="108"/>
      <c r="H161" s="108">
        <v>103</v>
      </c>
      <c r="I161" s="126">
        <v>103</v>
      </c>
      <c r="J161" s="127" t="s">
        <v>683</v>
      </c>
      <c r="K161" s="128">
        <v>15</v>
      </c>
      <c r="L161" s="129">
        <v>0.170454545454545</v>
      </c>
      <c r="M161" s="130" t="s">
        <v>600</v>
      </c>
      <c r="N161" s="131">
        <v>42530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56</v>
      </c>
      <c r="B162" s="106">
        <v>42492</v>
      </c>
      <c r="C162" s="106"/>
      <c r="D162" s="107" t="s">
        <v>700</v>
      </c>
      <c r="E162" s="108" t="s">
        <v>624</v>
      </c>
      <c r="F162" s="109">
        <v>127.5</v>
      </c>
      <c r="G162" s="108"/>
      <c r="H162" s="108">
        <v>148</v>
      </c>
      <c r="I162" s="126" t="s">
        <v>701</v>
      </c>
      <c r="J162" s="127" t="s">
        <v>683</v>
      </c>
      <c r="K162" s="128">
        <f>H162-F162</f>
        <v>20.5</v>
      </c>
      <c r="L162" s="129">
        <f>K162/F162</f>
        <v>0.16078431372549021</v>
      </c>
      <c r="M162" s="130" t="s">
        <v>600</v>
      </c>
      <c r="N162" s="131">
        <v>42564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57</v>
      </c>
      <c r="B163" s="106">
        <v>42493</v>
      </c>
      <c r="C163" s="106"/>
      <c r="D163" s="107" t="s">
        <v>702</v>
      </c>
      <c r="E163" s="108" t="s">
        <v>624</v>
      </c>
      <c r="F163" s="109">
        <v>675</v>
      </c>
      <c r="G163" s="108"/>
      <c r="H163" s="108">
        <v>815</v>
      </c>
      <c r="I163" s="126" t="s">
        <v>703</v>
      </c>
      <c r="J163" s="127" t="s">
        <v>683</v>
      </c>
      <c r="K163" s="128">
        <f>H163-F163</f>
        <v>140</v>
      </c>
      <c r="L163" s="129">
        <f>K163/F163</f>
        <v>0.2074074074074074</v>
      </c>
      <c r="M163" s="130" t="s">
        <v>600</v>
      </c>
      <c r="N163" s="131">
        <v>43154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58</v>
      </c>
      <c r="B164" s="110">
        <v>42522</v>
      </c>
      <c r="C164" s="110"/>
      <c r="D164" s="111" t="s">
        <v>758</v>
      </c>
      <c r="E164" s="112" t="s">
        <v>624</v>
      </c>
      <c r="F164" s="113">
        <v>500</v>
      </c>
      <c r="G164" s="113"/>
      <c r="H164" s="114">
        <v>232.5</v>
      </c>
      <c r="I164" s="132" t="s">
        <v>759</v>
      </c>
      <c r="J164" s="133" t="s">
        <v>760</v>
      </c>
      <c r="K164" s="134">
        <f>H164-F164</f>
        <v>-267.5</v>
      </c>
      <c r="L164" s="135">
        <f>K164/F164</f>
        <v>-0.53500000000000003</v>
      </c>
      <c r="M164" s="136" t="s">
        <v>664</v>
      </c>
      <c r="N164" s="137">
        <v>43735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59</v>
      </c>
      <c r="B165" s="106">
        <v>42527</v>
      </c>
      <c r="C165" s="106"/>
      <c r="D165" s="107" t="s">
        <v>704</v>
      </c>
      <c r="E165" s="108" t="s">
        <v>624</v>
      </c>
      <c r="F165" s="109">
        <v>110</v>
      </c>
      <c r="G165" s="108"/>
      <c r="H165" s="108">
        <v>126.5</v>
      </c>
      <c r="I165" s="126">
        <v>125</v>
      </c>
      <c r="J165" s="127" t="s">
        <v>633</v>
      </c>
      <c r="K165" s="128">
        <f>H165-F165</f>
        <v>16.5</v>
      </c>
      <c r="L165" s="129">
        <f>K165/F165</f>
        <v>0.15</v>
      </c>
      <c r="M165" s="130" t="s">
        <v>600</v>
      </c>
      <c r="N165" s="131">
        <v>42552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60</v>
      </c>
      <c r="B166" s="106">
        <v>42538</v>
      </c>
      <c r="C166" s="106"/>
      <c r="D166" s="107" t="s">
        <v>705</v>
      </c>
      <c r="E166" s="108" t="s">
        <v>624</v>
      </c>
      <c r="F166" s="109">
        <v>44</v>
      </c>
      <c r="G166" s="108"/>
      <c r="H166" s="108">
        <v>69.5</v>
      </c>
      <c r="I166" s="126">
        <v>69.5</v>
      </c>
      <c r="J166" s="127" t="s">
        <v>706</v>
      </c>
      <c r="K166" s="128">
        <f>H166-F166</f>
        <v>25.5</v>
      </c>
      <c r="L166" s="129">
        <f>K166/F166</f>
        <v>0.57954545454545459</v>
      </c>
      <c r="M166" s="130" t="s">
        <v>600</v>
      </c>
      <c r="N166" s="131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61</v>
      </c>
      <c r="B167" s="106">
        <v>42549</v>
      </c>
      <c r="C167" s="106"/>
      <c r="D167" s="148" t="s">
        <v>761</v>
      </c>
      <c r="E167" s="108" t="s">
        <v>624</v>
      </c>
      <c r="F167" s="109">
        <v>262.5</v>
      </c>
      <c r="G167" s="108"/>
      <c r="H167" s="108">
        <v>340</v>
      </c>
      <c r="I167" s="126">
        <v>333</v>
      </c>
      <c r="J167" s="127" t="s">
        <v>762</v>
      </c>
      <c r="K167" s="128">
        <v>77.5</v>
      </c>
      <c r="L167" s="129">
        <v>0.29523809523809502</v>
      </c>
      <c r="M167" s="130" t="s">
        <v>600</v>
      </c>
      <c r="N167" s="131">
        <v>43017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62</v>
      </c>
      <c r="B168" s="106">
        <v>42549</v>
      </c>
      <c r="C168" s="106"/>
      <c r="D168" s="148" t="s">
        <v>763</v>
      </c>
      <c r="E168" s="108" t="s">
        <v>624</v>
      </c>
      <c r="F168" s="109">
        <v>840</v>
      </c>
      <c r="G168" s="108"/>
      <c r="H168" s="108">
        <v>1230</v>
      </c>
      <c r="I168" s="126">
        <v>1230</v>
      </c>
      <c r="J168" s="127" t="s">
        <v>683</v>
      </c>
      <c r="K168" s="128">
        <v>390</v>
      </c>
      <c r="L168" s="129">
        <v>0.46428571428571402</v>
      </c>
      <c r="M168" s="130" t="s">
        <v>600</v>
      </c>
      <c r="N168" s="131">
        <v>42649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6">
        <v>63</v>
      </c>
      <c r="B169" s="143">
        <v>42556</v>
      </c>
      <c r="C169" s="143"/>
      <c r="D169" s="144" t="s">
        <v>707</v>
      </c>
      <c r="E169" s="145" t="s">
        <v>624</v>
      </c>
      <c r="F169" s="146">
        <v>395</v>
      </c>
      <c r="G169" s="147"/>
      <c r="H169" s="147">
        <f>(468.5+342.5)/2</f>
        <v>405.5</v>
      </c>
      <c r="I169" s="147">
        <v>510</v>
      </c>
      <c r="J169" s="170" t="s">
        <v>708</v>
      </c>
      <c r="K169" s="171">
        <f t="shared" ref="K169:K175" si="33">H169-F169</f>
        <v>10.5</v>
      </c>
      <c r="L169" s="172">
        <f t="shared" ref="L169:L175" si="34">K169/F169</f>
        <v>2.6582278481012658E-2</v>
      </c>
      <c r="M169" s="173" t="s">
        <v>709</v>
      </c>
      <c r="N169" s="174">
        <v>43606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64</v>
      </c>
      <c r="B170" s="110">
        <v>42584</v>
      </c>
      <c r="C170" s="110"/>
      <c r="D170" s="111" t="s">
        <v>710</v>
      </c>
      <c r="E170" s="112" t="s">
        <v>601</v>
      </c>
      <c r="F170" s="113">
        <f>169.5-12.8</f>
        <v>156.69999999999999</v>
      </c>
      <c r="G170" s="113"/>
      <c r="H170" s="114">
        <v>77</v>
      </c>
      <c r="I170" s="132" t="s">
        <v>711</v>
      </c>
      <c r="J170" s="389" t="s">
        <v>3402</v>
      </c>
      <c r="K170" s="134">
        <f t="shared" si="33"/>
        <v>-79.699999999999989</v>
      </c>
      <c r="L170" s="135">
        <f t="shared" si="34"/>
        <v>-0.50861518825781749</v>
      </c>
      <c r="M170" s="136" t="s">
        <v>664</v>
      </c>
      <c r="N170" s="137">
        <v>43522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65</v>
      </c>
      <c r="B171" s="110">
        <v>42586</v>
      </c>
      <c r="C171" s="110"/>
      <c r="D171" s="111" t="s">
        <v>712</v>
      </c>
      <c r="E171" s="112" t="s">
        <v>624</v>
      </c>
      <c r="F171" s="113">
        <v>400</v>
      </c>
      <c r="G171" s="113"/>
      <c r="H171" s="114">
        <v>305</v>
      </c>
      <c r="I171" s="132">
        <v>475</v>
      </c>
      <c r="J171" s="133" t="s">
        <v>713</v>
      </c>
      <c r="K171" s="134">
        <f t="shared" si="33"/>
        <v>-95</v>
      </c>
      <c r="L171" s="135">
        <f t="shared" si="34"/>
        <v>-0.23749999999999999</v>
      </c>
      <c r="M171" s="136" t="s">
        <v>664</v>
      </c>
      <c r="N171" s="137">
        <v>43606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66</v>
      </c>
      <c r="B172" s="106">
        <v>42593</v>
      </c>
      <c r="C172" s="106"/>
      <c r="D172" s="107" t="s">
        <v>714</v>
      </c>
      <c r="E172" s="108" t="s">
        <v>624</v>
      </c>
      <c r="F172" s="109">
        <v>86.5</v>
      </c>
      <c r="G172" s="108"/>
      <c r="H172" s="108">
        <v>130</v>
      </c>
      <c r="I172" s="126">
        <v>130</v>
      </c>
      <c r="J172" s="141" t="s">
        <v>715</v>
      </c>
      <c r="K172" s="128">
        <f t="shared" si="33"/>
        <v>43.5</v>
      </c>
      <c r="L172" s="129">
        <f t="shared" si="34"/>
        <v>0.50289017341040465</v>
      </c>
      <c r="M172" s="130" t="s">
        <v>600</v>
      </c>
      <c r="N172" s="131">
        <v>43091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67</v>
      </c>
      <c r="B173" s="110">
        <v>42600</v>
      </c>
      <c r="C173" s="110"/>
      <c r="D173" s="111" t="s">
        <v>381</v>
      </c>
      <c r="E173" s="112" t="s">
        <v>624</v>
      </c>
      <c r="F173" s="113">
        <v>133.5</v>
      </c>
      <c r="G173" s="113"/>
      <c r="H173" s="114">
        <v>126.5</v>
      </c>
      <c r="I173" s="132">
        <v>178</v>
      </c>
      <c r="J173" s="133" t="s">
        <v>716</v>
      </c>
      <c r="K173" s="134">
        <f t="shared" si="33"/>
        <v>-7</v>
      </c>
      <c r="L173" s="135">
        <f t="shared" si="34"/>
        <v>-5.2434456928838954E-2</v>
      </c>
      <c r="M173" s="136" t="s">
        <v>664</v>
      </c>
      <c r="N173" s="137">
        <v>42615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68</v>
      </c>
      <c r="B174" s="106">
        <v>42613</v>
      </c>
      <c r="C174" s="106"/>
      <c r="D174" s="107" t="s">
        <v>717</v>
      </c>
      <c r="E174" s="108" t="s">
        <v>624</v>
      </c>
      <c r="F174" s="109">
        <v>560</v>
      </c>
      <c r="G174" s="108"/>
      <c r="H174" s="108">
        <v>725</v>
      </c>
      <c r="I174" s="126">
        <v>725</v>
      </c>
      <c r="J174" s="127" t="s">
        <v>626</v>
      </c>
      <c r="K174" s="128">
        <f t="shared" si="33"/>
        <v>165</v>
      </c>
      <c r="L174" s="129">
        <f t="shared" si="34"/>
        <v>0.29464285714285715</v>
      </c>
      <c r="M174" s="130" t="s">
        <v>600</v>
      </c>
      <c r="N174" s="131">
        <v>42456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69</v>
      </c>
      <c r="B175" s="106">
        <v>42614</v>
      </c>
      <c r="C175" s="106"/>
      <c r="D175" s="107" t="s">
        <v>718</v>
      </c>
      <c r="E175" s="108" t="s">
        <v>624</v>
      </c>
      <c r="F175" s="109">
        <v>160.5</v>
      </c>
      <c r="G175" s="108"/>
      <c r="H175" s="108">
        <v>210</v>
      </c>
      <c r="I175" s="126">
        <v>210</v>
      </c>
      <c r="J175" s="127" t="s">
        <v>626</v>
      </c>
      <c r="K175" s="128">
        <f t="shared" si="33"/>
        <v>49.5</v>
      </c>
      <c r="L175" s="129">
        <f t="shared" si="34"/>
        <v>0.30841121495327101</v>
      </c>
      <c r="M175" s="130" t="s">
        <v>600</v>
      </c>
      <c r="N175" s="131">
        <v>42871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70</v>
      </c>
      <c r="B176" s="106">
        <v>42646</v>
      </c>
      <c r="C176" s="106"/>
      <c r="D176" s="148" t="s">
        <v>405</v>
      </c>
      <c r="E176" s="108" t="s">
        <v>624</v>
      </c>
      <c r="F176" s="109">
        <v>430</v>
      </c>
      <c r="G176" s="108"/>
      <c r="H176" s="108">
        <v>596</v>
      </c>
      <c r="I176" s="126">
        <v>575</v>
      </c>
      <c r="J176" s="127" t="s">
        <v>764</v>
      </c>
      <c r="K176" s="128">
        <v>166</v>
      </c>
      <c r="L176" s="129">
        <v>0.38604651162790699</v>
      </c>
      <c r="M176" s="130" t="s">
        <v>600</v>
      </c>
      <c r="N176" s="131">
        <v>42769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71</v>
      </c>
      <c r="B177" s="106">
        <v>42657</v>
      </c>
      <c r="C177" s="106"/>
      <c r="D177" s="107" t="s">
        <v>719</v>
      </c>
      <c r="E177" s="108" t="s">
        <v>624</v>
      </c>
      <c r="F177" s="109">
        <v>280</v>
      </c>
      <c r="G177" s="108"/>
      <c r="H177" s="108">
        <v>345</v>
      </c>
      <c r="I177" s="126">
        <v>345</v>
      </c>
      <c r="J177" s="127" t="s">
        <v>626</v>
      </c>
      <c r="K177" s="128">
        <f t="shared" ref="K177:K182" si="35">H177-F177</f>
        <v>65</v>
      </c>
      <c r="L177" s="129">
        <f>K177/F177</f>
        <v>0.23214285714285715</v>
      </c>
      <c r="M177" s="130" t="s">
        <v>600</v>
      </c>
      <c r="N177" s="131">
        <v>42814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72</v>
      </c>
      <c r="B178" s="106">
        <v>42657</v>
      </c>
      <c r="C178" s="106"/>
      <c r="D178" s="107" t="s">
        <v>720</v>
      </c>
      <c r="E178" s="108" t="s">
        <v>624</v>
      </c>
      <c r="F178" s="109">
        <v>245</v>
      </c>
      <c r="G178" s="108"/>
      <c r="H178" s="108">
        <v>325.5</v>
      </c>
      <c r="I178" s="126">
        <v>330</v>
      </c>
      <c r="J178" s="127" t="s">
        <v>721</v>
      </c>
      <c r="K178" s="128">
        <f t="shared" si="35"/>
        <v>80.5</v>
      </c>
      <c r="L178" s="129">
        <f>K178/F178</f>
        <v>0.32857142857142857</v>
      </c>
      <c r="M178" s="130" t="s">
        <v>600</v>
      </c>
      <c r="N178" s="131">
        <v>42769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73</v>
      </c>
      <c r="B179" s="106">
        <v>42660</v>
      </c>
      <c r="C179" s="106"/>
      <c r="D179" s="107" t="s">
        <v>349</v>
      </c>
      <c r="E179" s="108" t="s">
        <v>624</v>
      </c>
      <c r="F179" s="109">
        <v>125</v>
      </c>
      <c r="G179" s="108"/>
      <c r="H179" s="108">
        <v>160</v>
      </c>
      <c r="I179" s="126">
        <v>160</v>
      </c>
      <c r="J179" s="127" t="s">
        <v>683</v>
      </c>
      <c r="K179" s="128">
        <f t="shared" si="35"/>
        <v>35</v>
      </c>
      <c r="L179" s="129">
        <v>0.28000000000000003</v>
      </c>
      <c r="M179" s="130" t="s">
        <v>600</v>
      </c>
      <c r="N179" s="131">
        <v>42803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74</v>
      </c>
      <c r="B180" s="106">
        <v>42660</v>
      </c>
      <c r="C180" s="106"/>
      <c r="D180" s="107" t="s">
        <v>483</v>
      </c>
      <c r="E180" s="108" t="s">
        <v>624</v>
      </c>
      <c r="F180" s="109">
        <v>114</v>
      </c>
      <c r="G180" s="108"/>
      <c r="H180" s="108">
        <v>145</v>
      </c>
      <c r="I180" s="126">
        <v>145</v>
      </c>
      <c r="J180" s="127" t="s">
        <v>683</v>
      </c>
      <c r="K180" s="128">
        <f t="shared" si="35"/>
        <v>31</v>
      </c>
      <c r="L180" s="129">
        <f>K180/F180</f>
        <v>0.27192982456140352</v>
      </c>
      <c r="M180" s="130" t="s">
        <v>600</v>
      </c>
      <c r="N180" s="131">
        <v>42859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75</v>
      </c>
      <c r="B181" s="106">
        <v>42660</v>
      </c>
      <c r="C181" s="106"/>
      <c r="D181" s="107" t="s">
        <v>722</v>
      </c>
      <c r="E181" s="108" t="s">
        <v>624</v>
      </c>
      <c r="F181" s="109">
        <v>212</v>
      </c>
      <c r="G181" s="108"/>
      <c r="H181" s="108">
        <v>280</v>
      </c>
      <c r="I181" s="126">
        <v>276</v>
      </c>
      <c r="J181" s="127" t="s">
        <v>723</v>
      </c>
      <c r="K181" s="128">
        <f t="shared" si="35"/>
        <v>68</v>
      </c>
      <c r="L181" s="129">
        <f>K181/F181</f>
        <v>0.32075471698113206</v>
      </c>
      <c r="M181" s="130" t="s">
        <v>600</v>
      </c>
      <c r="N181" s="131">
        <v>42858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76</v>
      </c>
      <c r="B182" s="106">
        <v>42678</v>
      </c>
      <c r="C182" s="106"/>
      <c r="D182" s="107" t="s">
        <v>151</v>
      </c>
      <c r="E182" s="108" t="s">
        <v>624</v>
      </c>
      <c r="F182" s="109">
        <v>155</v>
      </c>
      <c r="G182" s="108"/>
      <c r="H182" s="108">
        <v>210</v>
      </c>
      <c r="I182" s="126">
        <v>210</v>
      </c>
      <c r="J182" s="127" t="s">
        <v>724</v>
      </c>
      <c r="K182" s="128">
        <f t="shared" si="35"/>
        <v>55</v>
      </c>
      <c r="L182" s="129">
        <f>K182/F182</f>
        <v>0.35483870967741937</v>
      </c>
      <c r="M182" s="130" t="s">
        <v>600</v>
      </c>
      <c r="N182" s="131">
        <v>42944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77</v>
      </c>
      <c r="B183" s="110">
        <v>42710</v>
      </c>
      <c r="C183" s="110"/>
      <c r="D183" s="111" t="s">
        <v>765</v>
      </c>
      <c r="E183" s="112" t="s">
        <v>624</v>
      </c>
      <c r="F183" s="113">
        <v>150.5</v>
      </c>
      <c r="G183" s="113"/>
      <c r="H183" s="114">
        <v>72.5</v>
      </c>
      <c r="I183" s="132">
        <v>174</v>
      </c>
      <c r="J183" s="133" t="s">
        <v>766</v>
      </c>
      <c r="K183" s="134">
        <v>-78</v>
      </c>
      <c r="L183" s="135">
        <v>-0.51827242524916906</v>
      </c>
      <c r="M183" s="136" t="s">
        <v>664</v>
      </c>
      <c r="N183" s="137">
        <v>43333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78</v>
      </c>
      <c r="B184" s="106">
        <v>42712</v>
      </c>
      <c r="C184" s="106"/>
      <c r="D184" s="107" t="s">
        <v>125</v>
      </c>
      <c r="E184" s="108" t="s">
        <v>624</v>
      </c>
      <c r="F184" s="109">
        <v>380</v>
      </c>
      <c r="G184" s="108"/>
      <c r="H184" s="108">
        <v>478</v>
      </c>
      <c r="I184" s="126">
        <v>468</v>
      </c>
      <c r="J184" s="127" t="s">
        <v>683</v>
      </c>
      <c r="K184" s="128">
        <f>H184-F184</f>
        <v>98</v>
      </c>
      <c r="L184" s="129">
        <f>K184/F184</f>
        <v>0.25789473684210529</v>
      </c>
      <c r="M184" s="130" t="s">
        <v>600</v>
      </c>
      <c r="N184" s="131">
        <v>43025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79</v>
      </c>
      <c r="B185" s="106">
        <v>42734</v>
      </c>
      <c r="C185" s="106"/>
      <c r="D185" s="107" t="s">
        <v>248</v>
      </c>
      <c r="E185" s="108" t="s">
        <v>624</v>
      </c>
      <c r="F185" s="109">
        <v>305</v>
      </c>
      <c r="G185" s="108"/>
      <c r="H185" s="108">
        <v>375</v>
      </c>
      <c r="I185" s="126">
        <v>375</v>
      </c>
      <c r="J185" s="127" t="s">
        <v>683</v>
      </c>
      <c r="K185" s="128">
        <f>H185-F185</f>
        <v>70</v>
      </c>
      <c r="L185" s="129">
        <f>K185/F185</f>
        <v>0.22950819672131148</v>
      </c>
      <c r="M185" s="130" t="s">
        <v>600</v>
      </c>
      <c r="N185" s="131">
        <v>42768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80</v>
      </c>
      <c r="B186" s="106">
        <v>42739</v>
      </c>
      <c r="C186" s="106"/>
      <c r="D186" s="107" t="s">
        <v>351</v>
      </c>
      <c r="E186" s="108" t="s">
        <v>624</v>
      </c>
      <c r="F186" s="109">
        <v>99.5</v>
      </c>
      <c r="G186" s="108"/>
      <c r="H186" s="108">
        <v>158</v>
      </c>
      <c r="I186" s="126">
        <v>158</v>
      </c>
      <c r="J186" s="127" t="s">
        <v>683</v>
      </c>
      <c r="K186" s="128">
        <f>H186-F186</f>
        <v>58.5</v>
      </c>
      <c r="L186" s="129">
        <f>K186/F186</f>
        <v>0.5879396984924623</v>
      </c>
      <c r="M186" s="130" t="s">
        <v>600</v>
      </c>
      <c r="N186" s="131">
        <v>42898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81</v>
      </c>
      <c r="B187" s="106">
        <v>42739</v>
      </c>
      <c r="C187" s="106"/>
      <c r="D187" s="107" t="s">
        <v>351</v>
      </c>
      <c r="E187" s="108" t="s">
        <v>624</v>
      </c>
      <c r="F187" s="109">
        <v>99.5</v>
      </c>
      <c r="G187" s="108"/>
      <c r="H187" s="108">
        <v>158</v>
      </c>
      <c r="I187" s="126">
        <v>158</v>
      </c>
      <c r="J187" s="127" t="s">
        <v>683</v>
      </c>
      <c r="K187" s="128">
        <v>58.5</v>
      </c>
      <c r="L187" s="129">
        <v>0.58793969849246197</v>
      </c>
      <c r="M187" s="130" t="s">
        <v>600</v>
      </c>
      <c r="N187" s="131">
        <v>42898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82</v>
      </c>
      <c r="B188" s="106">
        <v>42786</v>
      </c>
      <c r="C188" s="106"/>
      <c r="D188" s="107" t="s">
        <v>169</v>
      </c>
      <c r="E188" s="108" t="s">
        <v>624</v>
      </c>
      <c r="F188" s="109">
        <v>140.5</v>
      </c>
      <c r="G188" s="108"/>
      <c r="H188" s="108">
        <v>220</v>
      </c>
      <c r="I188" s="126">
        <v>220</v>
      </c>
      <c r="J188" s="127" t="s">
        <v>683</v>
      </c>
      <c r="K188" s="128">
        <f>H188-F188</f>
        <v>79.5</v>
      </c>
      <c r="L188" s="129">
        <f>K188/F188</f>
        <v>0.5658362989323843</v>
      </c>
      <c r="M188" s="130" t="s">
        <v>600</v>
      </c>
      <c r="N188" s="131">
        <v>42864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83</v>
      </c>
      <c r="B189" s="106">
        <v>42786</v>
      </c>
      <c r="C189" s="106"/>
      <c r="D189" s="107" t="s">
        <v>767</v>
      </c>
      <c r="E189" s="108" t="s">
        <v>624</v>
      </c>
      <c r="F189" s="109">
        <v>202.5</v>
      </c>
      <c r="G189" s="108"/>
      <c r="H189" s="108">
        <v>234</v>
      </c>
      <c r="I189" s="126">
        <v>234</v>
      </c>
      <c r="J189" s="127" t="s">
        <v>683</v>
      </c>
      <c r="K189" s="128">
        <v>31.5</v>
      </c>
      <c r="L189" s="129">
        <v>0.155555555555556</v>
      </c>
      <c r="M189" s="130" t="s">
        <v>600</v>
      </c>
      <c r="N189" s="131">
        <v>42836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84</v>
      </c>
      <c r="B190" s="106">
        <v>42818</v>
      </c>
      <c r="C190" s="106"/>
      <c r="D190" s="107" t="s">
        <v>557</v>
      </c>
      <c r="E190" s="108" t="s">
        <v>624</v>
      </c>
      <c r="F190" s="109">
        <v>300.5</v>
      </c>
      <c r="G190" s="108"/>
      <c r="H190" s="108">
        <v>417.5</v>
      </c>
      <c r="I190" s="126">
        <v>420</v>
      </c>
      <c r="J190" s="127" t="s">
        <v>725</v>
      </c>
      <c r="K190" s="128">
        <f>H190-F190</f>
        <v>117</v>
      </c>
      <c r="L190" s="129">
        <f>K190/F190</f>
        <v>0.38935108153078202</v>
      </c>
      <c r="M190" s="130" t="s">
        <v>600</v>
      </c>
      <c r="N190" s="131">
        <v>43070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85</v>
      </c>
      <c r="B191" s="106">
        <v>42818</v>
      </c>
      <c r="C191" s="106"/>
      <c r="D191" s="107" t="s">
        <v>763</v>
      </c>
      <c r="E191" s="108" t="s">
        <v>624</v>
      </c>
      <c r="F191" s="109">
        <v>850</v>
      </c>
      <c r="G191" s="108"/>
      <c r="H191" s="108">
        <v>1042.5</v>
      </c>
      <c r="I191" s="126">
        <v>1023</v>
      </c>
      <c r="J191" s="127" t="s">
        <v>768</v>
      </c>
      <c r="K191" s="128">
        <v>192.5</v>
      </c>
      <c r="L191" s="129">
        <v>0.22647058823529401</v>
      </c>
      <c r="M191" s="130" t="s">
        <v>600</v>
      </c>
      <c r="N191" s="131">
        <v>42830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86</v>
      </c>
      <c r="B192" s="106">
        <v>42830</v>
      </c>
      <c r="C192" s="106"/>
      <c r="D192" s="107" t="s">
        <v>501</v>
      </c>
      <c r="E192" s="108" t="s">
        <v>624</v>
      </c>
      <c r="F192" s="109">
        <v>785</v>
      </c>
      <c r="G192" s="108"/>
      <c r="H192" s="108">
        <v>930</v>
      </c>
      <c r="I192" s="126">
        <v>920</v>
      </c>
      <c r="J192" s="127" t="s">
        <v>726</v>
      </c>
      <c r="K192" s="128">
        <f>H192-F192</f>
        <v>145</v>
      </c>
      <c r="L192" s="129">
        <f>K192/F192</f>
        <v>0.18471337579617833</v>
      </c>
      <c r="M192" s="130" t="s">
        <v>600</v>
      </c>
      <c r="N192" s="131">
        <v>42976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87</v>
      </c>
      <c r="B193" s="110">
        <v>42831</v>
      </c>
      <c r="C193" s="110"/>
      <c r="D193" s="111" t="s">
        <v>769</v>
      </c>
      <c r="E193" s="112" t="s">
        <v>624</v>
      </c>
      <c r="F193" s="113">
        <v>40</v>
      </c>
      <c r="G193" s="113"/>
      <c r="H193" s="114">
        <v>13.1</v>
      </c>
      <c r="I193" s="132">
        <v>60</v>
      </c>
      <c r="J193" s="138" t="s">
        <v>770</v>
      </c>
      <c r="K193" s="134">
        <v>-26.9</v>
      </c>
      <c r="L193" s="135">
        <v>-0.67249999999999999</v>
      </c>
      <c r="M193" s="136" t="s">
        <v>664</v>
      </c>
      <c r="N193" s="137">
        <v>43138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88</v>
      </c>
      <c r="B194" s="106">
        <v>42837</v>
      </c>
      <c r="C194" s="106"/>
      <c r="D194" s="107" t="s">
        <v>88</v>
      </c>
      <c r="E194" s="108" t="s">
        <v>624</v>
      </c>
      <c r="F194" s="109">
        <v>289.5</v>
      </c>
      <c r="G194" s="108"/>
      <c r="H194" s="108">
        <v>354</v>
      </c>
      <c r="I194" s="126">
        <v>360</v>
      </c>
      <c r="J194" s="127" t="s">
        <v>727</v>
      </c>
      <c r="K194" s="128">
        <f t="shared" ref="K194:K202" si="36">H194-F194</f>
        <v>64.5</v>
      </c>
      <c r="L194" s="129">
        <f t="shared" ref="L194:L202" si="37">K194/F194</f>
        <v>0.22279792746113988</v>
      </c>
      <c r="M194" s="130" t="s">
        <v>600</v>
      </c>
      <c r="N194" s="131">
        <v>43040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89</v>
      </c>
      <c r="B195" s="106">
        <v>42845</v>
      </c>
      <c r="C195" s="106"/>
      <c r="D195" s="107" t="s">
        <v>438</v>
      </c>
      <c r="E195" s="108" t="s">
        <v>624</v>
      </c>
      <c r="F195" s="109">
        <v>700</v>
      </c>
      <c r="G195" s="108"/>
      <c r="H195" s="108">
        <v>840</v>
      </c>
      <c r="I195" s="126">
        <v>840</v>
      </c>
      <c r="J195" s="127" t="s">
        <v>728</v>
      </c>
      <c r="K195" s="128">
        <f t="shared" si="36"/>
        <v>140</v>
      </c>
      <c r="L195" s="129">
        <f t="shared" si="37"/>
        <v>0.2</v>
      </c>
      <c r="M195" s="130" t="s">
        <v>600</v>
      </c>
      <c r="N195" s="131">
        <v>42893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90</v>
      </c>
      <c r="B196" s="106">
        <v>42887</v>
      </c>
      <c r="C196" s="106"/>
      <c r="D196" s="148" t="s">
        <v>363</v>
      </c>
      <c r="E196" s="108" t="s">
        <v>624</v>
      </c>
      <c r="F196" s="109">
        <v>130</v>
      </c>
      <c r="G196" s="108"/>
      <c r="H196" s="108">
        <v>144.25</v>
      </c>
      <c r="I196" s="126">
        <v>170</v>
      </c>
      <c r="J196" s="127" t="s">
        <v>729</v>
      </c>
      <c r="K196" s="128">
        <f t="shared" si="36"/>
        <v>14.25</v>
      </c>
      <c r="L196" s="129">
        <f t="shared" si="37"/>
        <v>0.10961538461538461</v>
      </c>
      <c r="M196" s="130" t="s">
        <v>600</v>
      </c>
      <c r="N196" s="131">
        <v>43675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91</v>
      </c>
      <c r="B197" s="106">
        <v>42901</v>
      </c>
      <c r="C197" s="106"/>
      <c r="D197" s="148" t="s">
        <v>730</v>
      </c>
      <c r="E197" s="108" t="s">
        <v>624</v>
      </c>
      <c r="F197" s="109">
        <v>214.5</v>
      </c>
      <c r="G197" s="108"/>
      <c r="H197" s="108">
        <v>262</v>
      </c>
      <c r="I197" s="126">
        <v>262</v>
      </c>
      <c r="J197" s="127" t="s">
        <v>731</v>
      </c>
      <c r="K197" s="128">
        <f t="shared" si="36"/>
        <v>47.5</v>
      </c>
      <c r="L197" s="129">
        <f t="shared" si="37"/>
        <v>0.22144522144522144</v>
      </c>
      <c r="M197" s="130" t="s">
        <v>600</v>
      </c>
      <c r="N197" s="131">
        <v>42977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92</v>
      </c>
      <c r="B198" s="154">
        <v>42933</v>
      </c>
      <c r="C198" s="154"/>
      <c r="D198" s="155" t="s">
        <v>732</v>
      </c>
      <c r="E198" s="156" t="s">
        <v>624</v>
      </c>
      <c r="F198" s="157">
        <v>370</v>
      </c>
      <c r="G198" s="156"/>
      <c r="H198" s="156">
        <v>447.5</v>
      </c>
      <c r="I198" s="178">
        <v>450</v>
      </c>
      <c r="J198" s="231" t="s">
        <v>683</v>
      </c>
      <c r="K198" s="128">
        <f t="shared" si="36"/>
        <v>77.5</v>
      </c>
      <c r="L198" s="180">
        <f t="shared" si="37"/>
        <v>0.20945945945945946</v>
      </c>
      <c r="M198" s="181" t="s">
        <v>600</v>
      </c>
      <c r="N198" s="182">
        <v>43035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93</v>
      </c>
      <c r="B199" s="154">
        <v>42943</v>
      </c>
      <c r="C199" s="154"/>
      <c r="D199" s="155" t="s">
        <v>167</v>
      </c>
      <c r="E199" s="156" t="s">
        <v>624</v>
      </c>
      <c r="F199" s="157">
        <v>657.5</v>
      </c>
      <c r="G199" s="156"/>
      <c r="H199" s="156">
        <v>825</v>
      </c>
      <c r="I199" s="178">
        <v>820</v>
      </c>
      <c r="J199" s="231" t="s">
        <v>683</v>
      </c>
      <c r="K199" s="128">
        <f t="shared" si="36"/>
        <v>167.5</v>
      </c>
      <c r="L199" s="180">
        <f t="shared" si="37"/>
        <v>0.25475285171102663</v>
      </c>
      <c r="M199" s="181" t="s">
        <v>600</v>
      </c>
      <c r="N199" s="182">
        <v>43090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94</v>
      </c>
      <c r="B200" s="106">
        <v>42964</v>
      </c>
      <c r="C200" s="106"/>
      <c r="D200" s="107" t="s">
        <v>368</v>
      </c>
      <c r="E200" s="108" t="s">
        <v>624</v>
      </c>
      <c r="F200" s="109">
        <v>605</v>
      </c>
      <c r="G200" s="108"/>
      <c r="H200" s="108">
        <v>750</v>
      </c>
      <c r="I200" s="126">
        <v>750</v>
      </c>
      <c r="J200" s="127" t="s">
        <v>726</v>
      </c>
      <c r="K200" s="128">
        <f t="shared" si="36"/>
        <v>145</v>
      </c>
      <c r="L200" s="129">
        <f t="shared" si="37"/>
        <v>0.23966942148760331</v>
      </c>
      <c r="M200" s="130" t="s">
        <v>600</v>
      </c>
      <c r="N200" s="131">
        <v>43027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7">
        <v>95</v>
      </c>
      <c r="B201" s="149">
        <v>42979</v>
      </c>
      <c r="C201" s="149"/>
      <c r="D201" s="150" t="s">
        <v>509</v>
      </c>
      <c r="E201" s="151" t="s">
        <v>624</v>
      </c>
      <c r="F201" s="152">
        <v>255</v>
      </c>
      <c r="G201" s="153"/>
      <c r="H201" s="153">
        <v>217.25</v>
      </c>
      <c r="I201" s="153">
        <v>320</v>
      </c>
      <c r="J201" s="175" t="s">
        <v>733</v>
      </c>
      <c r="K201" s="134">
        <f t="shared" si="36"/>
        <v>-37.75</v>
      </c>
      <c r="L201" s="176">
        <f t="shared" si="37"/>
        <v>-0.14803921568627451</v>
      </c>
      <c r="M201" s="136" t="s">
        <v>664</v>
      </c>
      <c r="N201" s="177">
        <v>43661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96</v>
      </c>
      <c r="B202" s="106">
        <v>42997</v>
      </c>
      <c r="C202" s="106"/>
      <c r="D202" s="107" t="s">
        <v>734</v>
      </c>
      <c r="E202" s="108" t="s">
        <v>624</v>
      </c>
      <c r="F202" s="109">
        <v>215</v>
      </c>
      <c r="G202" s="108"/>
      <c r="H202" s="108">
        <v>258</v>
      </c>
      <c r="I202" s="126">
        <v>258</v>
      </c>
      <c r="J202" s="127" t="s">
        <v>683</v>
      </c>
      <c r="K202" s="128">
        <f t="shared" si="36"/>
        <v>43</v>
      </c>
      <c r="L202" s="129">
        <f t="shared" si="37"/>
        <v>0.2</v>
      </c>
      <c r="M202" s="130" t="s">
        <v>600</v>
      </c>
      <c r="N202" s="131">
        <v>43040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97</v>
      </c>
      <c r="B203" s="106">
        <v>42997</v>
      </c>
      <c r="C203" s="106"/>
      <c r="D203" s="107" t="s">
        <v>734</v>
      </c>
      <c r="E203" s="108" t="s">
        <v>624</v>
      </c>
      <c r="F203" s="109">
        <v>215</v>
      </c>
      <c r="G203" s="108"/>
      <c r="H203" s="108">
        <v>258</v>
      </c>
      <c r="I203" s="126">
        <v>258</v>
      </c>
      <c r="J203" s="231" t="s">
        <v>683</v>
      </c>
      <c r="K203" s="128">
        <v>43</v>
      </c>
      <c r="L203" s="129">
        <v>0.2</v>
      </c>
      <c r="M203" s="130" t="s">
        <v>600</v>
      </c>
      <c r="N203" s="131">
        <v>43040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98</v>
      </c>
      <c r="B204" s="207">
        <v>42998</v>
      </c>
      <c r="C204" s="207"/>
      <c r="D204" s="376" t="s">
        <v>2980</v>
      </c>
      <c r="E204" s="208" t="s">
        <v>624</v>
      </c>
      <c r="F204" s="209">
        <v>75</v>
      </c>
      <c r="G204" s="208"/>
      <c r="H204" s="208">
        <v>90</v>
      </c>
      <c r="I204" s="232">
        <v>90</v>
      </c>
      <c r="J204" s="127" t="s">
        <v>735</v>
      </c>
      <c r="K204" s="128">
        <f t="shared" ref="K204:K209" si="38">H204-F204</f>
        <v>15</v>
      </c>
      <c r="L204" s="129">
        <f t="shared" ref="L204:L209" si="39">K204/F204</f>
        <v>0.2</v>
      </c>
      <c r="M204" s="130" t="s">
        <v>600</v>
      </c>
      <c r="N204" s="131">
        <v>43019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99</v>
      </c>
      <c r="B205" s="154">
        <v>43011</v>
      </c>
      <c r="C205" s="154"/>
      <c r="D205" s="155" t="s">
        <v>736</v>
      </c>
      <c r="E205" s="156" t="s">
        <v>624</v>
      </c>
      <c r="F205" s="157">
        <v>315</v>
      </c>
      <c r="G205" s="156"/>
      <c r="H205" s="156">
        <v>392</v>
      </c>
      <c r="I205" s="178">
        <v>384</v>
      </c>
      <c r="J205" s="231" t="s">
        <v>737</v>
      </c>
      <c r="K205" s="128">
        <f t="shared" si="38"/>
        <v>77</v>
      </c>
      <c r="L205" s="180">
        <f t="shared" si="39"/>
        <v>0.24444444444444444</v>
      </c>
      <c r="M205" s="181" t="s">
        <v>600</v>
      </c>
      <c r="N205" s="182">
        <v>43017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100</v>
      </c>
      <c r="B206" s="154">
        <v>43013</v>
      </c>
      <c r="C206" s="154"/>
      <c r="D206" s="155" t="s">
        <v>738</v>
      </c>
      <c r="E206" s="156" t="s">
        <v>624</v>
      </c>
      <c r="F206" s="157">
        <v>145</v>
      </c>
      <c r="G206" s="156"/>
      <c r="H206" s="156">
        <v>179</v>
      </c>
      <c r="I206" s="178">
        <v>180</v>
      </c>
      <c r="J206" s="231" t="s">
        <v>614</v>
      </c>
      <c r="K206" s="128">
        <f t="shared" si="38"/>
        <v>34</v>
      </c>
      <c r="L206" s="180">
        <f t="shared" si="39"/>
        <v>0.23448275862068965</v>
      </c>
      <c r="M206" s="181" t="s">
        <v>600</v>
      </c>
      <c r="N206" s="182">
        <v>43025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101</v>
      </c>
      <c r="B207" s="154">
        <v>43014</v>
      </c>
      <c r="C207" s="154"/>
      <c r="D207" s="155" t="s">
        <v>339</v>
      </c>
      <c r="E207" s="156" t="s">
        <v>624</v>
      </c>
      <c r="F207" s="157">
        <v>256</v>
      </c>
      <c r="G207" s="156"/>
      <c r="H207" s="156">
        <v>323</v>
      </c>
      <c r="I207" s="178">
        <v>320</v>
      </c>
      <c r="J207" s="231" t="s">
        <v>683</v>
      </c>
      <c r="K207" s="128">
        <f t="shared" si="38"/>
        <v>67</v>
      </c>
      <c r="L207" s="180">
        <f t="shared" si="39"/>
        <v>0.26171875</v>
      </c>
      <c r="M207" s="181" t="s">
        <v>600</v>
      </c>
      <c r="N207" s="182">
        <v>43067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102</v>
      </c>
      <c r="B208" s="154">
        <v>43017</v>
      </c>
      <c r="C208" s="154"/>
      <c r="D208" s="155" t="s">
        <v>360</v>
      </c>
      <c r="E208" s="156" t="s">
        <v>624</v>
      </c>
      <c r="F208" s="157">
        <v>137.5</v>
      </c>
      <c r="G208" s="156"/>
      <c r="H208" s="156">
        <v>184</v>
      </c>
      <c r="I208" s="178">
        <v>183</v>
      </c>
      <c r="J208" s="179" t="s">
        <v>739</v>
      </c>
      <c r="K208" s="128">
        <f t="shared" si="38"/>
        <v>46.5</v>
      </c>
      <c r="L208" s="180">
        <f t="shared" si="39"/>
        <v>0.33818181818181819</v>
      </c>
      <c r="M208" s="181" t="s">
        <v>600</v>
      </c>
      <c r="N208" s="182">
        <v>43108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103</v>
      </c>
      <c r="B209" s="154">
        <v>43018</v>
      </c>
      <c r="C209" s="154"/>
      <c r="D209" s="155" t="s">
        <v>740</v>
      </c>
      <c r="E209" s="156" t="s">
        <v>624</v>
      </c>
      <c r="F209" s="157">
        <v>125.5</v>
      </c>
      <c r="G209" s="156"/>
      <c r="H209" s="156">
        <v>158</v>
      </c>
      <c r="I209" s="178">
        <v>155</v>
      </c>
      <c r="J209" s="179" t="s">
        <v>741</v>
      </c>
      <c r="K209" s="128">
        <f t="shared" si="38"/>
        <v>32.5</v>
      </c>
      <c r="L209" s="180">
        <f t="shared" si="39"/>
        <v>0.25896414342629481</v>
      </c>
      <c r="M209" s="181" t="s">
        <v>600</v>
      </c>
      <c r="N209" s="182">
        <v>43067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104</v>
      </c>
      <c r="B210" s="154">
        <v>43018</v>
      </c>
      <c r="C210" s="154"/>
      <c r="D210" s="155" t="s">
        <v>771</v>
      </c>
      <c r="E210" s="156" t="s">
        <v>624</v>
      </c>
      <c r="F210" s="157">
        <v>895</v>
      </c>
      <c r="G210" s="156"/>
      <c r="H210" s="156">
        <v>1122.5</v>
      </c>
      <c r="I210" s="178">
        <v>1078</v>
      </c>
      <c r="J210" s="179" t="s">
        <v>772</v>
      </c>
      <c r="K210" s="128">
        <v>227.5</v>
      </c>
      <c r="L210" s="180">
        <v>0.25418994413407803</v>
      </c>
      <c r="M210" s="181" t="s">
        <v>600</v>
      </c>
      <c r="N210" s="182">
        <v>43117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105</v>
      </c>
      <c r="B211" s="154">
        <v>43020</v>
      </c>
      <c r="C211" s="154"/>
      <c r="D211" s="155" t="s">
        <v>347</v>
      </c>
      <c r="E211" s="156" t="s">
        <v>624</v>
      </c>
      <c r="F211" s="157">
        <v>525</v>
      </c>
      <c r="G211" s="156"/>
      <c r="H211" s="156">
        <v>629</v>
      </c>
      <c r="I211" s="178">
        <v>629</v>
      </c>
      <c r="J211" s="231" t="s">
        <v>683</v>
      </c>
      <c r="K211" s="128">
        <v>104</v>
      </c>
      <c r="L211" s="180">
        <v>0.19809523809523799</v>
      </c>
      <c r="M211" s="181" t="s">
        <v>600</v>
      </c>
      <c r="N211" s="182">
        <v>43119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106</v>
      </c>
      <c r="B212" s="154">
        <v>43046</v>
      </c>
      <c r="C212" s="154"/>
      <c r="D212" s="155" t="s">
        <v>393</v>
      </c>
      <c r="E212" s="156" t="s">
        <v>624</v>
      </c>
      <c r="F212" s="157">
        <v>740</v>
      </c>
      <c r="G212" s="156"/>
      <c r="H212" s="156">
        <v>892.5</v>
      </c>
      <c r="I212" s="178">
        <v>900</v>
      </c>
      <c r="J212" s="179" t="s">
        <v>742</v>
      </c>
      <c r="K212" s="128">
        <f>H212-F212</f>
        <v>152.5</v>
      </c>
      <c r="L212" s="180">
        <f>K212/F212</f>
        <v>0.20608108108108109</v>
      </c>
      <c r="M212" s="181" t="s">
        <v>600</v>
      </c>
      <c r="N212" s="182">
        <v>43052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107</v>
      </c>
      <c r="B213" s="106">
        <v>43073</v>
      </c>
      <c r="C213" s="106"/>
      <c r="D213" s="107" t="s">
        <v>743</v>
      </c>
      <c r="E213" s="108" t="s">
        <v>624</v>
      </c>
      <c r="F213" s="109">
        <v>118.5</v>
      </c>
      <c r="G213" s="108"/>
      <c r="H213" s="108">
        <v>143.5</v>
      </c>
      <c r="I213" s="126">
        <v>145</v>
      </c>
      <c r="J213" s="141" t="s">
        <v>744</v>
      </c>
      <c r="K213" s="128">
        <f>H213-F213</f>
        <v>25</v>
      </c>
      <c r="L213" s="129">
        <f>K213/F213</f>
        <v>0.2109704641350211</v>
      </c>
      <c r="M213" s="130" t="s">
        <v>600</v>
      </c>
      <c r="N213" s="131">
        <v>43097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108</v>
      </c>
      <c r="B214" s="110">
        <v>43090</v>
      </c>
      <c r="C214" s="110"/>
      <c r="D214" s="158" t="s">
        <v>443</v>
      </c>
      <c r="E214" s="112" t="s">
        <v>624</v>
      </c>
      <c r="F214" s="113">
        <v>715</v>
      </c>
      <c r="G214" s="113"/>
      <c r="H214" s="114">
        <v>500</v>
      </c>
      <c r="I214" s="132">
        <v>872</v>
      </c>
      <c r="J214" s="138" t="s">
        <v>745</v>
      </c>
      <c r="K214" s="134">
        <f>H214-F214</f>
        <v>-215</v>
      </c>
      <c r="L214" s="135">
        <f>K214/F214</f>
        <v>-0.30069930069930068</v>
      </c>
      <c r="M214" s="136" t="s">
        <v>664</v>
      </c>
      <c r="N214" s="137">
        <v>43670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109</v>
      </c>
      <c r="B215" s="106">
        <v>43098</v>
      </c>
      <c r="C215" s="106"/>
      <c r="D215" s="107" t="s">
        <v>736</v>
      </c>
      <c r="E215" s="108" t="s">
        <v>624</v>
      </c>
      <c r="F215" s="109">
        <v>435</v>
      </c>
      <c r="G215" s="108"/>
      <c r="H215" s="108">
        <v>542.5</v>
      </c>
      <c r="I215" s="126">
        <v>539</v>
      </c>
      <c r="J215" s="141" t="s">
        <v>683</v>
      </c>
      <c r="K215" s="128">
        <v>107.5</v>
      </c>
      <c r="L215" s="129">
        <v>0.247126436781609</v>
      </c>
      <c r="M215" s="130" t="s">
        <v>600</v>
      </c>
      <c r="N215" s="131">
        <v>43206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110</v>
      </c>
      <c r="B216" s="106">
        <v>43098</v>
      </c>
      <c r="C216" s="106"/>
      <c r="D216" s="107" t="s">
        <v>571</v>
      </c>
      <c r="E216" s="108" t="s">
        <v>624</v>
      </c>
      <c r="F216" s="109">
        <v>885</v>
      </c>
      <c r="G216" s="108"/>
      <c r="H216" s="108">
        <v>1090</v>
      </c>
      <c r="I216" s="126">
        <v>1084</v>
      </c>
      <c r="J216" s="141" t="s">
        <v>683</v>
      </c>
      <c r="K216" s="128">
        <v>205</v>
      </c>
      <c r="L216" s="129">
        <v>0.23163841807909599</v>
      </c>
      <c r="M216" s="130" t="s">
        <v>600</v>
      </c>
      <c r="N216" s="131">
        <v>43213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8">
        <v>111</v>
      </c>
      <c r="B217" s="348">
        <v>43192</v>
      </c>
      <c r="C217" s="348"/>
      <c r="D217" s="116" t="s">
        <v>753</v>
      </c>
      <c r="E217" s="351" t="s">
        <v>624</v>
      </c>
      <c r="F217" s="354">
        <v>478.5</v>
      </c>
      <c r="G217" s="351"/>
      <c r="H217" s="351">
        <v>442</v>
      </c>
      <c r="I217" s="357">
        <v>613</v>
      </c>
      <c r="J217" s="389" t="s">
        <v>3404</v>
      </c>
      <c r="K217" s="134">
        <f>H217-F217</f>
        <v>-36.5</v>
      </c>
      <c r="L217" s="135">
        <f>K217/F217</f>
        <v>-7.6280041797283177E-2</v>
      </c>
      <c r="M217" s="136" t="s">
        <v>664</v>
      </c>
      <c r="N217" s="137">
        <v>43762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112</v>
      </c>
      <c r="B218" s="110">
        <v>43194</v>
      </c>
      <c r="C218" s="110"/>
      <c r="D218" s="375" t="s">
        <v>2979</v>
      </c>
      <c r="E218" s="112" t="s">
        <v>624</v>
      </c>
      <c r="F218" s="113">
        <f>141.5-7.3</f>
        <v>134.19999999999999</v>
      </c>
      <c r="G218" s="113"/>
      <c r="H218" s="114">
        <v>77</v>
      </c>
      <c r="I218" s="132">
        <v>180</v>
      </c>
      <c r="J218" s="389" t="s">
        <v>3403</v>
      </c>
      <c r="K218" s="134">
        <f>H218-F218</f>
        <v>-57.199999999999989</v>
      </c>
      <c r="L218" s="135">
        <f>K218/F218</f>
        <v>-0.42622950819672129</v>
      </c>
      <c r="M218" s="136" t="s">
        <v>664</v>
      </c>
      <c r="N218" s="137">
        <v>43522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113</v>
      </c>
      <c r="B219" s="110">
        <v>43209</v>
      </c>
      <c r="C219" s="110"/>
      <c r="D219" s="111" t="s">
        <v>746</v>
      </c>
      <c r="E219" s="112" t="s">
        <v>624</v>
      </c>
      <c r="F219" s="113">
        <v>430</v>
      </c>
      <c r="G219" s="113"/>
      <c r="H219" s="114">
        <v>220</v>
      </c>
      <c r="I219" s="132">
        <v>537</v>
      </c>
      <c r="J219" s="138" t="s">
        <v>747</v>
      </c>
      <c r="K219" s="134">
        <f>H219-F219</f>
        <v>-210</v>
      </c>
      <c r="L219" s="135">
        <f>K219/F219</f>
        <v>-0.48837209302325579</v>
      </c>
      <c r="M219" s="136" t="s">
        <v>664</v>
      </c>
      <c r="N219" s="137">
        <v>43252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9">
        <v>114</v>
      </c>
      <c r="B220" s="159">
        <v>43220</v>
      </c>
      <c r="C220" s="159"/>
      <c r="D220" s="160" t="s">
        <v>394</v>
      </c>
      <c r="E220" s="161" t="s">
        <v>624</v>
      </c>
      <c r="F220" s="163">
        <v>153.5</v>
      </c>
      <c r="G220" s="163"/>
      <c r="H220" s="163">
        <v>196</v>
      </c>
      <c r="I220" s="163">
        <v>196</v>
      </c>
      <c r="J220" s="360" t="s">
        <v>3495</v>
      </c>
      <c r="K220" s="183">
        <f>H220-F220</f>
        <v>42.5</v>
      </c>
      <c r="L220" s="184">
        <f>K220/F220</f>
        <v>0.27687296416938112</v>
      </c>
      <c r="M220" s="162" t="s">
        <v>600</v>
      </c>
      <c r="N220" s="185">
        <v>43605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115</v>
      </c>
      <c r="B221" s="110">
        <v>43306</v>
      </c>
      <c r="C221" s="110"/>
      <c r="D221" s="111" t="s">
        <v>769</v>
      </c>
      <c r="E221" s="112" t="s">
        <v>624</v>
      </c>
      <c r="F221" s="113">
        <v>27.5</v>
      </c>
      <c r="G221" s="113"/>
      <c r="H221" s="114">
        <v>13.1</v>
      </c>
      <c r="I221" s="132">
        <v>60</v>
      </c>
      <c r="J221" s="138" t="s">
        <v>773</v>
      </c>
      <c r="K221" s="134">
        <v>-14.4</v>
      </c>
      <c r="L221" s="135">
        <v>-0.52363636363636401</v>
      </c>
      <c r="M221" s="136" t="s">
        <v>664</v>
      </c>
      <c r="N221" s="137">
        <v>43138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116</v>
      </c>
      <c r="B222" s="348">
        <v>43318</v>
      </c>
      <c r="C222" s="348"/>
      <c r="D222" s="116" t="s">
        <v>748</v>
      </c>
      <c r="E222" s="351" t="s">
        <v>624</v>
      </c>
      <c r="F222" s="351">
        <v>148.5</v>
      </c>
      <c r="G222" s="351"/>
      <c r="H222" s="351">
        <v>102</v>
      </c>
      <c r="I222" s="357">
        <v>182</v>
      </c>
      <c r="J222" s="138" t="s">
        <v>3494</v>
      </c>
      <c r="K222" s="134">
        <f>H222-F222</f>
        <v>-46.5</v>
      </c>
      <c r="L222" s="135">
        <f>K222/F222</f>
        <v>-0.31313131313131315</v>
      </c>
      <c r="M222" s="136" t="s">
        <v>664</v>
      </c>
      <c r="N222" s="137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117</v>
      </c>
      <c r="B223" s="106">
        <v>43335</v>
      </c>
      <c r="C223" s="106"/>
      <c r="D223" s="107" t="s">
        <v>774</v>
      </c>
      <c r="E223" s="108" t="s">
        <v>624</v>
      </c>
      <c r="F223" s="156">
        <v>285</v>
      </c>
      <c r="G223" s="108"/>
      <c r="H223" s="108">
        <v>355</v>
      </c>
      <c r="I223" s="126">
        <v>364</v>
      </c>
      <c r="J223" s="141" t="s">
        <v>775</v>
      </c>
      <c r="K223" s="128">
        <v>70</v>
      </c>
      <c r="L223" s="129">
        <v>0.24561403508771901</v>
      </c>
      <c r="M223" s="130" t="s">
        <v>600</v>
      </c>
      <c r="N223" s="131">
        <v>43455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118</v>
      </c>
      <c r="B224" s="106">
        <v>43341</v>
      </c>
      <c r="C224" s="106"/>
      <c r="D224" s="107" t="s">
        <v>384</v>
      </c>
      <c r="E224" s="108" t="s">
        <v>624</v>
      </c>
      <c r="F224" s="156">
        <v>525</v>
      </c>
      <c r="G224" s="108"/>
      <c r="H224" s="108">
        <v>585</v>
      </c>
      <c r="I224" s="126">
        <v>635</v>
      </c>
      <c r="J224" s="141" t="s">
        <v>749</v>
      </c>
      <c r="K224" s="128">
        <f t="shared" ref="K224:K236" si="40">H224-F224</f>
        <v>60</v>
      </c>
      <c r="L224" s="129">
        <f t="shared" ref="L224:L236" si="41">K224/F224</f>
        <v>0.11428571428571428</v>
      </c>
      <c r="M224" s="130" t="s">
        <v>600</v>
      </c>
      <c r="N224" s="131">
        <v>43662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119</v>
      </c>
      <c r="B225" s="106">
        <v>43395</v>
      </c>
      <c r="C225" s="106"/>
      <c r="D225" s="107" t="s">
        <v>368</v>
      </c>
      <c r="E225" s="108" t="s">
        <v>624</v>
      </c>
      <c r="F225" s="156">
        <v>475</v>
      </c>
      <c r="G225" s="108"/>
      <c r="H225" s="108">
        <v>574</v>
      </c>
      <c r="I225" s="126">
        <v>570</v>
      </c>
      <c r="J225" s="141" t="s">
        <v>683</v>
      </c>
      <c r="K225" s="128">
        <f t="shared" si="40"/>
        <v>99</v>
      </c>
      <c r="L225" s="129">
        <f t="shared" si="41"/>
        <v>0.20842105263157895</v>
      </c>
      <c r="M225" s="130" t="s">
        <v>600</v>
      </c>
      <c r="N225" s="131">
        <v>43403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120</v>
      </c>
      <c r="B226" s="154">
        <v>43397</v>
      </c>
      <c r="C226" s="154"/>
      <c r="D226" s="422" t="s">
        <v>391</v>
      </c>
      <c r="E226" s="156" t="s">
        <v>624</v>
      </c>
      <c r="F226" s="156">
        <v>707.5</v>
      </c>
      <c r="G226" s="156"/>
      <c r="H226" s="156">
        <v>872</v>
      </c>
      <c r="I226" s="178">
        <v>872</v>
      </c>
      <c r="J226" s="179" t="s">
        <v>683</v>
      </c>
      <c r="K226" s="128">
        <f t="shared" si="40"/>
        <v>164.5</v>
      </c>
      <c r="L226" s="180">
        <f t="shared" si="41"/>
        <v>0.23250883392226149</v>
      </c>
      <c r="M226" s="181" t="s">
        <v>600</v>
      </c>
      <c r="N226" s="182">
        <v>43482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121</v>
      </c>
      <c r="B227" s="154">
        <v>43398</v>
      </c>
      <c r="C227" s="154"/>
      <c r="D227" s="422" t="s">
        <v>348</v>
      </c>
      <c r="E227" s="156" t="s">
        <v>624</v>
      </c>
      <c r="F227" s="156">
        <v>162</v>
      </c>
      <c r="G227" s="156"/>
      <c r="H227" s="156">
        <v>204</v>
      </c>
      <c r="I227" s="178">
        <v>209</v>
      </c>
      <c r="J227" s="179" t="s">
        <v>3493</v>
      </c>
      <c r="K227" s="128">
        <f t="shared" si="40"/>
        <v>42</v>
      </c>
      <c r="L227" s="180">
        <f t="shared" si="41"/>
        <v>0.25925925925925924</v>
      </c>
      <c r="M227" s="181" t="s">
        <v>600</v>
      </c>
      <c r="N227" s="182">
        <v>43539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122</v>
      </c>
      <c r="B228" s="207">
        <v>43399</v>
      </c>
      <c r="C228" s="207"/>
      <c r="D228" s="155" t="s">
        <v>495</v>
      </c>
      <c r="E228" s="208" t="s">
        <v>624</v>
      </c>
      <c r="F228" s="208">
        <v>240</v>
      </c>
      <c r="G228" s="208"/>
      <c r="H228" s="208">
        <v>297</v>
      </c>
      <c r="I228" s="232">
        <v>297</v>
      </c>
      <c r="J228" s="179" t="s">
        <v>683</v>
      </c>
      <c r="K228" s="233">
        <f t="shared" si="40"/>
        <v>57</v>
      </c>
      <c r="L228" s="234">
        <f t="shared" si="41"/>
        <v>0.23749999999999999</v>
      </c>
      <c r="M228" s="235" t="s">
        <v>600</v>
      </c>
      <c r="N228" s="236">
        <v>43417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123</v>
      </c>
      <c r="B229" s="106">
        <v>43439</v>
      </c>
      <c r="C229" s="106"/>
      <c r="D229" s="148" t="s">
        <v>750</v>
      </c>
      <c r="E229" s="108" t="s">
        <v>624</v>
      </c>
      <c r="F229" s="108">
        <v>202.5</v>
      </c>
      <c r="G229" s="108"/>
      <c r="H229" s="108">
        <v>255</v>
      </c>
      <c r="I229" s="126">
        <v>252</v>
      </c>
      <c r="J229" s="141" t="s">
        <v>683</v>
      </c>
      <c r="K229" s="128">
        <f t="shared" si="40"/>
        <v>52.5</v>
      </c>
      <c r="L229" s="129">
        <f t="shared" si="41"/>
        <v>0.25925925925925924</v>
      </c>
      <c r="M229" s="130" t="s">
        <v>600</v>
      </c>
      <c r="N229" s="131">
        <v>43542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124</v>
      </c>
      <c r="B230" s="207">
        <v>43465</v>
      </c>
      <c r="C230" s="106"/>
      <c r="D230" s="422" t="s">
        <v>423</v>
      </c>
      <c r="E230" s="208" t="s">
        <v>624</v>
      </c>
      <c r="F230" s="208">
        <v>710</v>
      </c>
      <c r="G230" s="208"/>
      <c r="H230" s="208">
        <v>866</v>
      </c>
      <c r="I230" s="232">
        <v>866</v>
      </c>
      <c r="J230" s="179" t="s">
        <v>683</v>
      </c>
      <c r="K230" s="128">
        <f t="shared" si="40"/>
        <v>156</v>
      </c>
      <c r="L230" s="129">
        <f t="shared" si="41"/>
        <v>0.21971830985915494</v>
      </c>
      <c r="M230" s="130" t="s">
        <v>600</v>
      </c>
      <c r="N230" s="363">
        <v>43553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125</v>
      </c>
      <c r="B231" s="207">
        <v>43522</v>
      </c>
      <c r="C231" s="207"/>
      <c r="D231" s="422" t="s">
        <v>141</v>
      </c>
      <c r="E231" s="208" t="s">
        <v>624</v>
      </c>
      <c r="F231" s="208">
        <v>337.25</v>
      </c>
      <c r="G231" s="208"/>
      <c r="H231" s="208">
        <v>398.5</v>
      </c>
      <c r="I231" s="232">
        <v>411</v>
      </c>
      <c r="J231" s="141" t="s">
        <v>3492</v>
      </c>
      <c r="K231" s="128">
        <f t="shared" si="40"/>
        <v>61.25</v>
      </c>
      <c r="L231" s="129">
        <f t="shared" si="41"/>
        <v>0.1816160118606375</v>
      </c>
      <c r="M231" s="130" t="s">
        <v>600</v>
      </c>
      <c r="N231" s="363">
        <v>43760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0">
        <v>126</v>
      </c>
      <c r="B232" s="164">
        <v>43559</v>
      </c>
      <c r="C232" s="164"/>
      <c r="D232" s="165" t="s">
        <v>410</v>
      </c>
      <c r="E232" s="166" t="s">
        <v>624</v>
      </c>
      <c r="F232" s="166">
        <v>130</v>
      </c>
      <c r="G232" s="166"/>
      <c r="H232" s="166">
        <v>65</v>
      </c>
      <c r="I232" s="186">
        <v>158</v>
      </c>
      <c r="J232" s="138" t="s">
        <v>751</v>
      </c>
      <c r="K232" s="134">
        <f t="shared" si="40"/>
        <v>-65</v>
      </c>
      <c r="L232" s="135">
        <f t="shared" si="41"/>
        <v>-0.5</v>
      </c>
      <c r="M232" s="136" t="s">
        <v>664</v>
      </c>
      <c r="N232" s="137">
        <v>43726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1">
        <v>127</v>
      </c>
      <c r="B233" s="187">
        <v>43017</v>
      </c>
      <c r="C233" s="187"/>
      <c r="D233" s="188" t="s">
        <v>169</v>
      </c>
      <c r="E233" s="189" t="s">
        <v>624</v>
      </c>
      <c r="F233" s="190">
        <v>141.5</v>
      </c>
      <c r="G233" s="191"/>
      <c r="H233" s="191">
        <v>183.5</v>
      </c>
      <c r="I233" s="191">
        <v>210</v>
      </c>
      <c r="J233" s="218" t="s">
        <v>3441</v>
      </c>
      <c r="K233" s="219">
        <f t="shared" si="40"/>
        <v>42</v>
      </c>
      <c r="L233" s="220">
        <f t="shared" si="41"/>
        <v>0.29681978798586572</v>
      </c>
      <c r="M233" s="190" t="s">
        <v>600</v>
      </c>
      <c r="N233" s="221">
        <v>43042</v>
      </c>
      <c r="O233" s="57"/>
      <c r="P233" s="16"/>
      <c r="Q233" s="16"/>
      <c r="R233" s="9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0">
        <v>128</v>
      </c>
      <c r="B234" s="164">
        <v>43074</v>
      </c>
      <c r="C234" s="164"/>
      <c r="D234" s="165" t="s">
        <v>303</v>
      </c>
      <c r="E234" s="166" t="s">
        <v>624</v>
      </c>
      <c r="F234" s="167">
        <v>172</v>
      </c>
      <c r="G234" s="166"/>
      <c r="H234" s="166">
        <v>155.25</v>
      </c>
      <c r="I234" s="186">
        <v>230</v>
      </c>
      <c r="J234" s="389" t="s">
        <v>3401</v>
      </c>
      <c r="K234" s="134">
        <f t="shared" ref="K234" si="42">H234-F234</f>
        <v>-16.75</v>
      </c>
      <c r="L234" s="135">
        <f t="shared" ref="L234" si="43">K234/F234</f>
        <v>-9.7383720930232565E-2</v>
      </c>
      <c r="M234" s="136" t="s">
        <v>664</v>
      </c>
      <c r="N234" s="137">
        <v>43787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1">
        <v>129</v>
      </c>
      <c r="B235" s="187">
        <v>43398</v>
      </c>
      <c r="C235" s="187"/>
      <c r="D235" s="188" t="s">
        <v>104</v>
      </c>
      <c r="E235" s="189" t="s">
        <v>624</v>
      </c>
      <c r="F235" s="191">
        <v>698.5</v>
      </c>
      <c r="G235" s="191"/>
      <c r="H235" s="191">
        <v>850</v>
      </c>
      <c r="I235" s="191">
        <v>890</v>
      </c>
      <c r="J235" s="222" t="s">
        <v>3489</v>
      </c>
      <c r="K235" s="219">
        <f t="shared" si="40"/>
        <v>151.5</v>
      </c>
      <c r="L235" s="220">
        <f t="shared" si="41"/>
        <v>0.21689334287759485</v>
      </c>
      <c r="M235" s="190" t="s">
        <v>600</v>
      </c>
      <c r="N235" s="221">
        <v>43453</v>
      </c>
      <c r="O235" s="57"/>
      <c r="P235" s="16"/>
      <c r="Q235" s="16"/>
      <c r="R235" s="94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130</v>
      </c>
      <c r="B236" s="159">
        <v>42877</v>
      </c>
      <c r="C236" s="159"/>
      <c r="D236" s="160" t="s">
        <v>383</v>
      </c>
      <c r="E236" s="161" t="s">
        <v>624</v>
      </c>
      <c r="F236" s="162">
        <v>127.6</v>
      </c>
      <c r="G236" s="163"/>
      <c r="H236" s="163">
        <v>138</v>
      </c>
      <c r="I236" s="163">
        <v>190</v>
      </c>
      <c r="J236" s="390" t="s">
        <v>3405</v>
      </c>
      <c r="K236" s="183">
        <f t="shared" si="40"/>
        <v>10.400000000000006</v>
      </c>
      <c r="L236" s="184">
        <f t="shared" si="41"/>
        <v>8.1504702194357417E-2</v>
      </c>
      <c r="M236" s="162" t="s">
        <v>600</v>
      </c>
      <c r="N236" s="185">
        <v>43774</v>
      </c>
      <c r="O236" s="57"/>
      <c r="P236" s="16"/>
      <c r="Q236" s="16"/>
      <c r="R236" s="17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131</v>
      </c>
      <c r="B237" s="195">
        <v>43158</v>
      </c>
      <c r="C237" s="195"/>
      <c r="D237" s="192" t="s">
        <v>755</v>
      </c>
      <c r="E237" s="196" t="s">
        <v>624</v>
      </c>
      <c r="F237" s="197">
        <v>317</v>
      </c>
      <c r="G237" s="196"/>
      <c r="H237" s="196"/>
      <c r="I237" s="225">
        <v>398</v>
      </c>
      <c r="J237" s="224"/>
      <c r="K237" s="194"/>
      <c r="L237" s="193"/>
      <c r="M237" s="224" t="s">
        <v>602</v>
      </c>
      <c r="N237" s="223"/>
      <c r="O237" s="57"/>
      <c r="P237" s="16"/>
      <c r="Q237" s="16"/>
      <c r="R237" s="94" t="s">
        <v>754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132</v>
      </c>
      <c r="B238" s="164">
        <v>43164</v>
      </c>
      <c r="C238" s="164"/>
      <c r="D238" s="165" t="s">
        <v>135</v>
      </c>
      <c r="E238" s="166" t="s">
        <v>624</v>
      </c>
      <c r="F238" s="167">
        <f>510-14.4</f>
        <v>495.6</v>
      </c>
      <c r="G238" s="166"/>
      <c r="H238" s="166">
        <v>350</v>
      </c>
      <c r="I238" s="186">
        <v>672</v>
      </c>
      <c r="J238" s="389" t="s">
        <v>3462</v>
      </c>
      <c r="K238" s="134">
        <f t="shared" ref="K238" si="44">H238-F238</f>
        <v>-145.60000000000002</v>
      </c>
      <c r="L238" s="135">
        <f t="shared" ref="L238" si="45">K238/F238</f>
        <v>-0.29378531073446329</v>
      </c>
      <c r="M238" s="136" t="s">
        <v>664</v>
      </c>
      <c r="N238" s="137">
        <v>43887</v>
      </c>
      <c r="O238" s="57"/>
      <c r="P238" s="16"/>
      <c r="Q238" s="16"/>
      <c r="R238" s="17" t="s">
        <v>754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0">
        <v>133</v>
      </c>
      <c r="B239" s="164">
        <v>43237</v>
      </c>
      <c r="C239" s="164"/>
      <c r="D239" s="165" t="s">
        <v>489</v>
      </c>
      <c r="E239" s="166" t="s">
        <v>624</v>
      </c>
      <c r="F239" s="167">
        <v>230.3</v>
      </c>
      <c r="G239" s="166"/>
      <c r="H239" s="166">
        <v>102.5</v>
      </c>
      <c r="I239" s="186">
        <v>348</v>
      </c>
      <c r="J239" s="389" t="s">
        <v>3483</v>
      </c>
      <c r="K239" s="134">
        <f t="shared" ref="K239" si="46">H239-F239</f>
        <v>-127.80000000000001</v>
      </c>
      <c r="L239" s="135">
        <f t="shared" ref="L239" si="47">K239/F239</f>
        <v>-0.55492835432045162</v>
      </c>
      <c r="M239" s="136" t="s">
        <v>664</v>
      </c>
      <c r="N239" s="137">
        <v>43896</v>
      </c>
      <c r="O239" s="57"/>
      <c r="P239" s="16"/>
      <c r="Q239" s="16"/>
      <c r="R239" s="17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5">
        <v>134</v>
      </c>
      <c r="B240" s="198">
        <v>43258</v>
      </c>
      <c r="C240" s="198"/>
      <c r="D240" s="201" t="s">
        <v>449</v>
      </c>
      <c r="E240" s="199" t="s">
        <v>624</v>
      </c>
      <c r="F240" s="197">
        <f>342.5-5.1</f>
        <v>337.4</v>
      </c>
      <c r="G240" s="199"/>
      <c r="H240" s="199"/>
      <c r="I240" s="226">
        <v>439</v>
      </c>
      <c r="J240" s="227"/>
      <c r="K240" s="228"/>
      <c r="L240" s="229"/>
      <c r="M240" s="227" t="s">
        <v>602</v>
      </c>
      <c r="N240" s="230"/>
      <c r="O240" s="57"/>
      <c r="P240" s="16"/>
      <c r="Q240" s="16"/>
      <c r="R240" s="94" t="s">
        <v>754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5">
        <v>135</v>
      </c>
      <c r="B241" s="198">
        <v>43285</v>
      </c>
      <c r="C241" s="198"/>
      <c r="D241" s="202" t="s">
        <v>49</v>
      </c>
      <c r="E241" s="199" t="s">
        <v>624</v>
      </c>
      <c r="F241" s="197">
        <f>127.5-5.53</f>
        <v>121.97</v>
      </c>
      <c r="G241" s="199"/>
      <c r="H241" s="199"/>
      <c r="I241" s="226">
        <v>170</v>
      </c>
      <c r="J241" s="227"/>
      <c r="K241" s="228"/>
      <c r="L241" s="229"/>
      <c r="M241" s="227" t="s">
        <v>602</v>
      </c>
      <c r="N241" s="230"/>
      <c r="O241" s="57"/>
      <c r="P241" s="16"/>
      <c r="Q241" s="16"/>
      <c r="R241" s="342" t="s">
        <v>754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136</v>
      </c>
      <c r="B242" s="164">
        <v>43294</v>
      </c>
      <c r="C242" s="164"/>
      <c r="D242" s="165" t="s">
        <v>243</v>
      </c>
      <c r="E242" s="166" t="s">
        <v>624</v>
      </c>
      <c r="F242" s="167">
        <v>46.5</v>
      </c>
      <c r="G242" s="166"/>
      <c r="H242" s="166">
        <v>17</v>
      </c>
      <c r="I242" s="186">
        <v>59</v>
      </c>
      <c r="J242" s="389" t="s">
        <v>3461</v>
      </c>
      <c r="K242" s="134">
        <f t="shared" ref="K242" si="48">H242-F242</f>
        <v>-29.5</v>
      </c>
      <c r="L242" s="135">
        <f t="shared" ref="L242" si="49">K242/F242</f>
        <v>-0.63440860215053763</v>
      </c>
      <c r="M242" s="136" t="s">
        <v>664</v>
      </c>
      <c r="N242" s="137">
        <v>43887</v>
      </c>
      <c r="O242" s="57"/>
      <c r="P242" s="16"/>
      <c r="Q242" s="16"/>
      <c r="R242" s="17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2">
        <v>137</v>
      </c>
      <c r="B243" s="195">
        <v>43396</v>
      </c>
      <c r="C243" s="195"/>
      <c r="D243" s="202" t="s">
        <v>425</v>
      </c>
      <c r="E243" s="199" t="s">
        <v>624</v>
      </c>
      <c r="F243" s="200">
        <v>156.5</v>
      </c>
      <c r="G243" s="199"/>
      <c r="H243" s="199"/>
      <c r="I243" s="226">
        <v>191</v>
      </c>
      <c r="J243" s="227"/>
      <c r="K243" s="228"/>
      <c r="L243" s="229"/>
      <c r="M243" s="227" t="s">
        <v>602</v>
      </c>
      <c r="N243" s="230"/>
      <c r="O243" s="57"/>
      <c r="P243" s="16"/>
      <c r="Q243" s="16"/>
      <c r="R243" s="344" t="s">
        <v>752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2">
        <v>138</v>
      </c>
      <c r="B244" s="195">
        <v>43439</v>
      </c>
      <c r="C244" s="195"/>
      <c r="D244" s="202" t="s">
        <v>330</v>
      </c>
      <c r="E244" s="199" t="s">
        <v>624</v>
      </c>
      <c r="F244" s="200">
        <v>259.5</v>
      </c>
      <c r="G244" s="199"/>
      <c r="H244" s="199"/>
      <c r="I244" s="226">
        <v>321</v>
      </c>
      <c r="J244" s="227"/>
      <c r="K244" s="228"/>
      <c r="L244" s="229"/>
      <c r="M244" s="227" t="s">
        <v>602</v>
      </c>
      <c r="N244" s="230"/>
      <c r="O244" s="16"/>
      <c r="P244" s="16"/>
      <c r="Q244" s="16"/>
      <c r="R244" s="342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139</v>
      </c>
      <c r="B245" s="164">
        <v>43439</v>
      </c>
      <c r="C245" s="164"/>
      <c r="D245" s="165" t="s">
        <v>776</v>
      </c>
      <c r="E245" s="166" t="s">
        <v>624</v>
      </c>
      <c r="F245" s="166">
        <v>715</v>
      </c>
      <c r="G245" s="166"/>
      <c r="H245" s="166">
        <v>445</v>
      </c>
      <c r="I245" s="186">
        <v>840</v>
      </c>
      <c r="J245" s="138" t="s">
        <v>2995</v>
      </c>
      <c r="K245" s="134">
        <f t="shared" ref="K245:K248" si="50">H245-F245</f>
        <v>-270</v>
      </c>
      <c r="L245" s="135">
        <f t="shared" ref="L245:L248" si="51">K245/F245</f>
        <v>-0.3776223776223776</v>
      </c>
      <c r="M245" s="136" t="s">
        <v>664</v>
      </c>
      <c r="N245" s="137">
        <v>43800</v>
      </c>
      <c r="O245" s="57"/>
      <c r="P245" s="16"/>
      <c r="Q245" s="16"/>
      <c r="R245" s="17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140</v>
      </c>
      <c r="B246" s="207">
        <v>43469</v>
      </c>
      <c r="C246" s="207"/>
      <c r="D246" s="155" t="s">
        <v>145</v>
      </c>
      <c r="E246" s="208" t="s">
        <v>624</v>
      </c>
      <c r="F246" s="208">
        <v>875</v>
      </c>
      <c r="G246" s="208"/>
      <c r="H246" s="208">
        <v>1165</v>
      </c>
      <c r="I246" s="232">
        <v>1185</v>
      </c>
      <c r="J246" s="141" t="s">
        <v>3490</v>
      </c>
      <c r="K246" s="128">
        <f t="shared" si="50"/>
        <v>290</v>
      </c>
      <c r="L246" s="129">
        <f t="shared" si="51"/>
        <v>0.33142857142857141</v>
      </c>
      <c r="M246" s="130" t="s">
        <v>600</v>
      </c>
      <c r="N246" s="363">
        <v>43847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141</v>
      </c>
      <c r="B247" s="207">
        <v>43559</v>
      </c>
      <c r="C247" s="207"/>
      <c r="D247" s="422" t="s">
        <v>345</v>
      </c>
      <c r="E247" s="208" t="s">
        <v>624</v>
      </c>
      <c r="F247" s="208">
        <f>387-14.63</f>
        <v>372.37</v>
      </c>
      <c r="G247" s="208"/>
      <c r="H247" s="208">
        <v>490</v>
      </c>
      <c r="I247" s="232">
        <v>490</v>
      </c>
      <c r="J247" s="141" t="s">
        <v>683</v>
      </c>
      <c r="K247" s="128">
        <f t="shared" si="50"/>
        <v>117.63</v>
      </c>
      <c r="L247" s="129">
        <f t="shared" si="51"/>
        <v>0.31589548030185027</v>
      </c>
      <c r="M247" s="130" t="s">
        <v>600</v>
      </c>
      <c r="N247" s="363">
        <v>43850</v>
      </c>
      <c r="O247" s="57"/>
      <c r="P247" s="16"/>
      <c r="Q247" s="16"/>
      <c r="R247" s="17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0">
        <v>142</v>
      </c>
      <c r="B248" s="164">
        <v>43578</v>
      </c>
      <c r="C248" s="164"/>
      <c r="D248" s="165" t="s">
        <v>777</v>
      </c>
      <c r="E248" s="166" t="s">
        <v>601</v>
      </c>
      <c r="F248" s="166">
        <v>220</v>
      </c>
      <c r="G248" s="166"/>
      <c r="H248" s="166">
        <v>127.5</v>
      </c>
      <c r="I248" s="186">
        <v>284</v>
      </c>
      <c r="J248" s="389" t="s">
        <v>3484</v>
      </c>
      <c r="K248" s="134">
        <f t="shared" si="50"/>
        <v>-92.5</v>
      </c>
      <c r="L248" s="135">
        <f t="shared" si="51"/>
        <v>-0.42045454545454547</v>
      </c>
      <c r="M248" s="136" t="s">
        <v>664</v>
      </c>
      <c r="N248" s="137">
        <v>43896</v>
      </c>
      <c r="O248" s="57"/>
      <c r="P248" s="16"/>
      <c r="Q248" s="16"/>
      <c r="R248" s="17" t="s">
        <v>752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143</v>
      </c>
      <c r="B249" s="207">
        <v>43622</v>
      </c>
      <c r="C249" s="207"/>
      <c r="D249" s="422" t="s">
        <v>496</v>
      </c>
      <c r="E249" s="208" t="s">
        <v>601</v>
      </c>
      <c r="F249" s="208">
        <v>332.8</v>
      </c>
      <c r="G249" s="208"/>
      <c r="H249" s="208">
        <v>405</v>
      </c>
      <c r="I249" s="232">
        <v>419</v>
      </c>
      <c r="J249" s="141" t="s">
        <v>3491</v>
      </c>
      <c r="K249" s="128">
        <f t="shared" ref="K249" si="52">H249-F249</f>
        <v>72.199999999999989</v>
      </c>
      <c r="L249" s="129">
        <f t="shared" ref="L249" si="53">K249/F249</f>
        <v>0.21694711538461534</v>
      </c>
      <c r="M249" s="130" t="s">
        <v>600</v>
      </c>
      <c r="N249" s="363">
        <v>43860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44">
        <v>144</v>
      </c>
      <c r="B250" s="143">
        <v>43641</v>
      </c>
      <c r="C250" s="143"/>
      <c r="D250" s="144" t="s">
        <v>139</v>
      </c>
      <c r="E250" s="145" t="s">
        <v>624</v>
      </c>
      <c r="F250" s="146">
        <v>386</v>
      </c>
      <c r="G250" s="147"/>
      <c r="H250" s="147">
        <v>395</v>
      </c>
      <c r="I250" s="147">
        <v>452</v>
      </c>
      <c r="J250" s="170" t="s">
        <v>3406</v>
      </c>
      <c r="K250" s="171">
        <f t="shared" ref="K250" si="54">H250-F250</f>
        <v>9</v>
      </c>
      <c r="L250" s="172">
        <f t="shared" ref="L250" si="55">K250/F250</f>
        <v>2.3316062176165803E-2</v>
      </c>
      <c r="M250" s="173" t="s">
        <v>709</v>
      </c>
      <c r="N250" s="174">
        <v>43868</v>
      </c>
      <c r="O250" s="16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3">
        <v>145</v>
      </c>
      <c r="B251" s="195">
        <v>43707</v>
      </c>
      <c r="C251" s="195"/>
      <c r="D251" s="202" t="s">
        <v>260</v>
      </c>
      <c r="E251" s="199" t="s">
        <v>624</v>
      </c>
      <c r="F251" s="199" t="s">
        <v>756</v>
      </c>
      <c r="G251" s="199"/>
      <c r="H251" s="199"/>
      <c r="I251" s="226">
        <v>190</v>
      </c>
      <c r="J251" s="227"/>
      <c r="K251" s="228"/>
      <c r="L251" s="229"/>
      <c r="M251" s="358" t="s">
        <v>602</v>
      </c>
      <c r="N251" s="230"/>
      <c r="O251" s="16"/>
      <c r="P251" s="16"/>
      <c r="Q251" s="16"/>
      <c r="R251" s="344" t="s">
        <v>752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146</v>
      </c>
      <c r="B252" s="207">
        <v>43731</v>
      </c>
      <c r="C252" s="207"/>
      <c r="D252" s="155" t="s">
        <v>440</v>
      </c>
      <c r="E252" s="208" t="s">
        <v>624</v>
      </c>
      <c r="F252" s="208">
        <v>235</v>
      </c>
      <c r="G252" s="208"/>
      <c r="H252" s="208">
        <v>295</v>
      </c>
      <c r="I252" s="232">
        <v>296</v>
      </c>
      <c r="J252" s="141" t="s">
        <v>3148</v>
      </c>
      <c r="K252" s="128">
        <f t="shared" ref="K252" si="56">H252-F252</f>
        <v>60</v>
      </c>
      <c r="L252" s="129">
        <f t="shared" ref="L252" si="57">K252/F252</f>
        <v>0.25531914893617019</v>
      </c>
      <c r="M252" s="130" t="s">
        <v>600</v>
      </c>
      <c r="N252" s="363">
        <v>43844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147</v>
      </c>
      <c r="B253" s="207">
        <v>43752</v>
      </c>
      <c r="C253" s="207"/>
      <c r="D253" s="155" t="s">
        <v>2978</v>
      </c>
      <c r="E253" s="208" t="s">
        <v>624</v>
      </c>
      <c r="F253" s="208">
        <v>277.5</v>
      </c>
      <c r="G253" s="208"/>
      <c r="H253" s="208">
        <v>333</v>
      </c>
      <c r="I253" s="232">
        <v>333</v>
      </c>
      <c r="J253" s="141" t="s">
        <v>3149</v>
      </c>
      <c r="K253" s="128">
        <f t="shared" ref="K253" si="58">H253-F253</f>
        <v>55.5</v>
      </c>
      <c r="L253" s="129">
        <f t="shared" ref="L253" si="59">K253/F253</f>
        <v>0.2</v>
      </c>
      <c r="M253" s="130" t="s">
        <v>600</v>
      </c>
      <c r="N253" s="363">
        <v>43846</v>
      </c>
      <c r="O253" s="57"/>
      <c r="P253" s="16"/>
      <c r="Q253" s="16"/>
      <c r="R253" s="17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148</v>
      </c>
      <c r="B254" s="207">
        <v>43752</v>
      </c>
      <c r="C254" s="207"/>
      <c r="D254" s="155" t="s">
        <v>2977</v>
      </c>
      <c r="E254" s="208" t="s">
        <v>624</v>
      </c>
      <c r="F254" s="208">
        <v>930</v>
      </c>
      <c r="G254" s="208"/>
      <c r="H254" s="208">
        <v>1165</v>
      </c>
      <c r="I254" s="232">
        <v>1200</v>
      </c>
      <c r="J254" s="141" t="s">
        <v>3151</v>
      </c>
      <c r="K254" s="128">
        <f t="shared" ref="K254" si="60">H254-F254</f>
        <v>235</v>
      </c>
      <c r="L254" s="129">
        <f t="shared" ref="L254" si="61">K254/F254</f>
        <v>0.25268817204301075</v>
      </c>
      <c r="M254" s="130" t="s">
        <v>600</v>
      </c>
      <c r="N254" s="363">
        <v>43847</v>
      </c>
      <c r="O254" s="57"/>
      <c r="P254" s="16"/>
      <c r="Q254" s="16"/>
      <c r="R254" s="17" t="s">
        <v>754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2">
        <v>149</v>
      </c>
      <c r="B255" s="347">
        <v>43753</v>
      </c>
      <c r="C255" s="212"/>
      <c r="D255" s="374" t="s">
        <v>2976</v>
      </c>
      <c r="E255" s="350" t="s">
        <v>624</v>
      </c>
      <c r="F255" s="353">
        <v>111</v>
      </c>
      <c r="G255" s="350"/>
      <c r="H255" s="350"/>
      <c r="I255" s="356">
        <v>141</v>
      </c>
      <c r="J255" s="238"/>
      <c r="K255" s="238"/>
      <c r="L255" s="123"/>
      <c r="M255" s="362" t="s">
        <v>602</v>
      </c>
      <c r="N255" s="240"/>
      <c r="O255" s="16"/>
      <c r="P255" s="16"/>
      <c r="Q255" s="16"/>
      <c r="R255" s="34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150</v>
      </c>
      <c r="B256" s="207">
        <v>43753</v>
      </c>
      <c r="C256" s="207"/>
      <c r="D256" s="155" t="s">
        <v>2975</v>
      </c>
      <c r="E256" s="208" t="s">
        <v>624</v>
      </c>
      <c r="F256" s="209">
        <v>296</v>
      </c>
      <c r="G256" s="208"/>
      <c r="H256" s="208">
        <v>370</v>
      </c>
      <c r="I256" s="232">
        <v>370</v>
      </c>
      <c r="J256" s="141" t="s">
        <v>683</v>
      </c>
      <c r="K256" s="128">
        <f t="shared" ref="K256" si="62">H256-F256</f>
        <v>74</v>
      </c>
      <c r="L256" s="129">
        <f t="shared" ref="L256" si="63">K256/F256</f>
        <v>0.25</v>
      </c>
      <c r="M256" s="130" t="s">
        <v>600</v>
      </c>
      <c r="N256" s="363">
        <v>43853</v>
      </c>
      <c r="O256" s="57"/>
      <c r="P256" s="16"/>
      <c r="Q256" s="16"/>
      <c r="R256" s="17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3">
        <v>151</v>
      </c>
      <c r="B257" s="211">
        <v>43754</v>
      </c>
      <c r="C257" s="211"/>
      <c r="D257" s="192" t="s">
        <v>2974</v>
      </c>
      <c r="E257" s="349" t="s">
        <v>624</v>
      </c>
      <c r="F257" s="352" t="s">
        <v>2940</v>
      </c>
      <c r="G257" s="349"/>
      <c r="H257" s="349"/>
      <c r="I257" s="355">
        <v>344</v>
      </c>
      <c r="J257" s="359"/>
      <c r="K257" s="241"/>
      <c r="L257" s="361"/>
      <c r="M257" s="343" t="s">
        <v>602</v>
      </c>
      <c r="N257" s="364"/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46">
        <v>152</v>
      </c>
      <c r="B258" s="212">
        <v>43832</v>
      </c>
      <c r="C258" s="212"/>
      <c r="D258" s="216" t="s">
        <v>2254</v>
      </c>
      <c r="E258" s="213" t="s">
        <v>624</v>
      </c>
      <c r="F258" s="214" t="s">
        <v>3136</v>
      </c>
      <c r="G258" s="213"/>
      <c r="H258" s="213"/>
      <c r="I258" s="237">
        <v>590</v>
      </c>
      <c r="J258" s="238"/>
      <c r="K258" s="238"/>
      <c r="L258" s="123"/>
      <c r="M258" s="343" t="s">
        <v>602</v>
      </c>
      <c r="N258" s="240"/>
      <c r="O258" s="16"/>
      <c r="P258" s="16"/>
      <c r="Q258" s="16"/>
      <c r="R258" s="344" t="s">
        <v>754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153</v>
      </c>
      <c r="B259" s="207">
        <v>43966</v>
      </c>
      <c r="C259" s="207"/>
      <c r="D259" s="155" t="s">
        <v>65</v>
      </c>
      <c r="E259" s="208" t="s">
        <v>624</v>
      </c>
      <c r="F259" s="209">
        <v>67.5</v>
      </c>
      <c r="G259" s="208"/>
      <c r="H259" s="208">
        <v>86</v>
      </c>
      <c r="I259" s="232">
        <v>86</v>
      </c>
      <c r="J259" s="141" t="s">
        <v>3644</v>
      </c>
      <c r="K259" s="128">
        <f t="shared" ref="K259" si="64">H259-F259</f>
        <v>18.5</v>
      </c>
      <c r="L259" s="129">
        <f t="shared" ref="L259" si="65">K259/F259</f>
        <v>0.27407407407407408</v>
      </c>
      <c r="M259" s="130" t="s">
        <v>600</v>
      </c>
      <c r="N259" s="363">
        <v>44008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0"/>
      <c r="B260" s="200" t="s">
        <v>2981</v>
      </c>
      <c r="C260" s="212"/>
      <c r="D260" s="216"/>
      <c r="E260" s="213"/>
      <c r="F260" s="214"/>
      <c r="G260" s="213"/>
      <c r="H260" s="213"/>
      <c r="I260" s="237"/>
      <c r="J260" s="238"/>
      <c r="K260" s="238"/>
      <c r="L260" s="123"/>
      <c r="M260" s="239"/>
      <c r="N260" s="240"/>
      <c r="O260" s="16"/>
      <c r="P260" s="16"/>
      <c r="Q260" s="16"/>
      <c r="R260" s="344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0"/>
      <c r="B261" s="212"/>
      <c r="C261" s="212"/>
      <c r="D261" s="216"/>
      <c r="E261" s="213"/>
      <c r="F261" s="214"/>
      <c r="G261" s="213"/>
      <c r="H261" s="213"/>
      <c r="I261" s="237"/>
      <c r="J261" s="238"/>
      <c r="K261" s="238"/>
      <c r="L261" s="123"/>
      <c r="M261" s="239"/>
      <c r="N261" s="240"/>
      <c r="O261" s="16"/>
      <c r="P261" s="16"/>
      <c r="Q261" s="16"/>
      <c r="R261" s="344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0"/>
      <c r="B262" s="212"/>
      <c r="C262" s="212"/>
      <c r="D262" s="216"/>
      <c r="E262" s="213"/>
      <c r="F262" s="214"/>
      <c r="G262" s="213"/>
      <c r="H262" s="213"/>
      <c r="I262" s="237"/>
      <c r="J262" s="238"/>
      <c r="K262" s="238"/>
      <c r="L262" s="123"/>
      <c r="M262" s="239"/>
      <c r="N262" s="240"/>
      <c r="O262" s="16"/>
      <c r="P262" s="16"/>
      <c r="Q262" s="16"/>
      <c r="R262" s="344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0"/>
      <c r="B263" s="212"/>
      <c r="C263" s="212"/>
      <c r="D263" s="216"/>
      <c r="E263" s="213"/>
      <c r="F263" s="214"/>
      <c r="G263" s="213"/>
      <c r="H263" s="213"/>
      <c r="I263" s="237"/>
      <c r="J263" s="238"/>
      <c r="K263" s="238"/>
      <c r="L263" s="123"/>
      <c r="M263" s="239"/>
      <c r="N263" s="240"/>
      <c r="O263" s="16"/>
      <c r="P263" s="16"/>
      <c r="Q263" s="16"/>
      <c r="R263" s="344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0"/>
      <c r="B264" s="212"/>
      <c r="C264" s="212"/>
      <c r="D264" s="216"/>
      <c r="E264" s="213"/>
      <c r="F264" s="214"/>
      <c r="G264" s="213"/>
      <c r="H264" s="213"/>
      <c r="I264" s="237"/>
      <c r="J264" s="238"/>
      <c r="K264" s="238"/>
      <c r="L264" s="123"/>
      <c r="M264" s="239"/>
      <c r="N264" s="240"/>
      <c r="O264" s="16"/>
      <c r="P264" s="16"/>
      <c r="Q264" s="16"/>
      <c r="R264" s="34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0"/>
      <c r="B265" s="212"/>
      <c r="C265" s="212"/>
      <c r="D265" s="216"/>
      <c r="E265" s="213"/>
      <c r="F265" s="214"/>
      <c r="G265" s="213"/>
      <c r="H265" s="213"/>
      <c r="I265" s="237"/>
      <c r="J265" s="238"/>
      <c r="K265" s="238"/>
      <c r="L265" s="123"/>
      <c r="M265" s="239"/>
      <c r="N265" s="240"/>
      <c r="O265" s="16"/>
      <c r="P265" s="16"/>
      <c r="Q265" s="16"/>
      <c r="R265" s="344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0"/>
      <c r="B266" s="212"/>
      <c r="C266" s="212"/>
      <c r="D266" s="216"/>
      <c r="E266" s="213"/>
      <c r="F266" s="214"/>
      <c r="G266" s="213"/>
      <c r="H266" s="213"/>
      <c r="I266" s="237"/>
      <c r="J266" s="238"/>
      <c r="K266" s="238"/>
      <c r="L266" s="123"/>
      <c r="M266" s="239"/>
      <c r="N266" s="240"/>
      <c r="O266" s="16"/>
      <c r="P266" s="16"/>
      <c r="Q266" s="16"/>
      <c r="R266" s="344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/>
      <c r="B267" s="212"/>
      <c r="C267" s="212"/>
      <c r="D267" s="216"/>
      <c r="E267" s="213"/>
      <c r="F267" s="214"/>
      <c r="G267" s="213"/>
      <c r="H267" s="213"/>
      <c r="I267" s="237"/>
      <c r="J267" s="238"/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R268" s="344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R269" s="344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R270" s="344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R271" s="344"/>
    </row>
    <row r="272" spans="1:26">
      <c r="A272" s="210"/>
      <c r="B272" s="200"/>
      <c r="O272" s="16"/>
      <c r="P272" s="16"/>
      <c r="R272" s="344"/>
    </row>
    <row r="273" spans="18:18">
      <c r="R273" s="242"/>
    </row>
    <row r="274" spans="18:18">
      <c r="R274" s="242"/>
    </row>
    <row r="275" spans="18:18">
      <c r="R275" s="242"/>
    </row>
    <row r="276" spans="18:18">
      <c r="R276" s="242"/>
    </row>
    <row r="277" spans="18:18">
      <c r="R277" s="242"/>
    </row>
    <row r="278" spans="18:18">
      <c r="R278" s="242"/>
    </row>
    <row r="279" spans="18:18">
      <c r="R279" s="242"/>
    </row>
    <row r="280" spans="18:18">
      <c r="R280" s="242"/>
    </row>
    <row r="281" spans="18:18">
      <c r="R281" s="242"/>
    </row>
    <row r="282" spans="18:18">
      <c r="R282" s="242"/>
    </row>
    <row r="283" spans="18:18">
      <c r="R283" s="242"/>
    </row>
    <row r="289" spans="1:1">
      <c r="A289" s="217"/>
    </row>
    <row r="290" spans="1:1">
      <c r="A290" s="217"/>
    </row>
    <row r="291" spans="1:1">
      <c r="A291" s="213"/>
    </row>
  </sheetData>
  <autoFilter ref="R1:R291"/>
  <mergeCells count="45">
    <mergeCell ref="A75:A76"/>
    <mergeCell ref="B75:B76"/>
    <mergeCell ref="A77:A78"/>
    <mergeCell ref="N75:N76"/>
    <mergeCell ref="O75:O76"/>
    <mergeCell ref="B77:B78"/>
    <mergeCell ref="J77:J78"/>
    <mergeCell ref="L77:L78"/>
    <mergeCell ref="M77:M78"/>
    <mergeCell ref="A83:A84"/>
    <mergeCell ref="B83:B84"/>
    <mergeCell ref="J83:J84"/>
    <mergeCell ref="L83:L84"/>
    <mergeCell ref="M83:M84"/>
    <mergeCell ref="A91:A92"/>
    <mergeCell ref="B91:B92"/>
    <mergeCell ref="J91:J92"/>
    <mergeCell ref="L91:L92"/>
    <mergeCell ref="M91:M92"/>
    <mergeCell ref="A73:A74"/>
    <mergeCell ref="B73:B74"/>
    <mergeCell ref="J73:J74"/>
    <mergeCell ref="L73:L74"/>
    <mergeCell ref="M73:M74"/>
    <mergeCell ref="O73:O74"/>
    <mergeCell ref="J75:J76"/>
    <mergeCell ref="L75:L76"/>
    <mergeCell ref="M75:M76"/>
    <mergeCell ref="P73:P74"/>
    <mergeCell ref="N73:N74"/>
    <mergeCell ref="P75:P76"/>
    <mergeCell ref="N91:N92"/>
    <mergeCell ref="O91:O92"/>
    <mergeCell ref="P91:P92"/>
    <mergeCell ref="O77:O78"/>
    <mergeCell ref="N77:N78"/>
    <mergeCell ref="P77:P78"/>
    <mergeCell ref="N79:N80"/>
    <mergeCell ref="O79:O80"/>
    <mergeCell ref="P79:P80"/>
    <mergeCell ref="A79:A80"/>
    <mergeCell ref="B79:B80"/>
    <mergeCell ref="J79:J80"/>
    <mergeCell ref="L79:L80"/>
    <mergeCell ref="M79:M8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2020-07-16T02:38:45Z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